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freundt/Downloads/"/>
    </mc:Choice>
  </mc:AlternateContent>
  <xr:revisionPtr revIDLastSave="0" documentId="8_{81966DEC-B767-AA4B-AB82-FFDF2DB36403}" xr6:coauthVersionLast="45" xr6:coauthVersionMax="45" xr10:uidLastSave="{00000000-0000-0000-0000-000000000000}"/>
  <bookViews>
    <workbookView xWindow="0" yWindow="460" windowWidth="28800" windowHeight="17540" activeTab="5"/>
    <workbookView xWindow="0" yWindow="460" windowWidth="28800" windowHeight="17540" activeTab="2"/>
  </bookViews>
  <sheets>
    <sheet name="INTERFACE" sheetId="1" r:id="rId1"/>
    <sheet name="Tr in Graph" sheetId="2" r:id="rId2"/>
    <sheet name="CFC in Graph" sheetId="13" r:id="rId3"/>
    <sheet name="Kr in Graph" sheetId="14" r:id="rId4"/>
    <sheet name="Transfer Exp Graph" sheetId="4" r:id="rId5"/>
    <sheet name="Transfer Disp Graph" sheetId="5" r:id="rId6"/>
    <sheet name="Output Graph" sheetId="16" r:id="rId7"/>
    <sheet name="Tau Graph" sheetId="6" r:id="rId8"/>
    <sheet name="Tritium Input" sheetId="7" r:id="rId9"/>
    <sheet name="CFC Input" sheetId="8" r:id="rId10"/>
    <sheet name="85Kr Input" sheetId="12" r:id="rId11"/>
    <sheet name="Piston Model" sheetId="17" r:id="rId12"/>
    <sheet name="Exponential Model" sheetId="9" r:id="rId13"/>
    <sheet name="Dispersion Model" sheetId="10" r:id="rId14"/>
    <sheet name="Output(tau)" sheetId="11" r:id="rId15"/>
    <sheet name="Output(t)" sheetId="15" r:id="rId16"/>
    <sheet name="CFC Converter" sheetId="18" r:id="rId17"/>
  </sheets>
  <definedNames>
    <definedName name="_xlnm.Print_Area" localSheetId="16">'CFC Converter'!$A$11:$N$13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K12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13" i="7"/>
  <c r="L24" i="7"/>
  <c r="L32" i="7"/>
  <c r="B32" i="7"/>
  <c r="E12" i="18"/>
  <c r="F12" i="18"/>
  <c r="H12" i="18" s="1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12" i="12"/>
  <c r="I51" i="12"/>
  <c r="I77" i="12"/>
  <c r="I78" i="12"/>
  <c r="I79" i="12"/>
  <c r="I80" i="12"/>
  <c r="I81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52" i="12"/>
  <c r="A12" i="18"/>
  <c r="B12" i="18" s="1"/>
  <c r="G12" i="18" s="1"/>
  <c r="I77" i="8"/>
  <c r="I78" i="8"/>
  <c r="I79" i="8"/>
  <c r="I80" i="8"/>
  <c r="I81" i="8"/>
  <c r="I75" i="8"/>
  <c r="I76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12" i="8"/>
  <c r="K1" i="10"/>
  <c r="L1" i="10"/>
  <c r="M1" i="10" s="1"/>
  <c r="N1" i="10"/>
  <c r="O1" i="10" s="1"/>
  <c r="P1" i="10"/>
  <c r="I1" i="10"/>
  <c r="B18" i="11"/>
  <c r="B15" i="11"/>
  <c r="B34" i="11" s="1"/>
  <c r="B12" i="11"/>
  <c r="I69" i="10"/>
  <c r="K72" i="10"/>
  <c r="AV72" i="10"/>
  <c r="O69" i="10"/>
  <c r="O68" i="10"/>
  <c r="G19" i="10"/>
  <c r="G21" i="10"/>
  <c r="G27" i="10"/>
  <c r="G31" i="10"/>
  <c r="G37" i="10"/>
  <c r="G38" i="10"/>
  <c r="G46" i="10"/>
  <c r="G49" i="10"/>
  <c r="G51" i="10"/>
  <c r="G58" i="10"/>
  <c r="G59" i="10"/>
  <c r="G65" i="10"/>
  <c r="G70" i="10"/>
  <c r="AH72" i="10"/>
  <c r="AD72" i="10"/>
  <c r="W72" i="10"/>
  <c r="V72" i="10"/>
  <c r="S72" i="10"/>
  <c r="M72" i="10"/>
  <c r="AN72" i="10"/>
  <c r="AK72" i="10"/>
  <c r="AU72" i="10"/>
  <c r="L62" i="10"/>
  <c r="L52" i="10"/>
  <c r="L48" i="10"/>
  <c r="L38" i="10"/>
  <c r="L30" i="10"/>
  <c r="L22" i="10"/>
  <c r="L17" i="10"/>
  <c r="O14" i="10"/>
  <c r="P14" i="10"/>
  <c r="M15" i="10"/>
  <c r="M16" i="10"/>
  <c r="O16" i="10"/>
  <c r="N17" i="10"/>
  <c r="O18" i="10"/>
  <c r="M19" i="10"/>
  <c r="P19" i="10"/>
  <c r="O20" i="10"/>
  <c r="M21" i="10"/>
  <c r="P21" i="10"/>
  <c r="N22" i="10"/>
  <c r="M23" i="10"/>
  <c r="N23" i="10"/>
  <c r="O25" i="10"/>
  <c r="M26" i="10"/>
  <c r="N26" i="10"/>
  <c r="M27" i="10"/>
  <c r="N27" i="10"/>
  <c r="O29" i="10"/>
  <c r="M30" i="10"/>
  <c r="N30" i="10"/>
  <c r="M31" i="10"/>
  <c r="O31" i="10"/>
  <c r="N32" i="10"/>
  <c r="O33" i="10"/>
  <c r="M34" i="10"/>
  <c r="N35" i="10"/>
  <c r="O35" i="10"/>
  <c r="N36" i="10"/>
  <c r="N38" i="10"/>
  <c r="M39" i="10"/>
  <c r="N39" i="10"/>
  <c r="O39" i="10"/>
  <c r="N40" i="10"/>
  <c r="N42" i="10"/>
  <c r="M43" i="10"/>
  <c r="N43" i="10"/>
  <c r="O44" i="10"/>
  <c r="M45" i="10"/>
  <c r="N46" i="10"/>
  <c r="M47" i="10"/>
  <c r="O47" i="10"/>
  <c r="N48" i="10"/>
  <c r="O48" i="10"/>
  <c r="M49" i="10"/>
  <c r="N51" i="10"/>
  <c r="O51" i="10"/>
  <c r="N52" i="10"/>
  <c r="O52" i="10"/>
  <c r="N53" i="10"/>
  <c r="O53" i="10"/>
  <c r="M54" i="10"/>
  <c r="N55" i="10"/>
  <c r="M56" i="10"/>
  <c r="N56" i="10"/>
  <c r="O56" i="10"/>
  <c r="N57" i="10"/>
  <c r="O58" i="10"/>
  <c r="M59" i="10"/>
  <c r="N59" i="10"/>
  <c r="P59" i="10"/>
  <c r="M60" i="10"/>
  <c r="N60" i="10"/>
  <c r="O61" i="10"/>
  <c r="P62" i="10"/>
  <c r="M62" i="10"/>
  <c r="M64" i="10"/>
  <c r="N64" i="10"/>
  <c r="M63" i="10"/>
  <c r="O63" i="10"/>
  <c r="N66" i="10"/>
  <c r="M66" i="10"/>
  <c r="M65" i="10"/>
  <c r="O65" i="10"/>
  <c r="O67" i="10"/>
  <c r="M67" i="10"/>
  <c r="K67" i="10"/>
  <c r="K66" i="10"/>
  <c r="K64" i="10"/>
  <c r="K63" i="10"/>
  <c r="K62" i="10"/>
  <c r="K60" i="10"/>
  <c r="K59" i="10"/>
  <c r="K58" i="10"/>
  <c r="K56" i="10"/>
  <c r="K55" i="10"/>
  <c r="K54" i="10"/>
  <c r="K52" i="10"/>
  <c r="K51" i="10"/>
  <c r="K50" i="10"/>
  <c r="K48" i="10"/>
  <c r="K47" i="10"/>
  <c r="K46" i="10"/>
  <c r="K44" i="10"/>
  <c r="K43" i="10"/>
  <c r="K42" i="10"/>
  <c r="K40" i="10"/>
  <c r="K39" i="10"/>
  <c r="K38" i="10"/>
  <c r="K36" i="10"/>
  <c r="K35" i="10"/>
  <c r="K34" i="10"/>
  <c r="K32" i="10"/>
  <c r="K31" i="10"/>
  <c r="K30" i="10"/>
  <c r="K28" i="10"/>
  <c r="K27" i="10"/>
  <c r="K26" i="10"/>
  <c r="K24" i="10"/>
  <c r="K23" i="10"/>
  <c r="K22" i="10"/>
  <c r="K20" i="10"/>
  <c r="K19" i="10"/>
  <c r="K18" i="10"/>
  <c r="K16" i="10"/>
  <c r="K15" i="10"/>
  <c r="K14" i="10"/>
  <c r="K12" i="10"/>
  <c r="J67" i="10"/>
  <c r="J66" i="10"/>
  <c r="J64" i="10"/>
  <c r="J63" i="10"/>
  <c r="J62" i="10"/>
  <c r="J60" i="10"/>
  <c r="J59" i="10"/>
  <c r="J58" i="10"/>
  <c r="J56" i="10"/>
  <c r="J55" i="10"/>
  <c r="J54" i="10"/>
  <c r="J52" i="10"/>
  <c r="J51" i="10"/>
  <c r="J50" i="10"/>
  <c r="J48" i="10"/>
  <c r="J47" i="10"/>
  <c r="J46" i="10"/>
  <c r="J44" i="10"/>
  <c r="J43" i="10"/>
  <c r="J42" i="10"/>
  <c r="J40" i="10"/>
  <c r="J39" i="10"/>
  <c r="J38" i="10"/>
  <c r="J36" i="10"/>
  <c r="J35" i="10"/>
  <c r="J34" i="10"/>
  <c r="J32" i="10"/>
  <c r="J31" i="10"/>
  <c r="J30" i="10"/>
  <c r="J28" i="10"/>
  <c r="J27" i="10"/>
  <c r="J26" i="10"/>
  <c r="J24" i="10"/>
  <c r="J23" i="10"/>
  <c r="J22" i="10"/>
  <c r="J20" i="10"/>
  <c r="J19" i="10"/>
  <c r="J18" i="10"/>
  <c r="J16" i="10"/>
  <c r="J15" i="10"/>
  <c r="J14" i="10"/>
  <c r="J12" i="10"/>
  <c r="I67" i="10"/>
  <c r="I66" i="10"/>
  <c r="I64" i="10"/>
  <c r="I63" i="10"/>
  <c r="I62" i="10"/>
  <c r="I60" i="10"/>
  <c r="I59" i="10"/>
  <c r="I58" i="10"/>
  <c r="I56" i="10"/>
  <c r="I55" i="10"/>
  <c r="I54" i="10"/>
  <c r="I52" i="10"/>
  <c r="I51" i="10"/>
  <c r="I50" i="10"/>
  <c r="I48" i="10"/>
  <c r="I47" i="10"/>
  <c r="I46" i="10"/>
  <c r="I44" i="10"/>
  <c r="I43" i="10"/>
  <c r="I42" i="10"/>
  <c r="I40" i="10"/>
  <c r="I39" i="10"/>
  <c r="I38" i="10"/>
  <c r="I36" i="10"/>
  <c r="I35" i="10"/>
  <c r="I34" i="10"/>
  <c r="I32" i="10"/>
  <c r="I31" i="10"/>
  <c r="I30" i="10"/>
  <c r="I28" i="10"/>
  <c r="I27" i="10"/>
  <c r="I26" i="10"/>
  <c r="I24" i="10"/>
  <c r="I23" i="10"/>
  <c r="I22" i="10"/>
  <c r="I20" i="10"/>
  <c r="I19" i="10"/>
  <c r="I18" i="10"/>
  <c r="I16" i="10"/>
  <c r="I15" i="10"/>
  <c r="I14" i="10"/>
  <c r="I12" i="10"/>
  <c r="K1" i="9"/>
  <c r="I1" i="9"/>
  <c r="K70" i="9"/>
  <c r="J72" i="9"/>
  <c r="J71" i="9"/>
  <c r="J70" i="9"/>
  <c r="I72" i="9"/>
  <c r="I71" i="9"/>
  <c r="I70" i="9"/>
  <c r="G68" i="9"/>
  <c r="G69" i="9"/>
  <c r="G70" i="9"/>
  <c r="G71" i="9"/>
  <c r="G72" i="9"/>
  <c r="G62" i="9"/>
  <c r="G63" i="9"/>
  <c r="G64" i="9"/>
  <c r="G65" i="9"/>
  <c r="G66" i="9"/>
  <c r="G67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K68" i="9"/>
  <c r="K65" i="9"/>
  <c r="K63" i="9"/>
  <c r="K61" i="9"/>
  <c r="K60" i="9"/>
  <c r="K57" i="9"/>
  <c r="K56" i="9"/>
  <c r="K55" i="9"/>
  <c r="K52" i="9"/>
  <c r="K51" i="9"/>
  <c r="K49" i="9"/>
  <c r="K47" i="9"/>
  <c r="K45" i="9"/>
  <c r="K44" i="9"/>
  <c r="K41" i="9"/>
  <c r="K40" i="9"/>
  <c r="K39" i="9"/>
  <c r="K36" i="9"/>
  <c r="K35" i="9"/>
  <c r="K33" i="9"/>
  <c r="K31" i="9"/>
  <c r="K29" i="9"/>
  <c r="K28" i="9"/>
  <c r="K25" i="9"/>
  <c r="K24" i="9"/>
  <c r="K23" i="9"/>
  <c r="K20" i="9"/>
  <c r="K19" i="9"/>
  <c r="K17" i="9"/>
  <c r="K15" i="9"/>
  <c r="K13" i="9"/>
  <c r="K12" i="9"/>
  <c r="J68" i="9"/>
  <c r="J67" i="9"/>
  <c r="J66" i="9"/>
  <c r="J64" i="9"/>
  <c r="J63" i="9"/>
  <c r="J62" i="9"/>
  <c r="J60" i="9"/>
  <c r="J59" i="9"/>
  <c r="J58" i="9"/>
  <c r="J56" i="9"/>
  <c r="J55" i="9"/>
  <c r="J54" i="9"/>
  <c r="J52" i="9"/>
  <c r="J51" i="9"/>
  <c r="J50" i="9"/>
  <c r="J48" i="9"/>
  <c r="J47" i="9"/>
  <c r="J46" i="9"/>
  <c r="J44" i="9"/>
  <c r="J43" i="9"/>
  <c r="J42" i="9"/>
  <c r="J40" i="9"/>
  <c r="J39" i="9"/>
  <c r="J38" i="9"/>
  <c r="J36" i="9"/>
  <c r="J35" i="9"/>
  <c r="J34" i="9"/>
  <c r="J32" i="9"/>
  <c r="J31" i="9"/>
  <c r="J30" i="9"/>
  <c r="J28" i="9"/>
  <c r="J27" i="9"/>
  <c r="J26" i="9"/>
  <c r="J24" i="9"/>
  <c r="J23" i="9"/>
  <c r="J22" i="9"/>
  <c r="J20" i="9"/>
  <c r="J19" i="9"/>
  <c r="J18" i="9"/>
  <c r="J16" i="9"/>
  <c r="J15" i="9"/>
  <c r="J14" i="9"/>
  <c r="J12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A5" i="1"/>
  <c r="A2" i="1"/>
  <c r="A19" i="1"/>
  <c r="A16" i="1"/>
  <c r="A10" i="1"/>
  <c r="J1" i="15"/>
  <c r="J72" i="15" s="1"/>
  <c r="K1" i="15"/>
  <c r="I72" i="15"/>
  <c r="B15" i="15"/>
  <c r="B3" i="15"/>
  <c r="K71" i="15"/>
  <c r="J71" i="15"/>
  <c r="I71" i="15"/>
  <c r="J70" i="15"/>
  <c r="I70" i="15"/>
  <c r="J69" i="15"/>
  <c r="I69" i="15"/>
  <c r="J68" i="15"/>
  <c r="I68" i="15"/>
  <c r="K67" i="15"/>
  <c r="J67" i="15"/>
  <c r="I67" i="15"/>
  <c r="J66" i="15"/>
  <c r="I66" i="15"/>
  <c r="K65" i="15"/>
  <c r="J65" i="15"/>
  <c r="I65" i="15"/>
  <c r="J64" i="15"/>
  <c r="I64" i="15"/>
  <c r="J63" i="15"/>
  <c r="I63" i="15"/>
  <c r="J62" i="15"/>
  <c r="I62" i="15"/>
  <c r="J61" i="15"/>
  <c r="I61" i="15"/>
  <c r="J60" i="15"/>
  <c r="I60" i="15"/>
  <c r="J59" i="15"/>
  <c r="I59" i="15"/>
  <c r="J58" i="15"/>
  <c r="I58" i="15"/>
  <c r="J57" i="15"/>
  <c r="I57" i="15"/>
  <c r="K56" i="15"/>
  <c r="J56" i="15"/>
  <c r="I56" i="15"/>
  <c r="J55" i="15"/>
  <c r="I55" i="15"/>
  <c r="J54" i="15"/>
  <c r="I54" i="15"/>
  <c r="K53" i="15"/>
  <c r="J53" i="15"/>
  <c r="I53" i="15"/>
  <c r="J52" i="15"/>
  <c r="I52" i="15"/>
  <c r="K51" i="15"/>
  <c r="J51" i="15"/>
  <c r="I51" i="15"/>
  <c r="J50" i="15"/>
  <c r="I50" i="15"/>
  <c r="J49" i="15"/>
  <c r="I49" i="15"/>
  <c r="J48" i="15"/>
  <c r="I48" i="15"/>
  <c r="J47" i="15"/>
  <c r="I47" i="15"/>
  <c r="J46" i="15"/>
  <c r="I46" i="15"/>
  <c r="J45" i="15"/>
  <c r="I45" i="15"/>
  <c r="J44" i="15"/>
  <c r="I44" i="15"/>
  <c r="J43" i="15"/>
  <c r="I43" i="15"/>
  <c r="J42" i="15"/>
  <c r="I42" i="15"/>
  <c r="J41" i="15"/>
  <c r="I41" i="15"/>
  <c r="K40" i="15"/>
  <c r="J40" i="15"/>
  <c r="I40" i="15"/>
  <c r="J39" i="15"/>
  <c r="I39" i="15"/>
  <c r="J38" i="15"/>
  <c r="I38" i="15"/>
  <c r="J37" i="15"/>
  <c r="I37" i="15"/>
  <c r="J36" i="15"/>
  <c r="I36" i="15"/>
  <c r="J35" i="15"/>
  <c r="I35" i="15"/>
  <c r="K34" i="15"/>
  <c r="J34" i="15"/>
  <c r="I34" i="15"/>
  <c r="K33" i="15"/>
  <c r="J33" i="15"/>
  <c r="I33" i="15"/>
  <c r="J32" i="15"/>
  <c r="I32" i="15"/>
  <c r="J31" i="15"/>
  <c r="I31" i="15"/>
  <c r="J30" i="15"/>
  <c r="I30" i="15"/>
  <c r="J29" i="15"/>
  <c r="I29" i="15"/>
  <c r="J28" i="15"/>
  <c r="I28" i="15"/>
  <c r="J27" i="15"/>
  <c r="I27" i="15"/>
  <c r="K26" i="15"/>
  <c r="J26" i="15"/>
  <c r="I26" i="15"/>
  <c r="K25" i="15"/>
  <c r="J25" i="15"/>
  <c r="I25" i="15"/>
  <c r="H24" i="15"/>
  <c r="B18" i="15"/>
  <c r="A17" i="15" s="1"/>
  <c r="J24" i="15"/>
  <c r="I24" i="15"/>
  <c r="H23" i="15"/>
  <c r="J23" i="15"/>
  <c r="I23" i="15"/>
  <c r="H22" i="15"/>
  <c r="I22" i="15"/>
  <c r="H21" i="15"/>
  <c r="H20" i="15"/>
  <c r="H19" i="15"/>
  <c r="H18" i="15"/>
  <c r="H17" i="15"/>
  <c r="H16" i="15"/>
  <c r="H15" i="15"/>
  <c r="H14" i="15"/>
  <c r="H13" i="15"/>
  <c r="H12" i="15"/>
  <c r="B6" i="15"/>
  <c r="A5" i="15" s="1"/>
  <c r="B24" i="15"/>
  <c r="B22" i="15"/>
  <c r="B23" i="15"/>
  <c r="X5" i="15" s="1"/>
  <c r="B25" i="15"/>
  <c r="L5" i="15"/>
  <c r="P5" i="15"/>
  <c r="T5" i="15"/>
  <c r="AB5" i="15"/>
  <c r="AF5" i="15"/>
  <c r="AJ5" i="15"/>
  <c r="AR5" i="15"/>
  <c r="AV5" i="15"/>
  <c r="AZ5" i="15"/>
  <c r="BD5" i="15"/>
  <c r="I5" i="15"/>
  <c r="A14" i="15"/>
  <c r="B9" i="15"/>
  <c r="B12" i="15"/>
  <c r="A11" i="15" s="1"/>
  <c r="B34" i="15"/>
  <c r="I1" i="17"/>
  <c r="I15" i="17"/>
  <c r="I14" i="17"/>
  <c r="I13" i="17"/>
  <c r="I12" i="17"/>
  <c r="H81" i="7"/>
  <c r="H72" i="15"/>
  <c r="I17" i="17"/>
  <c r="I18" i="17"/>
  <c r="I19" i="17"/>
  <c r="I16" i="17"/>
  <c r="I20" i="17"/>
  <c r="I21" i="17"/>
  <c r="I22" i="17"/>
  <c r="I23" i="17"/>
  <c r="I24" i="17"/>
  <c r="I25" i="17"/>
  <c r="I58" i="17"/>
  <c r="I62" i="17"/>
  <c r="I59" i="17"/>
  <c r="I63" i="17"/>
  <c r="I60" i="17"/>
  <c r="I64" i="17"/>
  <c r="I61" i="17"/>
  <c r="I65" i="17"/>
  <c r="I66" i="17"/>
  <c r="I67" i="17"/>
  <c r="I68" i="17"/>
  <c r="I69" i="17"/>
  <c r="I70" i="17"/>
  <c r="I71" i="17"/>
  <c r="J20" i="15"/>
  <c r="I18" i="15"/>
  <c r="K14" i="15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25" i="15"/>
  <c r="AU72" i="11"/>
  <c r="AT72" i="11"/>
  <c r="AS72" i="11"/>
  <c r="AR72" i="11"/>
  <c r="AQ72" i="11"/>
  <c r="AP72" i="11"/>
  <c r="AO72" i="11"/>
  <c r="AN72" i="11"/>
  <c r="AM72" i="11"/>
  <c r="AL72" i="11"/>
  <c r="AK72" i="11"/>
  <c r="AJ72" i="11"/>
  <c r="AI72" i="11"/>
  <c r="AH72" i="11"/>
  <c r="AG72" i="11"/>
  <c r="AF72" i="11"/>
  <c r="AE72" i="11"/>
  <c r="AD72" i="11"/>
  <c r="AC72" i="11"/>
  <c r="AB72" i="11"/>
  <c r="AA72" i="11"/>
  <c r="Z72" i="11"/>
  <c r="Y72" i="11"/>
  <c r="X72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1" i="11"/>
  <c r="K1" i="17"/>
  <c r="L1" i="17" s="1"/>
  <c r="L27" i="17" s="1"/>
  <c r="B3" i="11"/>
  <c r="K71" i="17"/>
  <c r="J71" i="17"/>
  <c r="H70" i="11"/>
  <c r="K70" i="17"/>
  <c r="J70" i="11"/>
  <c r="J70" i="17"/>
  <c r="H69" i="11"/>
  <c r="K69" i="17"/>
  <c r="J69" i="11"/>
  <c r="J69" i="17"/>
  <c r="H68" i="11"/>
  <c r="K68" i="17"/>
  <c r="J68" i="11" s="1"/>
  <c r="J68" i="17"/>
  <c r="I68" i="11"/>
  <c r="H24" i="11"/>
  <c r="I24" i="11" s="1"/>
  <c r="H23" i="11"/>
  <c r="H22" i="11"/>
  <c r="I22" i="11" s="1"/>
  <c r="H21" i="11"/>
  <c r="H20" i="11"/>
  <c r="I20" i="11" s="1"/>
  <c r="H19" i="11"/>
  <c r="H18" i="11"/>
  <c r="I18" i="11" s="1"/>
  <c r="H17" i="11"/>
  <c r="H16" i="11"/>
  <c r="I16" i="11" s="1"/>
  <c r="H15" i="11"/>
  <c r="H14" i="11"/>
  <c r="I14" i="11" s="1"/>
  <c r="H13" i="11"/>
  <c r="H12" i="11"/>
  <c r="A2" i="11"/>
  <c r="A17" i="11"/>
  <c r="B9" i="11"/>
  <c r="J1" i="11" s="1"/>
  <c r="K1" i="11" s="1"/>
  <c r="L1" i="11" s="1"/>
  <c r="M1" i="1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AG1" i="11" s="1"/>
  <c r="AH1" i="11" s="1"/>
  <c r="AI1" i="11" s="1"/>
  <c r="AJ1" i="11" s="1"/>
  <c r="AK1" i="11" s="1"/>
  <c r="AL1" i="11" s="1"/>
  <c r="AM1" i="11" s="1"/>
  <c r="AN1" i="11" s="1"/>
  <c r="AO1" i="11" s="1"/>
  <c r="AP1" i="11" s="1"/>
  <c r="AQ1" i="11" s="1"/>
  <c r="AR1" i="11" s="1"/>
  <c r="AS1" i="11" s="1"/>
  <c r="AT1" i="11" s="1"/>
  <c r="AU1" i="11" s="1"/>
  <c r="B24" i="11"/>
  <c r="B22" i="11"/>
  <c r="B23" i="11"/>
  <c r="M5" i="11" s="1"/>
  <c r="B25" i="11"/>
  <c r="J5" i="11"/>
  <c r="K5" i="11"/>
  <c r="L5" i="11"/>
  <c r="N5" i="11"/>
  <c r="O5" i="11"/>
  <c r="P5" i="11"/>
  <c r="R5" i="11"/>
  <c r="S5" i="11"/>
  <c r="T5" i="11"/>
  <c r="V5" i="11"/>
  <c r="W5" i="11"/>
  <c r="X5" i="11"/>
  <c r="Z5" i="11"/>
  <c r="AA5" i="11"/>
  <c r="AB5" i="11"/>
  <c r="AD5" i="11"/>
  <c r="AE5" i="11"/>
  <c r="AF5" i="11"/>
  <c r="AH5" i="11"/>
  <c r="AI5" i="11"/>
  <c r="AJ5" i="11"/>
  <c r="AL5" i="11"/>
  <c r="AM5" i="11"/>
  <c r="AN5" i="11"/>
  <c r="AP5" i="11"/>
  <c r="AQ5" i="11"/>
  <c r="AR5" i="11"/>
  <c r="AT5" i="11"/>
  <c r="AU5" i="11"/>
  <c r="I5" i="11"/>
  <c r="A14" i="11"/>
  <c r="B6" i="11"/>
  <c r="A11" i="11" s="1"/>
  <c r="A5" i="11"/>
  <c r="H72" i="11"/>
  <c r="J13" i="17"/>
  <c r="I13" i="11"/>
  <c r="J14" i="17"/>
  <c r="J15" i="17"/>
  <c r="I15" i="11"/>
  <c r="J16" i="17"/>
  <c r="J17" i="17"/>
  <c r="J18" i="17"/>
  <c r="J19" i="17"/>
  <c r="I19" i="11"/>
  <c r="J20" i="17"/>
  <c r="J21" i="17"/>
  <c r="I21" i="11"/>
  <c r="J22" i="17"/>
  <c r="J23" i="17"/>
  <c r="I23" i="11"/>
  <c r="J24" i="17"/>
  <c r="K13" i="17"/>
  <c r="J13" i="11"/>
  <c r="K14" i="17"/>
  <c r="J14" i="11"/>
  <c r="K15" i="17"/>
  <c r="J15" i="11"/>
  <c r="K16" i="17"/>
  <c r="J16" i="11"/>
  <c r="K17" i="17"/>
  <c r="J17" i="11"/>
  <c r="K18" i="17"/>
  <c r="J18" i="11"/>
  <c r="K19" i="17"/>
  <c r="J19" i="11"/>
  <c r="K20" i="17"/>
  <c r="J20" i="11"/>
  <c r="K21" i="17"/>
  <c r="J21" i="11"/>
  <c r="K22" i="17"/>
  <c r="J22" i="11"/>
  <c r="K23" i="17"/>
  <c r="J23" i="11"/>
  <c r="K24" i="17"/>
  <c r="J24" i="11"/>
  <c r="H26" i="11"/>
  <c r="J26" i="17"/>
  <c r="H27" i="11"/>
  <c r="J27" i="17"/>
  <c r="I27" i="11"/>
  <c r="H28" i="11"/>
  <c r="J28" i="17"/>
  <c r="I28" i="11"/>
  <c r="H29" i="11"/>
  <c r="J29" i="17"/>
  <c r="H30" i="11"/>
  <c r="J30" i="17"/>
  <c r="H31" i="11"/>
  <c r="J31" i="17"/>
  <c r="I31" i="11"/>
  <c r="H32" i="11"/>
  <c r="J32" i="17"/>
  <c r="I32" i="11"/>
  <c r="H33" i="11"/>
  <c r="J33" i="17"/>
  <c r="H34" i="11"/>
  <c r="J34" i="17"/>
  <c r="H35" i="11"/>
  <c r="J35" i="17"/>
  <c r="I35" i="11"/>
  <c r="H36" i="11"/>
  <c r="J36" i="17"/>
  <c r="I36" i="11"/>
  <c r="H37" i="11"/>
  <c r="J37" i="17"/>
  <c r="H38" i="11"/>
  <c r="J38" i="17"/>
  <c r="H39" i="11"/>
  <c r="J39" i="17"/>
  <c r="I39" i="11"/>
  <c r="H40" i="11"/>
  <c r="J40" i="17"/>
  <c r="I40" i="11"/>
  <c r="H41" i="11"/>
  <c r="J41" i="17"/>
  <c r="H42" i="11"/>
  <c r="J42" i="17"/>
  <c r="H43" i="11"/>
  <c r="J43" i="17"/>
  <c r="I43" i="11"/>
  <c r="H44" i="11"/>
  <c r="J44" i="17"/>
  <c r="I44" i="11"/>
  <c r="H45" i="11"/>
  <c r="J45" i="17"/>
  <c r="H46" i="11"/>
  <c r="J46" i="17"/>
  <c r="H47" i="11"/>
  <c r="J47" i="17"/>
  <c r="I47" i="11"/>
  <c r="H48" i="11"/>
  <c r="J48" i="17"/>
  <c r="I48" i="11"/>
  <c r="H49" i="11"/>
  <c r="J49" i="17"/>
  <c r="H50" i="11"/>
  <c r="J50" i="17"/>
  <c r="H51" i="11"/>
  <c r="J51" i="17"/>
  <c r="I51" i="11"/>
  <c r="H52" i="11"/>
  <c r="J52" i="17"/>
  <c r="I52" i="11"/>
  <c r="H53" i="11"/>
  <c r="J53" i="17"/>
  <c r="H54" i="11"/>
  <c r="J54" i="17"/>
  <c r="H55" i="11"/>
  <c r="J55" i="17"/>
  <c r="I55" i="11"/>
  <c r="H56" i="11"/>
  <c r="J56" i="17"/>
  <c r="I56" i="11"/>
  <c r="H57" i="11"/>
  <c r="J57" i="17"/>
  <c r="H58" i="11"/>
  <c r="J58" i="17"/>
  <c r="H59" i="11"/>
  <c r="J59" i="17"/>
  <c r="I59" i="11"/>
  <c r="H60" i="11"/>
  <c r="J60" i="17"/>
  <c r="I60" i="11"/>
  <c r="H61" i="11"/>
  <c r="J61" i="17"/>
  <c r="H62" i="11"/>
  <c r="J62" i="17"/>
  <c r="H63" i="11"/>
  <c r="J63" i="17"/>
  <c r="I63" i="11"/>
  <c r="H64" i="11"/>
  <c r="J64" i="17"/>
  <c r="I64" i="11"/>
  <c r="H65" i="11"/>
  <c r="J65" i="17"/>
  <c r="H66" i="11"/>
  <c r="J66" i="17"/>
  <c r="H67" i="11"/>
  <c r="J67" i="17"/>
  <c r="I67" i="11"/>
  <c r="H25" i="11"/>
  <c r="J25" i="17"/>
  <c r="I25" i="11"/>
  <c r="J12" i="17"/>
  <c r="I12" i="11" s="1"/>
  <c r="K27" i="11"/>
  <c r="K26" i="17"/>
  <c r="J26" i="11"/>
  <c r="K27" i="17"/>
  <c r="J27" i="11" s="1"/>
  <c r="K28" i="17"/>
  <c r="J28" i="11"/>
  <c r="K29" i="17"/>
  <c r="J29" i="11" s="1"/>
  <c r="K30" i="17"/>
  <c r="J30" i="11"/>
  <c r="K31" i="17"/>
  <c r="J31" i="11" s="1"/>
  <c r="K32" i="17"/>
  <c r="J32" i="11"/>
  <c r="K33" i="17"/>
  <c r="J33" i="11" s="1"/>
  <c r="K34" i="17"/>
  <c r="J34" i="11"/>
  <c r="K35" i="17"/>
  <c r="J35" i="11" s="1"/>
  <c r="K36" i="17"/>
  <c r="J36" i="11"/>
  <c r="K37" i="17"/>
  <c r="J37" i="11" s="1"/>
  <c r="K38" i="17"/>
  <c r="J38" i="11"/>
  <c r="K39" i="17"/>
  <c r="J39" i="11" s="1"/>
  <c r="K40" i="17"/>
  <c r="J40" i="11"/>
  <c r="K41" i="17"/>
  <c r="J41" i="11" s="1"/>
  <c r="K42" i="17"/>
  <c r="J42" i="11"/>
  <c r="K43" i="17"/>
  <c r="J43" i="11" s="1"/>
  <c r="K44" i="17"/>
  <c r="J44" i="11"/>
  <c r="K45" i="17"/>
  <c r="J45" i="11" s="1"/>
  <c r="K46" i="17"/>
  <c r="J46" i="11"/>
  <c r="K47" i="17"/>
  <c r="J47" i="11" s="1"/>
  <c r="K48" i="17"/>
  <c r="J48" i="11"/>
  <c r="K49" i="17"/>
  <c r="J49" i="11" s="1"/>
  <c r="K50" i="17"/>
  <c r="J50" i="11"/>
  <c r="K51" i="17"/>
  <c r="J51" i="11" s="1"/>
  <c r="K52" i="17"/>
  <c r="J52" i="11"/>
  <c r="K53" i="17"/>
  <c r="J53" i="11" s="1"/>
  <c r="K54" i="17"/>
  <c r="J54" i="11"/>
  <c r="K55" i="17"/>
  <c r="J55" i="11" s="1"/>
  <c r="K56" i="17"/>
  <c r="J56" i="11"/>
  <c r="K57" i="17"/>
  <c r="J57" i="11" s="1"/>
  <c r="K58" i="17"/>
  <c r="J58" i="11"/>
  <c r="K59" i="17"/>
  <c r="J59" i="11" s="1"/>
  <c r="K60" i="17"/>
  <c r="J60" i="11"/>
  <c r="K61" i="17"/>
  <c r="J61" i="11" s="1"/>
  <c r="K62" i="17"/>
  <c r="J62" i="11"/>
  <c r="K63" i="17"/>
  <c r="J63" i="11" s="1"/>
  <c r="K64" i="17"/>
  <c r="J64" i="11"/>
  <c r="K65" i="17"/>
  <c r="J65" i="11" s="1"/>
  <c r="K66" i="17"/>
  <c r="J66" i="11"/>
  <c r="K67" i="17"/>
  <c r="J67" i="11" s="1"/>
  <c r="K25" i="17"/>
  <c r="J25" i="11"/>
  <c r="K12" i="17"/>
  <c r="J12" i="11" s="1"/>
  <c r="I72" i="17"/>
  <c r="J72" i="17"/>
  <c r="K72" i="17"/>
  <c r="G68" i="17"/>
  <c r="G69" i="17"/>
  <c r="G70" i="17"/>
  <c r="G71" i="17"/>
  <c r="G72" i="17"/>
  <c r="G62" i="17"/>
  <c r="G63" i="17"/>
  <c r="G64" i="17"/>
  <c r="G65" i="17"/>
  <c r="G66" i="17"/>
  <c r="G67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J77" i="7"/>
  <c r="J78" i="7"/>
  <c r="J79" i="7"/>
  <c r="J80" i="7"/>
  <c r="J81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12" i="7"/>
  <c r="L72" i="17" l="1"/>
  <c r="L59" i="17"/>
  <c r="K59" i="11" s="1"/>
  <c r="I66" i="11"/>
  <c r="I61" i="11"/>
  <c r="I58" i="11"/>
  <c r="I53" i="11"/>
  <c r="I50" i="11"/>
  <c r="I45" i="11"/>
  <c r="I42" i="11"/>
  <c r="I37" i="11"/>
  <c r="I34" i="11"/>
  <c r="I29" i="11"/>
  <c r="I3" i="11" s="1"/>
  <c r="I26" i="11"/>
  <c r="J71" i="11"/>
  <c r="J3" i="11" s="1"/>
  <c r="K71" i="11"/>
  <c r="I71" i="11"/>
  <c r="L12" i="17"/>
  <c r="K12" i="11" s="1"/>
  <c r="L65" i="17"/>
  <c r="K65" i="11" s="1"/>
  <c r="L61" i="17"/>
  <c r="K61" i="11" s="1"/>
  <c r="L55" i="17"/>
  <c r="K55" i="11" s="1"/>
  <c r="L53" i="17"/>
  <c r="K53" i="11" s="1"/>
  <c r="L49" i="17"/>
  <c r="K49" i="11" s="1"/>
  <c r="L47" i="17"/>
  <c r="K47" i="11" s="1"/>
  <c r="L45" i="17"/>
  <c r="K45" i="11" s="1"/>
  <c r="L43" i="17"/>
  <c r="K43" i="11" s="1"/>
  <c r="L41" i="17"/>
  <c r="K41" i="11" s="1"/>
  <c r="L39" i="17"/>
  <c r="K39" i="11" s="1"/>
  <c r="L37" i="17"/>
  <c r="K37" i="11" s="1"/>
  <c r="L35" i="17"/>
  <c r="K35" i="11" s="1"/>
  <c r="L33" i="17"/>
  <c r="K33" i="11" s="1"/>
  <c r="L31" i="17"/>
  <c r="K31" i="11" s="1"/>
  <c r="L29" i="17"/>
  <c r="K29" i="11" s="1"/>
  <c r="I17" i="11"/>
  <c r="K70" i="11"/>
  <c r="I70" i="11"/>
  <c r="M1" i="17"/>
  <c r="L70" i="17"/>
  <c r="L14" i="17"/>
  <c r="K14" i="11" s="1"/>
  <c r="L16" i="17"/>
  <c r="K16" i="11" s="1"/>
  <c r="L18" i="17"/>
  <c r="K18" i="11" s="1"/>
  <c r="L20" i="17"/>
  <c r="K20" i="11" s="1"/>
  <c r="L22" i="17"/>
  <c r="K22" i="11" s="1"/>
  <c r="L24" i="17"/>
  <c r="K24" i="11" s="1"/>
  <c r="L71" i="17"/>
  <c r="L68" i="17"/>
  <c r="K68" i="11" s="1"/>
  <c r="L13" i="17"/>
  <c r="L15" i="17"/>
  <c r="K15" i="11" s="1"/>
  <c r="L17" i="17"/>
  <c r="K17" i="11" s="1"/>
  <c r="L19" i="17"/>
  <c r="K19" i="11" s="1"/>
  <c r="L21" i="17"/>
  <c r="L23" i="17"/>
  <c r="K23" i="11" s="1"/>
  <c r="L67" i="17"/>
  <c r="K67" i="11" s="1"/>
  <c r="L63" i="17"/>
  <c r="K63" i="11" s="1"/>
  <c r="L57" i="17"/>
  <c r="K57" i="11" s="1"/>
  <c r="L51" i="17"/>
  <c r="K51" i="11" s="1"/>
  <c r="L25" i="17"/>
  <c r="K25" i="11" s="1"/>
  <c r="L66" i="17"/>
  <c r="K66" i="11" s="1"/>
  <c r="L64" i="17"/>
  <c r="K64" i="11" s="1"/>
  <c r="L62" i="17"/>
  <c r="K62" i="11" s="1"/>
  <c r="L60" i="17"/>
  <c r="K60" i="11" s="1"/>
  <c r="L58" i="17"/>
  <c r="K58" i="11" s="1"/>
  <c r="L56" i="17"/>
  <c r="K56" i="11" s="1"/>
  <c r="L54" i="17"/>
  <c r="K54" i="11" s="1"/>
  <c r="L52" i="17"/>
  <c r="K52" i="11" s="1"/>
  <c r="L50" i="17"/>
  <c r="K50" i="11" s="1"/>
  <c r="L48" i="17"/>
  <c r="K48" i="11" s="1"/>
  <c r="L46" i="17"/>
  <c r="K46" i="11" s="1"/>
  <c r="L44" i="17"/>
  <c r="K44" i="11" s="1"/>
  <c r="L42" i="17"/>
  <c r="K42" i="11" s="1"/>
  <c r="L40" i="17"/>
  <c r="K40" i="11" s="1"/>
  <c r="L38" i="17"/>
  <c r="K38" i="11" s="1"/>
  <c r="L36" i="17"/>
  <c r="K36" i="11" s="1"/>
  <c r="L34" i="17"/>
  <c r="K34" i="11" s="1"/>
  <c r="L32" i="17"/>
  <c r="K32" i="11" s="1"/>
  <c r="L30" i="17"/>
  <c r="K30" i="11" s="1"/>
  <c r="L28" i="17"/>
  <c r="K28" i="11" s="1"/>
  <c r="L26" i="17"/>
  <c r="K26" i="11" s="1"/>
  <c r="I65" i="11"/>
  <c r="I62" i="11"/>
  <c r="I57" i="11"/>
  <c r="I54" i="11"/>
  <c r="I49" i="11"/>
  <c r="I46" i="11"/>
  <c r="I41" i="11"/>
  <c r="I38" i="11"/>
  <c r="I33" i="11"/>
  <c r="I30" i="11"/>
  <c r="K21" i="11"/>
  <c r="K13" i="11"/>
  <c r="L69" i="17"/>
  <c r="K69" i="11" s="1"/>
  <c r="I20" i="15"/>
  <c r="I19" i="15"/>
  <c r="J17" i="15"/>
  <c r="J14" i="15"/>
  <c r="J22" i="15"/>
  <c r="I17" i="15"/>
  <c r="J16" i="15"/>
  <c r="J15" i="15"/>
  <c r="I14" i="15"/>
  <c r="J12" i="15"/>
  <c r="A2" i="15"/>
  <c r="J21" i="15"/>
  <c r="J18" i="15"/>
  <c r="I16" i="15"/>
  <c r="I15" i="15"/>
  <c r="J13" i="15"/>
  <c r="AS5" i="11"/>
  <c r="AO5" i="11"/>
  <c r="AK5" i="11"/>
  <c r="AG5" i="11"/>
  <c r="AC5" i="11"/>
  <c r="Y5" i="11"/>
  <c r="U5" i="11"/>
  <c r="Q5" i="11"/>
  <c r="K12" i="15"/>
  <c r="J19" i="15"/>
  <c r="I21" i="15"/>
  <c r="AN5" i="15"/>
  <c r="K70" i="15"/>
  <c r="K69" i="15"/>
  <c r="K68" i="15"/>
  <c r="K64" i="15"/>
  <c r="K63" i="15"/>
  <c r="K58" i="15"/>
  <c r="K57" i="15"/>
  <c r="K50" i="15"/>
  <c r="K49" i="15"/>
  <c r="K42" i="15"/>
  <c r="K41" i="15"/>
  <c r="K66" i="15"/>
  <c r="K60" i="15"/>
  <c r="K55" i="15"/>
  <c r="K52" i="15"/>
  <c r="K47" i="15"/>
  <c r="K44" i="15"/>
  <c r="L1" i="15"/>
  <c r="K72" i="15"/>
  <c r="K62" i="15"/>
  <c r="K46" i="15"/>
  <c r="K39" i="15"/>
  <c r="K36" i="15"/>
  <c r="K31" i="15"/>
  <c r="K28" i="15"/>
  <c r="K24" i="15"/>
  <c r="K22" i="15"/>
  <c r="K16" i="15"/>
  <c r="K15" i="15"/>
  <c r="K61" i="15"/>
  <c r="K59" i="15"/>
  <c r="K48" i="15"/>
  <c r="K45" i="15"/>
  <c r="K43" i="15"/>
  <c r="K38" i="15"/>
  <c r="K37" i="15"/>
  <c r="K30" i="15"/>
  <c r="K29" i="15"/>
  <c r="K21" i="15"/>
  <c r="K18" i="15"/>
  <c r="K54" i="15"/>
  <c r="K35" i="15"/>
  <c r="K32" i="15"/>
  <c r="K27" i="15"/>
  <c r="K20" i="15"/>
  <c r="K19" i="15"/>
  <c r="K13" i="15"/>
  <c r="I69" i="11"/>
  <c r="I12" i="15"/>
  <c r="I13" i="15"/>
  <c r="K17" i="15"/>
  <c r="K23" i="15"/>
  <c r="M5" i="15"/>
  <c r="Q5" i="15"/>
  <c r="U5" i="15"/>
  <c r="Y5" i="15"/>
  <c r="AC5" i="15"/>
  <c r="AG5" i="15"/>
  <c r="AK5" i="15"/>
  <c r="AO5" i="15"/>
  <c r="AS5" i="15"/>
  <c r="AW5" i="15"/>
  <c r="BA5" i="15"/>
  <c r="BE5" i="15"/>
  <c r="J5" i="15"/>
  <c r="N5" i="15"/>
  <c r="R5" i="15"/>
  <c r="V5" i="15"/>
  <c r="Z5" i="15"/>
  <c r="AD5" i="15"/>
  <c r="AH5" i="15"/>
  <c r="AL5" i="15"/>
  <c r="AP5" i="15"/>
  <c r="AT5" i="15"/>
  <c r="AX5" i="15"/>
  <c r="BB5" i="15"/>
  <c r="BF5" i="15"/>
  <c r="K5" i="15"/>
  <c r="O5" i="15"/>
  <c r="S5" i="15"/>
  <c r="W5" i="15"/>
  <c r="AA5" i="15"/>
  <c r="AE5" i="15"/>
  <c r="AI5" i="15"/>
  <c r="AM5" i="15"/>
  <c r="AQ5" i="15"/>
  <c r="AU5" i="15"/>
  <c r="AY5" i="15"/>
  <c r="BC5" i="15"/>
  <c r="BG5" i="15"/>
  <c r="K69" i="9"/>
  <c r="K66" i="9"/>
  <c r="K62" i="9"/>
  <c r="K58" i="9"/>
  <c r="K54" i="9"/>
  <c r="K50" i="9"/>
  <c r="K46" i="9"/>
  <c r="K42" i="9"/>
  <c r="K38" i="9"/>
  <c r="K34" i="9"/>
  <c r="K30" i="9"/>
  <c r="K26" i="9"/>
  <c r="K22" i="9"/>
  <c r="K18" i="9"/>
  <c r="K14" i="9"/>
  <c r="K72" i="9"/>
  <c r="K64" i="9"/>
  <c r="K59" i="9"/>
  <c r="K53" i="9"/>
  <c r="K48" i="9"/>
  <c r="K43" i="9"/>
  <c r="K37" i="9"/>
  <c r="K32" i="9"/>
  <c r="K27" i="9"/>
  <c r="K21" i="9"/>
  <c r="K16" i="9"/>
  <c r="K71" i="9"/>
  <c r="L1" i="9"/>
  <c r="Q1" i="10"/>
  <c r="P20" i="10"/>
  <c r="P30" i="10"/>
  <c r="P33" i="10"/>
  <c r="P36" i="10"/>
  <c r="P46" i="10"/>
  <c r="P49" i="10"/>
  <c r="P52" i="10"/>
  <c r="P56" i="10"/>
  <c r="P60" i="10"/>
  <c r="P63" i="10"/>
  <c r="P17" i="10"/>
  <c r="P40" i="10"/>
  <c r="P44" i="10"/>
  <c r="P48" i="10"/>
  <c r="P53" i="10"/>
  <c r="P64" i="10"/>
  <c r="P22" i="10"/>
  <c r="P29" i="10"/>
  <c r="P34" i="10"/>
  <c r="P41" i="10"/>
  <c r="P57" i="10"/>
  <c r="P61" i="10"/>
  <c r="P65" i="10"/>
  <c r="P12" i="10"/>
  <c r="P13" i="10"/>
  <c r="P24" i="10"/>
  <c r="P25" i="10"/>
  <c r="P26" i="10"/>
  <c r="P42" i="10"/>
  <c r="P50" i="10"/>
  <c r="P55" i="10"/>
  <c r="P66" i="10"/>
  <c r="P32" i="10"/>
  <c r="P37" i="10"/>
  <c r="P38" i="10"/>
  <c r="P45" i="10"/>
  <c r="P54" i="10"/>
  <c r="P58" i="10"/>
  <c r="P67" i="10"/>
  <c r="K67" i="9"/>
  <c r="P28" i="10"/>
  <c r="J70" i="10"/>
  <c r="L60" i="10"/>
  <c r="L41" i="10"/>
  <c r="L25" i="10"/>
  <c r="L13" i="10"/>
  <c r="N12" i="10"/>
  <c r="O13" i="10"/>
  <c r="M14" i="10"/>
  <c r="O17" i="10"/>
  <c r="M18" i="10"/>
  <c r="O21" i="10"/>
  <c r="M22" i="10"/>
  <c r="O24" i="10"/>
  <c r="M25" i="10"/>
  <c r="O27" i="10"/>
  <c r="N28" i="10"/>
  <c r="N31" i="10"/>
  <c r="N34" i="10"/>
  <c r="M35" i="10"/>
  <c r="O37" i="10"/>
  <c r="M38" i="10"/>
  <c r="O40" i="10"/>
  <c r="M41" i="10"/>
  <c r="O43" i="10"/>
  <c r="N44" i="10"/>
  <c r="N47" i="10"/>
  <c r="N50" i="10"/>
  <c r="M51" i="10"/>
  <c r="M53" i="10"/>
  <c r="N54" i="10"/>
  <c r="O55" i="10"/>
  <c r="M57" i="10"/>
  <c r="N58" i="10"/>
  <c r="O59" i="10"/>
  <c r="M61" i="10"/>
  <c r="N62" i="10"/>
  <c r="O64" i="10"/>
  <c r="N71" i="10"/>
  <c r="L53" i="10"/>
  <c r="L33" i="10"/>
  <c r="L14" i="10"/>
  <c r="O12" i="10"/>
  <c r="N15" i="10"/>
  <c r="N20" i="10"/>
  <c r="O23" i="10"/>
  <c r="N24" i="10"/>
  <c r="O28" i="10"/>
  <c r="M29" i="10"/>
  <c r="O32" i="10"/>
  <c r="M33" i="10"/>
  <c r="O36" i="10"/>
  <c r="M37" i="10"/>
  <c r="O41" i="10"/>
  <c r="M42" i="10"/>
  <c r="O45" i="10"/>
  <c r="M46" i="10"/>
  <c r="O49" i="10"/>
  <c r="M50" i="10"/>
  <c r="M52" i="10"/>
  <c r="O54" i="10"/>
  <c r="M55" i="10"/>
  <c r="O57" i="10"/>
  <c r="M58" i="10"/>
  <c r="O60" i="10"/>
  <c r="N61" i="10"/>
  <c r="O62" i="10"/>
  <c r="N63" i="10"/>
  <c r="O66" i="10"/>
  <c r="N65" i="10"/>
  <c r="N67" i="10"/>
  <c r="K65" i="10"/>
  <c r="K61" i="10"/>
  <c r="K57" i="10"/>
  <c r="K53" i="10"/>
  <c r="K49" i="10"/>
  <c r="K45" i="10"/>
  <c r="K41" i="10"/>
  <c r="K37" i="10"/>
  <c r="K33" i="10"/>
  <c r="K29" i="10"/>
  <c r="K25" i="10"/>
  <c r="K21" i="10"/>
  <c r="K17" i="10"/>
  <c r="K13" i="10"/>
  <c r="J65" i="10"/>
  <c r="J61" i="10"/>
  <c r="J57" i="10"/>
  <c r="J53" i="10"/>
  <c r="J49" i="10"/>
  <c r="J45" i="10"/>
  <c r="J41" i="10"/>
  <c r="J37" i="10"/>
  <c r="J33" i="10"/>
  <c r="J29" i="10"/>
  <c r="J25" i="10"/>
  <c r="J21" i="10"/>
  <c r="J17" i="10"/>
  <c r="J13" i="10"/>
  <c r="I65" i="10"/>
  <c r="I61" i="10"/>
  <c r="I57" i="10"/>
  <c r="I53" i="10"/>
  <c r="I49" i="10"/>
  <c r="I45" i="10"/>
  <c r="I41" i="10"/>
  <c r="I37" i="10"/>
  <c r="I33" i="10"/>
  <c r="I29" i="10"/>
  <c r="I25" i="10"/>
  <c r="I21" i="10"/>
  <c r="I17" i="10"/>
  <c r="I13" i="10"/>
  <c r="J69" i="9"/>
  <c r="I69" i="9"/>
  <c r="J65" i="9"/>
  <c r="J61" i="9"/>
  <c r="J57" i="9"/>
  <c r="J53" i="9"/>
  <c r="J49" i="9"/>
  <c r="J45" i="9"/>
  <c r="J41" i="9"/>
  <c r="J37" i="9"/>
  <c r="J33" i="9"/>
  <c r="J29" i="9"/>
  <c r="J25" i="9"/>
  <c r="J21" i="9"/>
  <c r="J17" i="9"/>
  <c r="J13" i="9"/>
  <c r="L13" i="7"/>
  <c r="L17" i="7"/>
  <c r="L21" i="7"/>
  <c r="L25" i="7"/>
  <c r="L29" i="7"/>
  <c r="L33" i="7"/>
  <c r="L81" i="7"/>
  <c r="L14" i="7"/>
  <c r="L15" i="7"/>
  <c r="L19" i="7"/>
  <c r="L23" i="7"/>
  <c r="L27" i="7"/>
  <c r="L31" i="7"/>
  <c r="I72" i="10"/>
  <c r="I71" i="10"/>
  <c r="J72" i="10"/>
  <c r="J68" i="10"/>
  <c r="K69" i="10"/>
  <c r="L70" i="10"/>
  <c r="O71" i="10"/>
  <c r="N70" i="10"/>
  <c r="Q69" i="10"/>
  <c r="M69" i="10"/>
  <c r="P68" i="10"/>
  <c r="G12" i="10"/>
  <c r="G16" i="10"/>
  <c r="G20" i="10"/>
  <c r="G24" i="10"/>
  <c r="L12" i="7"/>
  <c r="L18" i="7"/>
  <c r="L26" i="7"/>
  <c r="L41" i="7"/>
  <c r="L49" i="7"/>
  <c r="L57" i="7"/>
  <c r="L65" i="7"/>
  <c r="L73" i="7"/>
  <c r="J71" i="10"/>
  <c r="K71" i="10"/>
  <c r="L71" i="10"/>
  <c r="M71" i="10"/>
  <c r="O70" i="10"/>
  <c r="P69" i="10"/>
  <c r="M68" i="10"/>
  <c r="G13" i="10"/>
  <c r="G18" i="10"/>
  <c r="G23" i="10"/>
  <c r="G28" i="10"/>
  <c r="G32" i="10"/>
  <c r="G36" i="10"/>
  <c r="G40" i="10"/>
  <c r="G44" i="10"/>
  <c r="G48" i="10"/>
  <c r="G52" i="10"/>
  <c r="G56" i="10"/>
  <c r="G60" i="10"/>
  <c r="G64" i="10"/>
  <c r="G72" i="10"/>
  <c r="G68" i="10"/>
  <c r="AF72" i="10"/>
  <c r="AB72" i="10"/>
  <c r="X72" i="10"/>
  <c r="T72" i="10"/>
  <c r="P72" i="10"/>
  <c r="AQ72" i="10"/>
  <c r="AM72" i="10"/>
  <c r="AT72" i="10"/>
  <c r="L67" i="10"/>
  <c r="L63" i="10"/>
  <c r="L59" i="10"/>
  <c r="L55" i="10"/>
  <c r="L51" i="10"/>
  <c r="L47" i="10"/>
  <c r="L43" i="10"/>
  <c r="L39" i="10"/>
  <c r="L35" i="10"/>
  <c r="L31" i="10"/>
  <c r="L27" i="10"/>
  <c r="L23" i="10"/>
  <c r="L16" i="7"/>
  <c r="L28" i="7"/>
  <c r="L50" i="7"/>
  <c r="I68" i="10"/>
  <c r="K70" i="10"/>
  <c r="L68" i="10"/>
  <c r="P71" i="10"/>
  <c r="Q70" i="10"/>
  <c r="N68" i="10"/>
  <c r="G15" i="10"/>
  <c r="G22" i="10"/>
  <c r="G29" i="10"/>
  <c r="G34" i="10"/>
  <c r="G39" i="10"/>
  <c r="G45" i="10"/>
  <c r="G50" i="10"/>
  <c r="G55" i="10"/>
  <c r="G61" i="10"/>
  <c r="G66" i="10"/>
  <c r="G69" i="10"/>
  <c r="AE72" i="10"/>
  <c r="Z72" i="10"/>
  <c r="U72" i="10"/>
  <c r="O72" i="10"/>
  <c r="AO72" i="10"/>
  <c r="AJ72" i="10"/>
  <c r="L66" i="10"/>
  <c r="L61" i="10"/>
  <c r="L56" i="10"/>
  <c r="L50" i="10"/>
  <c r="L45" i="10"/>
  <c r="L40" i="10"/>
  <c r="L34" i="10"/>
  <c r="L29" i="10"/>
  <c r="L24" i="10"/>
  <c r="L19" i="10"/>
  <c r="L15" i="10"/>
  <c r="L30" i="7"/>
  <c r="L51" i="7"/>
  <c r="J69" i="10"/>
  <c r="L69" i="10"/>
  <c r="M70" i="10"/>
  <c r="G17" i="10"/>
  <c r="G26" i="10"/>
  <c r="G33" i="10"/>
  <c r="G41" i="10"/>
  <c r="G47" i="10"/>
  <c r="G54" i="10"/>
  <c r="G62" i="10"/>
  <c r="G71" i="10"/>
  <c r="AG72" i="10"/>
  <c r="Y72" i="10"/>
  <c r="R72" i="10"/>
  <c r="AP72" i="10"/>
  <c r="AS72" i="10"/>
  <c r="L64" i="10"/>
  <c r="L57" i="10"/>
  <c r="L49" i="10"/>
  <c r="L42" i="10"/>
  <c r="L36" i="10"/>
  <c r="L28" i="10"/>
  <c r="L21" i="10"/>
  <c r="L16" i="10"/>
  <c r="M12" i="10"/>
  <c r="Q12" i="10"/>
  <c r="L20" i="7"/>
  <c r="L42" i="7"/>
  <c r="I70" i="10"/>
  <c r="K68" i="10"/>
  <c r="Q71" i="10"/>
  <c r="P70" i="10"/>
  <c r="N69" i="10"/>
  <c r="G25" i="10"/>
  <c r="G35" i="10"/>
  <c r="G43" i="10"/>
  <c r="G53" i="10"/>
  <c r="G63" i="10"/>
  <c r="AI72" i="10"/>
  <c r="AA72" i="10"/>
  <c r="Q72" i="10"/>
  <c r="AL72" i="10"/>
  <c r="L65" i="10"/>
  <c r="L54" i="10"/>
  <c r="L46" i="10"/>
  <c r="L37" i="10"/>
  <c r="L26" i="10"/>
  <c r="L18" i="10"/>
  <c r="L12" i="10"/>
  <c r="M13" i="10"/>
  <c r="Q13" i="10"/>
  <c r="N14" i="10"/>
  <c r="O15" i="10"/>
  <c r="P16" i="10"/>
  <c r="M17" i="10"/>
  <c r="Q17" i="10"/>
  <c r="N18" i="10"/>
  <c r="O19" i="10"/>
  <c r="L72" i="10"/>
  <c r="G14" i="10"/>
  <c r="G30" i="10"/>
  <c r="G42" i="10"/>
  <c r="G57" i="10"/>
  <c r="G67" i="10"/>
  <c r="AC72" i="10"/>
  <c r="N72" i="10"/>
  <c r="AR72" i="10"/>
  <c r="L58" i="10"/>
  <c r="L44" i="10"/>
  <c r="L32" i="10"/>
  <c r="L20" i="10"/>
  <c r="N13" i="10"/>
  <c r="Q14" i="10"/>
  <c r="P15" i="10"/>
  <c r="N16" i="10"/>
  <c r="P18" i="10"/>
  <c r="N19" i="10"/>
  <c r="M20" i="10"/>
  <c r="Q20" i="10"/>
  <c r="N21" i="10"/>
  <c r="O22" i="10"/>
  <c r="P23" i="10"/>
  <c r="M24" i="10"/>
  <c r="Q24" i="10"/>
  <c r="N25" i="10"/>
  <c r="O26" i="10"/>
  <c r="P27" i="10"/>
  <c r="M28" i="10"/>
  <c r="Q28" i="10"/>
  <c r="N29" i="10"/>
  <c r="O30" i="10"/>
  <c r="P31" i="10"/>
  <c r="M32" i="10"/>
  <c r="Q32" i="10"/>
  <c r="N33" i="10"/>
  <c r="O34" i="10"/>
  <c r="P35" i="10"/>
  <c r="M36" i="10"/>
  <c r="Q36" i="10"/>
  <c r="N37" i="10"/>
  <c r="O38" i="10"/>
  <c r="P39" i="10"/>
  <c r="M40" i="10"/>
  <c r="Q40" i="10"/>
  <c r="N41" i="10"/>
  <c r="O42" i="10"/>
  <c r="P43" i="10"/>
  <c r="M44" i="10"/>
  <c r="Q44" i="10"/>
  <c r="N45" i="10"/>
  <c r="O46" i="10"/>
  <c r="P47" i="10"/>
  <c r="M48" i="10"/>
  <c r="Q48" i="10"/>
  <c r="N49" i="10"/>
  <c r="O50" i="10"/>
  <c r="P51" i="10"/>
  <c r="L35" i="7"/>
  <c r="L22" i="7"/>
  <c r="H35" i="7"/>
  <c r="H37" i="7"/>
  <c r="L37" i="7" s="1"/>
  <c r="H39" i="7"/>
  <c r="L39" i="7" s="1"/>
  <c r="H41" i="7"/>
  <c r="H43" i="7"/>
  <c r="L43" i="7" s="1"/>
  <c r="H45" i="7"/>
  <c r="L45" i="7" s="1"/>
  <c r="H47" i="7"/>
  <c r="L47" i="7" s="1"/>
  <c r="H49" i="7"/>
  <c r="H51" i="7"/>
  <c r="H53" i="7"/>
  <c r="L53" i="7" s="1"/>
  <c r="H55" i="7"/>
  <c r="L55" i="7" s="1"/>
  <c r="H57" i="7"/>
  <c r="H59" i="7"/>
  <c r="L59" i="7" s="1"/>
  <c r="H61" i="7"/>
  <c r="L61" i="7" s="1"/>
  <c r="H63" i="7"/>
  <c r="L63" i="7" s="1"/>
  <c r="H65" i="7"/>
  <c r="H67" i="7"/>
  <c r="L67" i="7" s="1"/>
  <c r="H69" i="7"/>
  <c r="L69" i="7" s="1"/>
  <c r="H71" i="7"/>
  <c r="L71" i="7" s="1"/>
  <c r="H73" i="7"/>
  <c r="H75" i="7"/>
  <c r="L75" i="7" s="1"/>
  <c r="H77" i="7"/>
  <c r="L77" i="7" s="1"/>
  <c r="H79" i="7"/>
  <c r="L79" i="7" s="1"/>
  <c r="H34" i="7"/>
  <c r="L34" i="7" s="1"/>
  <c r="H36" i="7"/>
  <c r="L36" i="7" s="1"/>
  <c r="H38" i="7"/>
  <c r="L38" i="7" s="1"/>
  <c r="H40" i="7"/>
  <c r="L40" i="7" s="1"/>
  <c r="H42" i="7"/>
  <c r="H44" i="7"/>
  <c r="I44" i="7" s="1"/>
  <c r="H46" i="7"/>
  <c r="L46" i="7" s="1"/>
  <c r="H48" i="7"/>
  <c r="L48" i="7" s="1"/>
  <c r="H50" i="7"/>
  <c r="H52" i="7"/>
  <c r="L52" i="7" s="1"/>
  <c r="H54" i="7"/>
  <c r="L54" i="7" s="1"/>
  <c r="H56" i="7"/>
  <c r="L56" i="7" s="1"/>
  <c r="H58" i="7"/>
  <c r="L58" i="7" s="1"/>
  <c r="H60" i="7"/>
  <c r="L60" i="7" s="1"/>
  <c r="H62" i="7"/>
  <c r="L62" i="7" s="1"/>
  <c r="H64" i="7"/>
  <c r="L64" i="7" s="1"/>
  <c r="H66" i="7"/>
  <c r="L66" i="7" s="1"/>
  <c r="H68" i="7"/>
  <c r="L68" i="7" s="1"/>
  <c r="H70" i="7"/>
  <c r="L70" i="7" s="1"/>
  <c r="H72" i="7"/>
  <c r="L72" i="7" s="1"/>
  <c r="H74" i="7"/>
  <c r="L74" i="7" s="1"/>
  <c r="H76" i="7"/>
  <c r="L76" i="7" s="1"/>
  <c r="H78" i="7"/>
  <c r="L78" i="7" s="1"/>
  <c r="H80" i="7"/>
  <c r="L80" i="7" s="1"/>
  <c r="L44" i="7" l="1"/>
  <c r="R1" i="10"/>
  <c r="Q16" i="10"/>
  <c r="Q23" i="10"/>
  <c r="Q26" i="10"/>
  <c r="Q29" i="10"/>
  <c r="Q39" i="10"/>
  <c r="Q42" i="10"/>
  <c r="Q45" i="10"/>
  <c r="Q53" i="10"/>
  <c r="Q57" i="10"/>
  <c r="Q61" i="10"/>
  <c r="Q19" i="10"/>
  <c r="Q22" i="10"/>
  <c r="Q27" i="10"/>
  <c r="Q31" i="10"/>
  <c r="Q35" i="10"/>
  <c r="Q56" i="10"/>
  <c r="Q59" i="10"/>
  <c r="Q15" i="10"/>
  <c r="Q38" i="10"/>
  <c r="Q43" i="10"/>
  <c r="Q50" i="10"/>
  <c r="Q52" i="10"/>
  <c r="Q62" i="10"/>
  <c r="Q21" i="10"/>
  <c r="Q33" i="10"/>
  <c r="Q46" i="10"/>
  <c r="Q47" i="10"/>
  <c r="Q41" i="10"/>
  <c r="Q51" i="10"/>
  <c r="Q55" i="10"/>
  <c r="Q65" i="10"/>
  <c r="Q18" i="10"/>
  <c r="Q58" i="10"/>
  <c r="Q60" i="10"/>
  <c r="Q63" i="10"/>
  <c r="Q68" i="10"/>
  <c r="Q30" i="10"/>
  <c r="Q67" i="10"/>
  <c r="Q49" i="10"/>
  <c r="Q54" i="10"/>
  <c r="Q64" i="10"/>
  <c r="Q66" i="10"/>
  <c r="Q25" i="10"/>
  <c r="Q34" i="10"/>
  <c r="Q37" i="10"/>
  <c r="M1" i="15"/>
  <c r="L67" i="15"/>
  <c r="L64" i="15"/>
  <c r="L70" i="15"/>
  <c r="L66" i="15"/>
  <c r="L60" i="15"/>
  <c r="L55" i="15"/>
  <c r="L52" i="15"/>
  <c r="L47" i="15"/>
  <c r="L44" i="15"/>
  <c r="L71" i="15"/>
  <c r="L69" i="15"/>
  <c r="L62" i="15"/>
  <c r="L61" i="15"/>
  <c r="L54" i="15"/>
  <c r="L53" i="15"/>
  <c r="L46" i="15"/>
  <c r="L45" i="15"/>
  <c r="L68" i="15"/>
  <c r="L59" i="15"/>
  <c r="L57" i="15"/>
  <c r="L48" i="15"/>
  <c r="L43" i="15"/>
  <c r="L41" i="15"/>
  <c r="L38" i="15"/>
  <c r="L37" i="15"/>
  <c r="L30" i="15"/>
  <c r="L29" i="15"/>
  <c r="L21" i="15"/>
  <c r="L18" i="15"/>
  <c r="L58" i="15"/>
  <c r="L42" i="15"/>
  <c r="L35" i="15"/>
  <c r="L32" i="15"/>
  <c r="L27" i="15"/>
  <c r="L24" i="15"/>
  <c r="L20" i="15"/>
  <c r="L19" i="15"/>
  <c r="L14" i="15"/>
  <c r="L13" i="15"/>
  <c r="L12" i="15"/>
  <c r="L65" i="15"/>
  <c r="L63" i="15"/>
  <c r="L56" i="15"/>
  <c r="L51" i="15"/>
  <c r="L49" i="15"/>
  <c r="L40" i="15"/>
  <c r="L34" i="15"/>
  <c r="L33" i="15"/>
  <c r="L26" i="15"/>
  <c r="L25" i="15"/>
  <c r="L23" i="15"/>
  <c r="L17" i="15"/>
  <c r="L39" i="15"/>
  <c r="L36" i="15"/>
  <c r="L50" i="15"/>
  <c r="L28" i="15"/>
  <c r="L16" i="15"/>
  <c r="L22" i="15"/>
  <c r="L15" i="15"/>
  <c r="L72" i="15"/>
  <c r="L31" i="15"/>
  <c r="J3" i="15"/>
  <c r="K3" i="15"/>
  <c r="K3" i="11"/>
  <c r="I77" i="7"/>
  <c r="I79" i="7"/>
  <c r="I81" i="7"/>
  <c r="I47" i="7"/>
  <c r="I51" i="7"/>
  <c r="I55" i="7"/>
  <c r="I59" i="7"/>
  <c r="I63" i="7"/>
  <c r="I67" i="7"/>
  <c r="I71" i="7"/>
  <c r="I75" i="7"/>
  <c r="I52" i="7"/>
  <c r="I60" i="7"/>
  <c r="I68" i="7"/>
  <c r="I76" i="7"/>
  <c r="I48" i="7"/>
  <c r="I56" i="7"/>
  <c r="I64" i="7"/>
  <c r="I72" i="7"/>
  <c r="I80" i="7"/>
  <c r="I49" i="7"/>
  <c r="I57" i="7"/>
  <c r="I61" i="7"/>
  <c r="I65" i="7"/>
  <c r="I69" i="7"/>
  <c r="I45" i="7"/>
  <c r="I78" i="7"/>
  <c r="I53" i="7"/>
  <c r="I73" i="7"/>
  <c r="I58" i="7"/>
  <c r="I46" i="7"/>
  <c r="I62" i="7"/>
  <c r="I50" i="7"/>
  <c r="I66" i="7"/>
  <c r="I54" i="7"/>
  <c r="I70" i="7"/>
  <c r="I74" i="7"/>
  <c r="M1" i="9"/>
  <c r="L69" i="9"/>
  <c r="L67" i="9"/>
  <c r="L63" i="9"/>
  <c r="L59" i="9"/>
  <c r="L55" i="9"/>
  <c r="L51" i="9"/>
  <c r="L47" i="9"/>
  <c r="L43" i="9"/>
  <c r="L39" i="9"/>
  <c r="L35" i="9"/>
  <c r="L31" i="9"/>
  <c r="L27" i="9"/>
  <c r="L23" i="9"/>
  <c r="L19" i="9"/>
  <c r="L15" i="9"/>
  <c r="L71" i="9"/>
  <c r="L68" i="9"/>
  <c r="L62" i="9"/>
  <c r="L57" i="9"/>
  <c r="L52" i="9"/>
  <c r="L46" i="9"/>
  <c r="L41" i="9"/>
  <c r="L36" i="9"/>
  <c r="L30" i="9"/>
  <c r="L25" i="9"/>
  <c r="L20" i="9"/>
  <c r="L14" i="9"/>
  <c r="L72" i="9"/>
  <c r="L66" i="9"/>
  <c r="L60" i="9"/>
  <c r="L53" i="9"/>
  <c r="L45" i="9"/>
  <c r="L38" i="9"/>
  <c r="L32" i="9"/>
  <c r="L24" i="9"/>
  <c r="L17" i="9"/>
  <c r="L64" i="9"/>
  <c r="L56" i="9"/>
  <c r="L49" i="9"/>
  <c r="L42" i="9"/>
  <c r="L34" i="9"/>
  <c r="L28" i="9"/>
  <c r="L21" i="9"/>
  <c r="L13" i="9"/>
  <c r="L58" i="9"/>
  <c r="L44" i="9"/>
  <c r="L29" i="9"/>
  <c r="L16" i="9"/>
  <c r="L54" i="9"/>
  <c r="L40" i="9"/>
  <c r="L26" i="9"/>
  <c r="L12" i="9"/>
  <c r="L65" i="9"/>
  <c r="L37" i="9"/>
  <c r="L61" i="9"/>
  <c r="L33" i="9"/>
  <c r="L50" i="9"/>
  <c r="L48" i="9"/>
  <c r="L22" i="9"/>
  <c r="L18" i="9"/>
  <c r="L70" i="9"/>
  <c r="I3" i="15"/>
  <c r="M68" i="17"/>
  <c r="L68" i="11" s="1"/>
  <c r="M14" i="17"/>
  <c r="L14" i="11" s="1"/>
  <c r="M16" i="17"/>
  <c r="L16" i="11" s="1"/>
  <c r="M18" i="17"/>
  <c r="L18" i="11" s="1"/>
  <c r="M20" i="17"/>
  <c r="L20" i="11" s="1"/>
  <c r="M22" i="17"/>
  <c r="L22" i="11" s="1"/>
  <c r="M24" i="17"/>
  <c r="L24" i="11" s="1"/>
  <c r="M69" i="17"/>
  <c r="L69" i="11" s="1"/>
  <c r="N1" i="17"/>
  <c r="M70" i="17"/>
  <c r="L70" i="11" s="1"/>
  <c r="M13" i="17"/>
  <c r="L13" i="11" s="1"/>
  <c r="M15" i="17"/>
  <c r="L15" i="11" s="1"/>
  <c r="M17" i="17"/>
  <c r="L17" i="11" s="1"/>
  <c r="M19" i="17"/>
  <c r="L19" i="11" s="1"/>
  <c r="M21" i="17"/>
  <c r="L21" i="11" s="1"/>
  <c r="M23" i="17"/>
  <c r="L23" i="11" s="1"/>
  <c r="M71" i="17"/>
  <c r="L71" i="11" s="1"/>
  <c r="M27" i="17"/>
  <c r="L27" i="11" s="1"/>
  <c r="M29" i="17"/>
  <c r="L29" i="11" s="1"/>
  <c r="M31" i="17"/>
  <c r="L31" i="11" s="1"/>
  <c r="M33" i="17"/>
  <c r="L33" i="11" s="1"/>
  <c r="M37" i="17"/>
  <c r="L37" i="11" s="1"/>
  <c r="M39" i="17"/>
  <c r="L39" i="11" s="1"/>
  <c r="M41" i="17"/>
  <c r="L41" i="11" s="1"/>
  <c r="M45" i="17"/>
  <c r="L45" i="11" s="1"/>
  <c r="M47" i="17"/>
  <c r="L47" i="11" s="1"/>
  <c r="M51" i="17"/>
  <c r="L51" i="11" s="1"/>
  <c r="M55" i="17"/>
  <c r="L55" i="11" s="1"/>
  <c r="M61" i="17"/>
  <c r="L61" i="11" s="1"/>
  <c r="M63" i="17"/>
  <c r="L63" i="11" s="1"/>
  <c r="M67" i="17"/>
  <c r="L67" i="11" s="1"/>
  <c r="M26" i="17"/>
  <c r="L26" i="11" s="1"/>
  <c r="M28" i="17"/>
  <c r="L28" i="11" s="1"/>
  <c r="M30" i="17"/>
  <c r="L30" i="11" s="1"/>
  <c r="M32" i="17"/>
  <c r="L32" i="11" s="1"/>
  <c r="M34" i="17"/>
  <c r="L34" i="11" s="1"/>
  <c r="M36" i="17"/>
  <c r="L36" i="11" s="1"/>
  <c r="M38" i="17"/>
  <c r="L38" i="11" s="1"/>
  <c r="M40" i="17"/>
  <c r="L40" i="11" s="1"/>
  <c r="M42" i="17"/>
  <c r="L42" i="11" s="1"/>
  <c r="M44" i="17"/>
  <c r="L44" i="11" s="1"/>
  <c r="M46" i="17"/>
  <c r="L46" i="11" s="1"/>
  <c r="M48" i="17"/>
  <c r="L48" i="11" s="1"/>
  <c r="M50" i="17"/>
  <c r="L50" i="11" s="1"/>
  <c r="M52" i="17"/>
  <c r="L52" i="11" s="1"/>
  <c r="M54" i="17"/>
  <c r="L54" i="11" s="1"/>
  <c r="M56" i="17"/>
  <c r="L56" i="11" s="1"/>
  <c r="M58" i="17"/>
  <c r="L58" i="11" s="1"/>
  <c r="M60" i="17"/>
  <c r="L60" i="11" s="1"/>
  <c r="M62" i="17"/>
  <c r="L62" i="11" s="1"/>
  <c r="M64" i="17"/>
  <c r="L64" i="11" s="1"/>
  <c r="M66" i="17"/>
  <c r="L66" i="11" s="1"/>
  <c r="M25" i="17"/>
  <c r="L25" i="11" s="1"/>
  <c r="M57" i="17"/>
  <c r="L57" i="11" s="1"/>
  <c r="M12" i="17"/>
  <c r="L12" i="11" s="1"/>
  <c r="L3" i="11" s="1"/>
  <c r="M35" i="17"/>
  <c r="L35" i="11" s="1"/>
  <c r="M43" i="17"/>
  <c r="L43" i="11" s="1"/>
  <c r="M49" i="17"/>
  <c r="L49" i="11" s="1"/>
  <c r="M53" i="17"/>
  <c r="L53" i="11" s="1"/>
  <c r="M59" i="17"/>
  <c r="L59" i="11" s="1"/>
  <c r="M65" i="17"/>
  <c r="L65" i="11" s="1"/>
  <c r="M72" i="17"/>
  <c r="L3" i="15" l="1"/>
  <c r="M66" i="15"/>
  <c r="M65" i="15"/>
  <c r="N1" i="15"/>
  <c r="M72" i="15"/>
  <c r="M71" i="15"/>
  <c r="M69" i="15"/>
  <c r="M62" i="15"/>
  <c r="M61" i="15"/>
  <c r="M54" i="15"/>
  <c r="M53" i="15"/>
  <c r="M46" i="15"/>
  <c r="M45" i="15"/>
  <c r="M59" i="15"/>
  <c r="M56" i="15"/>
  <c r="M51" i="15"/>
  <c r="M48" i="15"/>
  <c r="M43" i="15"/>
  <c r="M40" i="15"/>
  <c r="M58" i="15"/>
  <c r="M42" i="15"/>
  <c r="M35" i="15"/>
  <c r="M32" i="15"/>
  <c r="M27" i="15"/>
  <c r="M20" i="15"/>
  <c r="M19" i="15"/>
  <c r="M15" i="15"/>
  <c r="M14" i="15"/>
  <c r="M13" i="15"/>
  <c r="M70" i="15"/>
  <c r="M64" i="15"/>
  <c r="M63" i="15"/>
  <c r="M60" i="15"/>
  <c r="M55" i="15"/>
  <c r="M49" i="15"/>
  <c r="M44" i="15"/>
  <c r="M34" i="15"/>
  <c r="M33" i="15"/>
  <c r="M26" i="15"/>
  <c r="M23" i="15"/>
  <c r="M17" i="15"/>
  <c r="M67" i="15"/>
  <c r="M50" i="15"/>
  <c r="M39" i="15"/>
  <c r="M36" i="15"/>
  <c r="M31" i="15"/>
  <c r="M28" i="15"/>
  <c r="M22" i="15"/>
  <c r="M16" i="15"/>
  <c r="M12" i="15"/>
  <c r="M68" i="15"/>
  <c r="M47" i="15"/>
  <c r="M24" i="15"/>
  <c r="M21" i="15"/>
  <c r="M52" i="15"/>
  <c r="M41" i="15"/>
  <c r="M38" i="15"/>
  <c r="M29" i="15"/>
  <c r="M18" i="15"/>
  <c r="M37" i="15"/>
  <c r="M25" i="15"/>
  <c r="M57" i="15"/>
  <c r="M30" i="15"/>
  <c r="M69" i="9"/>
  <c r="M68" i="9"/>
  <c r="M64" i="9"/>
  <c r="M60" i="9"/>
  <c r="M56" i="9"/>
  <c r="M52" i="9"/>
  <c r="M48" i="9"/>
  <c r="M44" i="9"/>
  <c r="M40" i="9"/>
  <c r="M36" i="9"/>
  <c r="M32" i="9"/>
  <c r="M28" i="9"/>
  <c r="M24" i="9"/>
  <c r="M20" i="9"/>
  <c r="M16" i="9"/>
  <c r="M12" i="9"/>
  <c r="N1" i="9"/>
  <c r="M70" i="9"/>
  <c r="M66" i="9"/>
  <c r="M61" i="9"/>
  <c r="M55" i="9"/>
  <c r="M50" i="9"/>
  <c r="M45" i="9"/>
  <c r="M39" i="9"/>
  <c r="M34" i="9"/>
  <c r="M29" i="9"/>
  <c r="M23" i="9"/>
  <c r="M18" i="9"/>
  <c r="M13" i="9"/>
  <c r="M72" i="9"/>
  <c r="M71" i="9"/>
  <c r="M67" i="9"/>
  <c r="M59" i="9"/>
  <c r="M53" i="9"/>
  <c r="M46" i="9"/>
  <c r="M38" i="9"/>
  <c r="M31" i="9"/>
  <c r="M25" i="9"/>
  <c r="M17" i="9"/>
  <c r="M63" i="9"/>
  <c r="M57" i="9"/>
  <c r="M49" i="9"/>
  <c r="M42" i="9"/>
  <c r="M35" i="9"/>
  <c r="M27" i="9"/>
  <c r="M21" i="9"/>
  <c r="M14" i="9"/>
  <c r="M58" i="9"/>
  <c r="M43" i="9"/>
  <c r="M30" i="9"/>
  <c r="M15" i="9"/>
  <c r="M54" i="9"/>
  <c r="M41" i="9"/>
  <c r="M26" i="9"/>
  <c r="M65" i="9"/>
  <c r="M37" i="9"/>
  <c r="M62" i="9"/>
  <c r="M33" i="9"/>
  <c r="M51" i="9"/>
  <c r="M47" i="9"/>
  <c r="M19" i="9"/>
  <c r="M22" i="9"/>
  <c r="S1" i="10"/>
  <c r="R15" i="10"/>
  <c r="R19" i="10"/>
  <c r="R22" i="10"/>
  <c r="R32" i="10"/>
  <c r="R35" i="10"/>
  <c r="R38" i="10"/>
  <c r="R48" i="10"/>
  <c r="R51" i="10"/>
  <c r="R54" i="10"/>
  <c r="R58" i="10"/>
  <c r="R62" i="10"/>
  <c r="R26" i="10"/>
  <c r="R30" i="10"/>
  <c r="R34" i="10"/>
  <c r="R39" i="10"/>
  <c r="R43" i="10"/>
  <c r="R47" i="10"/>
  <c r="R52" i="10"/>
  <c r="R55" i="10"/>
  <c r="R65" i="10"/>
  <c r="R67" i="10"/>
  <c r="R16" i="10"/>
  <c r="R24" i="10"/>
  <c r="R31" i="10"/>
  <c r="R36" i="10"/>
  <c r="R56" i="10"/>
  <c r="R60" i="10"/>
  <c r="R63" i="10"/>
  <c r="R27" i="10"/>
  <c r="R28" i="10"/>
  <c r="R53" i="10"/>
  <c r="R57" i="10"/>
  <c r="R20" i="10"/>
  <c r="R40" i="10"/>
  <c r="R59" i="10"/>
  <c r="R64" i="10"/>
  <c r="R66" i="10"/>
  <c r="R42" i="10"/>
  <c r="R44" i="10"/>
  <c r="R46" i="10"/>
  <c r="R50" i="10"/>
  <c r="R13" i="10"/>
  <c r="R23" i="10"/>
  <c r="R61" i="10"/>
  <c r="R68" i="10"/>
  <c r="R69" i="10"/>
  <c r="R14" i="10"/>
  <c r="R21" i="10"/>
  <c r="R37" i="10"/>
  <c r="R17" i="10"/>
  <c r="R33" i="10"/>
  <c r="R49" i="10"/>
  <c r="R70" i="10"/>
  <c r="R12" i="10"/>
  <c r="R25" i="10"/>
  <c r="R29" i="10"/>
  <c r="R45" i="10"/>
  <c r="R71" i="10"/>
  <c r="R18" i="10"/>
  <c r="R41" i="10"/>
  <c r="N70" i="17"/>
  <c r="M70" i="11" s="1"/>
  <c r="N14" i="17"/>
  <c r="M14" i="11" s="1"/>
  <c r="N16" i="17"/>
  <c r="M16" i="11" s="1"/>
  <c r="N18" i="17"/>
  <c r="M18" i="11" s="1"/>
  <c r="N20" i="17"/>
  <c r="M20" i="11" s="1"/>
  <c r="N22" i="17"/>
  <c r="M22" i="11" s="1"/>
  <c r="N24" i="17"/>
  <c r="M24" i="11" s="1"/>
  <c r="N71" i="17"/>
  <c r="M71" i="11" s="1"/>
  <c r="N68" i="17"/>
  <c r="M68" i="11" s="1"/>
  <c r="N13" i="17"/>
  <c r="M13" i="11" s="1"/>
  <c r="N15" i="17"/>
  <c r="M15" i="11" s="1"/>
  <c r="N17" i="17"/>
  <c r="M17" i="11" s="1"/>
  <c r="N19" i="17"/>
  <c r="M19" i="11" s="1"/>
  <c r="N21" i="17"/>
  <c r="M21" i="11" s="1"/>
  <c r="N23" i="17"/>
  <c r="M23" i="11" s="1"/>
  <c r="O1" i="17"/>
  <c r="N26" i="17"/>
  <c r="M26" i="11" s="1"/>
  <c r="N28" i="17"/>
  <c r="M28" i="11" s="1"/>
  <c r="N30" i="17"/>
  <c r="M30" i="11" s="1"/>
  <c r="N32" i="17"/>
  <c r="M32" i="11" s="1"/>
  <c r="N34" i="17"/>
  <c r="M34" i="11" s="1"/>
  <c r="N36" i="17"/>
  <c r="M36" i="11" s="1"/>
  <c r="N38" i="17"/>
  <c r="M38" i="11" s="1"/>
  <c r="N40" i="17"/>
  <c r="M40" i="11" s="1"/>
  <c r="N42" i="17"/>
  <c r="M42" i="11" s="1"/>
  <c r="N44" i="17"/>
  <c r="M44" i="11" s="1"/>
  <c r="N46" i="17"/>
  <c r="M46" i="11" s="1"/>
  <c r="N48" i="17"/>
  <c r="M48" i="11" s="1"/>
  <c r="N50" i="17"/>
  <c r="M50" i="11" s="1"/>
  <c r="N52" i="17"/>
  <c r="M52" i="11" s="1"/>
  <c r="N54" i="17"/>
  <c r="M54" i="11" s="1"/>
  <c r="N56" i="17"/>
  <c r="M56" i="11" s="1"/>
  <c r="N58" i="17"/>
  <c r="M58" i="11" s="1"/>
  <c r="N60" i="17"/>
  <c r="M60" i="11" s="1"/>
  <c r="N62" i="17"/>
  <c r="M62" i="11" s="1"/>
  <c r="N64" i="17"/>
  <c r="M64" i="11" s="1"/>
  <c r="N66" i="17"/>
  <c r="M66" i="11" s="1"/>
  <c r="N25" i="17"/>
  <c r="M25" i="11" s="1"/>
  <c r="N72" i="17"/>
  <c r="N27" i="17"/>
  <c r="M27" i="11" s="1"/>
  <c r="N29" i="17"/>
  <c r="M29" i="11" s="1"/>
  <c r="N31" i="17"/>
  <c r="M31" i="11" s="1"/>
  <c r="N33" i="17"/>
  <c r="M33" i="11" s="1"/>
  <c r="N35" i="17"/>
  <c r="M35" i="11" s="1"/>
  <c r="N37" i="17"/>
  <c r="M37" i="11" s="1"/>
  <c r="N39" i="17"/>
  <c r="M39" i="11" s="1"/>
  <c r="N41" i="17"/>
  <c r="M41" i="11" s="1"/>
  <c r="N45" i="17"/>
  <c r="M45" i="11" s="1"/>
  <c r="N47" i="17"/>
  <c r="M47" i="11" s="1"/>
  <c r="N51" i="17"/>
  <c r="M51" i="11" s="1"/>
  <c r="N53" i="17"/>
  <c r="M53" i="11" s="1"/>
  <c r="N57" i="17"/>
  <c r="M57" i="11" s="1"/>
  <c r="N61" i="17"/>
  <c r="M61" i="11" s="1"/>
  <c r="N63" i="17"/>
  <c r="M63" i="11" s="1"/>
  <c r="N67" i="17"/>
  <c r="M67" i="11" s="1"/>
  <c r="N12" i="17"/>
  <c r="M12" i="11" s="1"/>
  <c r="M3" i="11" s="1"/>
  <c r="N69" i="17"/>
  <c r="M69" i="11" s="1"/>
  <c r="N43" i="17"/>
  <c r="M43" i="11" s="1"/>
  <c r="N49" i="17"/>
  <c r="M49" i="11" s="1"/>
  <c r="N55" i="17"/>
  <c r="M55" i="11" s="1"/>
  <c r="N59" i="17"/>
  <c r="M59" i="11" s="1"/>
  <c r="N65" i="17"/>
  <c r="M65" i="11" s="1"/>
  <c r="P1" i="17" l="1"/>
  <c r="O68" i="17"/>
  <c r="N68" i="11" s="1"/>
  <c r="O14" i="17"/>
  <c r="N14" i="11" s="1"/>
  <c r="O16" i="17"/>
  <c r="N16" i="11" s="1"/>
  <c r="O18" i="17"/>
  <c r="N18" i="11" s="1"/>
  <c r="O20" i="17"/>
  <c r="N20" i="11" s="1"/>
  <c r="O22" i="17"/>
  <c r="N22" i="11" s="1"/>
  <c r="O24" i="17"/>
  <c r="N24" i="11" s="1"/>
  <c r="O69" i="17"/>
  <c r="N69" i="11" s="1"/>
  <c r="O70" i="17"/>
  <c r="N70" i="11" s="1"/>
  <c r="O13" i="17"/>
  <c r="N13" i="11" s="1"/>
  <c r="O15" i="17"/>
  <c r="N15" i="11" s="1"/>
  <c r="O17" i="17"/>
  <c r="N17" i="11" s="1"/>
  <c r="O19" i="17"/>
  <c r="N19" i="11" s="1"/>
  <c r="O21" i="17"/>
  <c r="N21" i="11" s="1"/>
  <c r="O23" i="17"/>
  <c r="N23" i="11" s="1"/>
  <c r="O72" i="17"/>
  <c r="O26" i="17"/>
  <c r="N26" i="11" s="1"/>
  <c r="O28" i="17"/>
  <c r="N28" i="11" s="1"/>
  <c r="O30" i="17"/>
  <c r="N30" i="11" s="1"/>
  <c r="O32" i="17"/>
  <c r="N32" i="11" s="1"/>
  <c r="O34" i="17"/>
  <c r="N34" i="11" s="1"/>
  <c r="O36" i="17"/>
  <c r="N36" i="11" s="1"/>
  <c r="O38" i="17"/>
  <c r="N38" i="11" s="1"/>
  <c r="O40" i="17"/>
  <c r="N40" i="11" s="1"/>
  <c r="O42" i="17"/>
  <c r="N42" i="11" s="1"/>
  <c r="O46" i="17"/>
  <c r="N46" i="11" s="1"/>
  <c r="O48" i="17"/>
  <c r="N48" i="11" s="1"/>
  <c r="O50" i="17"/>
  <c r="N50" i="11" s="1"/>
  <c r="O54" i="17"/>
  <c r="N54" i="11" s="1"/>
  <c r="O58" i="17"/>
  <c r="N58" i="11" s="1"/>
  <c r="O60" i="17"/>
  <c r="N60" i="11" s="1"/>
  <c r="O66" i="17"/>
  <c r="N66" i="11" s="1"/>
  <c r="O27" i="17"/>
  <c r="N27" i="11" s="1"/>
  <c r="O29" i="17"/>
  <c r="N29" i="11" s="1"/>
  <c r="O31" i="17"/>
  <c r="N31" i="11" s="1"/>
  <c r="O33" i="17"/>
  <c r="N33" i="11" s="1"/>
  <c r="O35" i="17"/>
  <c r="N35" i="11" s="1"/>
  <c r="O37" i="17"/>
  <c r="N37" i="11" s="1"/>
  <c r="O39" i="17"/>
  <c r="N39" i="11" s="1"/>
  <c r="O41" i="17"/>
  <c r="N41" i="11" s="1"/>
  <c r="O43" i="17"/>
  <c r="N43" i="11" s="1"/>
  <c r="O45" i="17"/>
  <c r="N45" i="11" s="1"/>
  <c r="O47" i="17"/>
  <c r="N47" i="11" s="1"/>
  <c r="O49" i="17"/>
  <c r="N49" i="11" s="1"/>
  <c r="O51" i="17"/>
  <c r="N51" i="11" s="1"/>
  <c r="O53" i="17"/>
  <c r="N53" i="11" s="1"/>
  <c r="O55" i="17"/>
  <c r="N55" i="11" s="1"/>
  <c r="O57" i="17"/>
  <c r="N57" i="11" s="1"/>
  <c r="O59" i="17"/>
  <c r="N59" i="11" s="1"/>
  <c r="O61" i="17"/>
  <c r="N61" i="11" s="1"/>
  <c r="O63" i="17"/>
  <c r="N63" i="11" s="1"/>
  <c r="O65" i="17"/>
  <c r="N65" i="11" s="1"/>
  <c r="O67" i="17"/>
  <c r="N67" i="11" s="1"/>
  <c r="O12" i="17"/>
  <c r="N12" i="11" s="1"/>
  <c r="O71" i="17"/>
  <c r="N71" i="11" s="1"/>
  <c r="O52" i="17"/>
  <c r="N52" i="11" s="1"/>
  <c r="O62" i="17"/>
  <c r="N62" i="11" s="1"/>
  <c r="O25" i="17"/>
  <c r="N25" i="11" s="1"/>
  <c r="O44" i="17"/>
  <c r="N44" i="11" s="1"/>
  <c r="O56" i="17"/>
  <c r="N56" i="11" s="1"/>
  <c r="O64" i="17"/>
  <c r="N64" i="11" s="1"/>
  <c r="N65" i="9"/>
  <c r="N70" i="9"/>
  <c r="N71" i="9"/>
  <c r="N63" i="9"/>
  <c r="N59" i="9"/>
  <c r="N60" i="9"/>
  <c r="N55" i="9"/>
  <c r="N54" i="9"/>
  <c r="N52" i="9"/>
  <c r="N50" i="9"/>
  <c r="N48" i="9"/>
  <c r="N46" i="9"/>
  <c r="N44" i="9"/>
  <c r="N42" i="9"/>
  <c r="N40" i="9"/>
  <c r="N38" i="9"/>
  <c r="N36" i="9"/>
  <c r="N34" i="9"/>
  <c r="N32" i="9"/>
  <c r="N30" i="9"/>
  <c r="N28" i="9"/>
  <c r="N26" i="9"/>
  <c r="N24" i="9"/>
  <c r="N22" i="9"/>
  <c r="N20" i="9"/>
  <c r="N18" i="9"/>
  <c r="N16" i="9"/>
  <c r="N14" i="9"/>
  <c r="N72" i="9"/>
  <c r="N53" i="9"/>
  <c r="N69" i="9"/>
  <c r="N58" i="9"/>
  <c r="N61" i="9"/>
  <c r="N57" i="9"/>
  <c r="N68" i="9"/>
  <c r="N64" i="9"/>
  <c r="N47" i="9"/>
  <c r="N39" i="9"/>
  <c r="O1" i="9"/>
  <c r="N66" i="9"/>
  <c r="N45" i="9"/>
  <c r="N41" i="9"/>
  <c r="N35" i="9"/>
  <c r="N27" i="9"/>
  <c r="N19" i="9"/>
  <c r="N62" i="9"/>
  <c r="N51" i="9"/>
  <c r="N33" i="9"/>
  <c r="N25" i="9"/>
  <c r="N17" i="9"/>
  <c r="N12" i="9"/>
  <c r="N49" i="9"/>
  <c r="N31" i="9"/>
  <c r="N15" i="9"/>
  <c r="N67" i="9"/>
  <c r="N56" i="9"/>
  <c r="N43" i="9"/>
  <c r="N29" i="9"/>
  <c r="N37" i="9"/>
  <c r="N13" i="9"/>
  <c r="N23" i="9"/>
  <c r="N21" i="9"/>
  <c r="N72" i="15"/>
  <c r="N71" i="15"/>
  <c r="N68" i="15"/>
  <c r="N63" i="15"/>
  <c r="N70" i="15"/>
  <c r="N69" i="15"/>
  <c r="O1" i="15"/>
  <c r="N59" i="15"/>
  <c r="N56" i="15"/>
  <c r="N51" i="15"/>
  <c r="N48" i="15"/>
  <c r="N43" i="15"/>
  <c r="N40" i="15"/>
  <c r="N67" i="15"/>
  <c r="N65" i="15"/>
  <c r="N58" i="15"/>
  <c r="N57" i="15"/>
  <c r="N50" i="15"/>
  <c r="N49" i="15"/>
  <c r="N42" i="15"/>
  <c r="N41" i="15"/>
  <c r="N64" i="15"/>
  <c r="N61" i="15"/>
  <c r="N60" i="15"/>
  <c r="N55" i="15"/>
  <c r="N45" i="15"/>
  <c r="N44" i="15"/>
  <c r="N34" i="15"/>
  <c r="N33" i="15"/>
  <c r="N23" i="15"/>
  <c r="N17" i="15"/>
  <c r="N25" i="15"/>
  <c r="N66" i="15"/>
  <c r="N54" i="15"/>
  <c r="N39" i="15"/>
  <c r="N36" i="15"/>
  <c r="N31" i="15"/>
  <c r="N28" i="15"/>
  <c r="N24" i="15"/>
  <c r="N22" i="15"/>
  <c r="N53" i="15"/>
  <c r="N52" i="15"/>
  <c r="N47" i="15"/>
  <c r="N38" i="15"/>
  <c r="N37" i="15"/>
  <c r="N30" i="15"/>
  <c r="N29" i="15"/>
  <c r="N21" i="15"/>
  <c r="N18" i="15"/>
  <c r="N62" i="15"/>
  <c r="N27" i="15"/>
  <c r="N19" i="15"/>
  <c r="N14" i="15"/>
  <c r="N46" i="15"/>
  <c r="N35" i="15"/>
  <c r="N15" i="15"/>
  <c r="N26" i="15"/>
  <c r="N12" i="15"/>
  <c r="N20" i="15"/>
  <c r="N16" i="15"/>
  <c r="N32" i="15"/>
  <c r="N13" i="15"/>
  <c r="T1" i="10"/>
  <c r="S25" i="10"/>
  <c r="S28" i="10"/>
  <c r="S31" i="10"/>
  <c r="S41" i="10"/>
  <c r="S44" i="10"/>
  <c r="S47" i="10"/>
  <c r="S55" i="10"/>
  <c r="S59" i="10"/>
  <c r="S64" i="10"/>
  <c r="S68" i="10"/>
  <c r="S14" i="10"/>
  <c r="S21" i="10"/>
  <c r="S51" i="10"/>
  <c r="S58" i="10"/>
  <c r="S61" i="10"/>
  <c r="S63" i="10"/>
  <c r="S66" i="10"/>
  <c r="S33" i="10"/>
  <c r="S40" i="10"/>
  <c r="S45" i="10"/>
  <c r="S62" i="10"/>
  <c r="S70" i="10"/>
  <c r="S17" i="10"/>
  <c r="S36" i="10"/>
  <c r="S37" i="10"/>
  <c r="S43" i="10"/>
  <c r="S54" i="10"/>
  <c r="S60" i="10"/>
  <c r="S67" i="10"/>
  <c r="S18" i="10"/>
  <c r="S23" i="10"/>
  <c r="S48" i="10"/>
  <c r="S49" i="10"/>
  <c r="S52" i="10"/>
  <c r="S65" i="10"/>
  <c r="S35" i="10"/>
  <c r="S57" i="10"/>
  <c r="S20" i="10"/>
  <c r="S27" i="10"/>
  <c r="S29" i="10"/>
  <c r="S39" i="10"/>
  <c r="S53" i="10"/>
  <c r="S24" i="10"/>
  <c r="S32" i="10"/>
  <c r="S56" i="10"/>
  <c r="S69" i="10"/>
  <c r="S12" i="10"/>
  <c r="S13" i="10"/>
  <c r="S30" i="10"/>
  <c r="S46" i="10"/>
  <c r="S19" i="10"/>
  <c r="S26" i="10"/>
  <c r="S42" i="10"/>
  <c r="S71" i="10"/>
  <c r="S34" i="10"/>
  <c r="S50" i="10"/>
  <c r="S16" i="10"/>
  <c r="S15" i="10"/>
  <c r="S22" i="10"/>
  <c r="S38" i="10"/>
  <c r="M3" i="15"/>
  <c r="T14" i="10" l="1"/>
  <c r="T18" i="10"/>
  <c r="T21" i="10"/>
  <c r="T24" i="10"/>
  <c r="T34" i="10"/>
  <c r="T37" i="10"/>
  <c r="T40" i="10"/>
  <c r="T50" i="10"/>
  <c r="T52" i="10"/>
  <c r="T56" i="10"/>
  <c r="T60" i="10"/>
  <c r="T63" i="10"/>
  <c r="T20" i="10"/>
  <c r="T25" i="10"/>
  <c r="T29" i="10"/>
  <c r="T33" i="10"/>
  <c r="T38" i="10"/>
  <c r="T42" i="10"/>
  <c r="T46" i="10"/>
  <c r="T54" i="10"/>
  <c r="T57" i="10"/>
  <c r="T62" i="10"/>
  <c r="T12" i="10"/>
  <c r="T17" i="10"/>
  <c r="T26" i="10"/>
  <c r="T28" i="10"/>
  <c r="T49" i="10"/>
  <c r="T55" i="10"/>
  <c r="T59" i="10"/>
  <c r="T64" i="10"/>
  <c r="T66" i="10"/>
  <c r="T67" i="10"/>
  <c r="U1" i="10"/>
  <c r="T30" i="10"/>
  <c r="T32" i="10"/>
  <c r="T44" i="10"/>
  <c r="T58" i="10"/>
  <c r="T13" i="10"/>
  <c r="T41" i="10"/>
  <c r="T53" i="10"/>
  <c r="T61" i="10"/>
  <c r="T36" i="10"/>
  <c r="T45" i="10"/>
  <c r="T65" i="10"/>
  <c r="T22" i="10"/>
  <c r="T15" i="10"/>
  <c r="T48" i="10"/>
  <c r="T68" i="10"/>
  <c r="T16" i="10"/>
  <c r="T23" i="10"/>
  <c r="T39" i="10"/>
  <c r="T71" i="10"/>
  <c r="T27" i="10"/>
  <c r="T43" i="10"/>
  <c r="T69" i="10"/>
  <c r="T35" i="10"/>
  <c r="T51" i="10"/>
  <c r="T70" i="10"/>
  <c r="T19" i="10"/>
  <c r="T31" i="10"/>
  <c r="T47" i="10"/>
  <c r="O70" i="15"/>
  <c r="O69" i="15"/>
  <c r="O71" i="15"/>
  <c r="O67" i="15"/>
  <c r="O65" i="15"/>
  <c r="O58" i="15"/>
  <c r="O57" i="15"/>
  <c r="O50" i="15"/>
  <c r="O49" i="15"/>
  <c r="O42" i="15"/>
  <c r="O41" i="15"/>
  <c r="P1" i="15"/>
  <c r="O72" i="15"/>
  <c r="O68" i="15"/>
  <c r="O64" i="15"/>
  <c r="O63" i="15"/>
  <c r="O60" i="15"/>
  <c r="O55" i="15"/>
  <c r="O52" i="15"/>
  <c r="O47" i="15"/>
  <c r="O44" i="15"/>
  <c r="O66" i="15"/>
  <c r="O54" i="15"/>
  <c r="O39" i="15"/>
  <c r="O36" i="15"/>
  <c r="O31" i="15"/>
  <c r="O28" i="15"/>
  <c r="O22" i="15"/>
  <c r="O26" i="15"/>
  <c r="O56" i="15"/>
  <c r="O53" i="15"/>
  <c r="O51" i="15"/>
  <c r="O40" i="15"/>
  <c r="O38" i="15"/>
  <c r="O37" i="15"/>
  <c r="O30" i="15"/>
  <c r="O29" i="15"/>
  <c r="O21" i="15"/>
  <c r="O18" i="15"/>
  <c r="O62" i="15"/>
  <c r="O46" i="15"/>
  <c r="O35" i="15"/>
  <c r="O32" i="15"/>
  <c r="O20" i="15"/>
  <c r="O19" i="15"/>
  <c r="O16" i="15"/>
  <c r="O15" i="15"/>
  <c r="O14" i="15"/>
  <c r="O13" i="15"/>
  <c r="O12" i="15"/>
  <c r="O27" i="15"/>
  <c r="O34" i="15"/>
  <c r="O24" i="15"/>
  <c r="O45" i="15"/>
  <c r="O43" i="15"/>
  <c r="O33" i="15"/>
  <c r="O59" i="15"/>
  <c r="O25" i="15"/>
  <c r="O48" i="15"/>
  <c r="O17" i="15"/>
  <c r="O23" i="15"/>
  <c r="O61" i="15"/>
  <c r="N3" i="11"/>
  <c r="N3" i="15"/>
  <c r="O70" i="9"/>
  <c r="O72" i="9"/>
  <c r="O59" i="9"/>
  <c r="O61" i="9"/>
  <c r="O56" i="9"/>
  <c r="O54" i="9"/>
  <c r="O69" i="9"/>
  <c r="O66" i="9"/>
  <c r="O58" i="9"/>
  <c r="O53" i="9"/>
  <c r="P1" i="9"/>
  <c r="O71" i="9"/>
  <c r="O62" i="9"/>
  <c r="O67" i="9"/>
  <c r="O55" i="9"/>
  <c r="O46" i="9"/>
  <c r="O45" i="9"/>
  <c r="O65" i="9"/>
  <c r="O52" i="9"/>
  <c r="O51" i="9"/>
  <c r="O44" i="9"/>
  <c r="O43" i="9"/>
  <c r="O63" i="9"/>
  <c r="O60" i="9"/>
  <c r="O57" i="9"/>
  <c r="O64" i="9"/>
  <c r="O40" i="9"/>
  <c r="O39" i="9"/>
  <c r="O34" i="9"/>
  <c r="O33" i="9"/>
  <c r="O26" i="9"/>
  <c r="O25" i="9"/>
  <c r="O18" i="9"/>
  <c r="O17" i="9"/>
  <c r="O12" i="9"/>
  <c r="O50" i="9"/>
  <c r="O49" i="9"/>
  <c r="O32" i="9"/>
  <c r="O31" i="9"/>
  <c r="O24" i="9"/>
  <c r="O23" i="9"/>
  <c r="O16" i="9"/>
  <c r="O15" i="9"/>
  <c r="O48" i="9"/>
  <c r="O47" i="9"/>
  <c r="O30" i="9"/>
  <c r="O29" i="9"/>
  <c r="O14" i="9"/>
  <c r="O42" i="9"/>
  <c r="O41" i="9"/>
  <c r="O28" i="9"/>
  <c r="O27" i="9"/>
  <c r="O36" i="9"/>
  <c r="O35" i="9"/>
  <c r="O68" i="9"/>
  <c r="O22" i="9"/>
  <c r="O21" i="9"/>
  <c r="O20" i="9"/>
  <c r="O19" i="9"/>
  <c r="O37" i="9"/>
  <c r="O13" i="9"/>
  <c r="O38" i="9"/>
  <c r="Q1" i="17"/>
  <c r="P70" i="17"/>
  <c r="O70" i="11" s="1"/>
  <c r="P14" i="17"/>
  <c r="O14" i="11" s="1"/>
  <c r="P16" i="17"/>
  <c r="O16" i="11" s="1"/>
  <c r="P18" i="17"/>
  <c r="O18" i="11" s="1"/>
  <c r="P20" i="17"/>
  <c r="O20" i="11" s="1"/>
  <c r="P22" i="17"/>
  <c r="O22" i="11" s="1"/>
  <c r="P24" i="17"/>
  <c r="O24" i="11" s="1"/>
  <c r="P71" i="17"/>
  <c r="O71" i="11" s="1"/>
  <c r="P68" i="17"/>
  <c r="O68" i="11" s="1"/>
  <c r="P13" i="17"/>
  <c r="O13" i="11" s="1"/>
  <c r="P15" i="17"/>
  <c r="O15" i="11" s="1"/>
  <c r="P17" i="17"/>
  <c r="O17" i="11" s="1"/>
  <c r="P19" i="17"/>
  <c r="O19" i="11" s="1"/>
  <c r="P21" i="17"/>
  <c r="O21" i="11" s="1"/>
  <c r="P23" i="17"/>
  <c r="O23" i="11" s="1"/>
  <c r="P27" i="17"/>
  <c r="O27" i="11" s="1"/>
  <c r="P29" i="17"/>
  <c r="O29" i="11" s="1"/>
  <c r="P31" i="17"/>
  <c r="O31" i="11" s="1"/>
  <c r="P33" i="17"/>
  <c r="O33" i="11" s="1"/>
  <c r="P35" i="17"/>
  <c r="O35" i="11" s="1"/>
  <c r="P37" i="17"/>
  <c r="O37" i="11" s="1"/>
  <c r="P39" i="17"/>
  <c r="O39" i="11" s="1"/>
  <c r="P41" i="17"/>
  <c r="O41" i="11" s="1"/>
  <c r="P43" i="17"/>
  <c r="O43" i="11" s="1"/>
  <c r="P45" i="17"/>
  <c r="O45" i="11" s="1"/>
  <c r="P47" i="17"/>
  <c r="O47" i="11" s="1"/>
  <c r="P49" i="17"/>
  <c r="O49" i="11" s="1"/>
  <c r="P51" i="17"/>
  <c r="O51" i="11" s="1"/>
  <c r="P53" i="17"/>
  <c r="O53" i="11" s="1"/>
  <c r="P55" i="17"/>
  <c r="O55" i="11" s="1"/>
  <c r="P57" i="17"/>
  <c r="O57" i="11" s="1"/>
  <c r="P59" i="17"/>
  <c r="O59" i="11" s="1"/>
  <c r="P61" i="17"/>
  <c r="O61" i="11" s="1"/>
  <c r="P63" i="17"/>
  <c r="O63" i="11" s="1"/>
  <c r="P65" i="17"/>
  <c r="O65" i="11" s="1"/>
  <c r="P67" i="17"/>
  <c r="O67" i="11" s="1"/>
  <c r="P12" i="17"/>
  <c r="O12" i="11" s="1"/>
  <c r="P26" i="17"/>
  <c r="O26" i="11" s="1"/>
  <c r="P28" i="17"/>
  <c r="O28" i="11" s="1"/>
  <c r="P30" i="17"/>
  <c r="O30" i="11" s="1"/>
  <c r="P32" i="17"/>
  <c r="O32" i="11" s="1"/>
  <c r="P34" i="17"/>
  <c r="O34" i="11" s="1"/>
  <c r="P36" i="17"/>
  <c r="O36" i="11" s="1"/>
  <c r="P38" i="17"/>
  <c r="O38" i="11" s="1"/>
  <c r="P40" i="17"/>
  <c r="O40" i="11" s="1"/>
  <c r="P42" i="17"/>
  <c r="O42" i="11" s="1"/>
  <c r="P44" i="17"/>
  <c r="O44" i="11" s="1"/>
  <c r="P46" i="17"/>
  <c r="O46" i="11" s="1"/>
  <c r="P48" i="17"/>
  <c r="O48" i="11" s="1"/>
  <c r="P50" i="17"/>
  <c r="O50" i="11" s="1"/>
  <c r="P54" i="17"/>
  <c r="O54" i="11" s="1"/>
  <c r="P58" i="17"/>
  <c r="O58" i="11" s="1"/>
  <c r="P60" i="17"/>
  <c r="O60" i="11" s="1"/>
  <c r="P64" i="17"/>
  <c r="O64" i="11" s="1"/>
  <c r="P25" i="17"/>
  <c r="O25" i="11" s="1"/>
  <c r="P56" i="17"/>
  <c r="O56" i="11" s="1"/>
  <c r="P62" i="17"/>
  <c r="O62" i="11" s="1"/>
  <c r="P66" i="17"/>
  <c r="O66" i="11" s="1"/>
  <c r="P69" i="17"/>
  <c r="O69" i="11" s="1"/>
  <c r="P52" i="17"/>
  <c r="O52" i="11" s="1"/>
  <c r="P72" i="17"/>
  <c r="Q1" i="9" l="1"/>
  <c r="P68" i="9"/>
  <c r="P66" i="9"/>
  <c r="P67" i="9"/>
  <c r="P63" i="9"/>
  <c r="P64" i="9"/>
  <c r="P51" i="9"/>
  <c r="P49" i="9"/>
  <c r="P47" i="9"/>
  <c r="P45" i="9"/>
  <c r="P43" i="9"/>
  <c r="P41" i="9"/>
  <c r="P39" i="9"/>
  <c r="P37" i="9"/>
  <c r="P35" i="9"/>
  <c r="P33" i="9"/>
  <c r="P31" i="9"/>
  <c r="P29" i="9"/>
  <c r="P27" i="9"/>
  <c r="P25" i="9"/>
  <c r="P23" i="9"/>
  <c r="P21" i="9"/>
  <c r="P19" i="9"/>
  <c r="P17" i="9"/>
  <c r="P15" i="9"/>
  <c r="P69" i="9"/>
  <c r="P70" i="9"/>
  <c r="P60" i="9"/>
  <c r="P61" i="9"/>
  <c r="P56" i="9"/>
  <c r="P53" i="9"/>
  <c r="P71" i="9"/>
  <c r="P59" i="9"/>
  <c r="P62" i="9"/>
  <c r="P57" i="9"/>
  <c r="P65" i="9"/>
  <c r="P54" i="9"/>
  <c r="P52" i="9"/>
  <c r="P44" i="9"/>
  <c r="P72" i="9"/>
  <c r="P58" i="9"/>
  <c r="P50" i="9"/>
  <c r="P42" i="9"/>
  <c r="P32" i="9"/>
  <c r="P24" i="9"/>
  <c r="P16" i="9"/>
  <c r="P55" i="9"/>
  <c r="P48" i="9"/>
  <c r="P38" i="9"/>
  <c r="P30" i="9"/>
  <c r="P22" i="9"/>
  <c r="P14" i="9"/>
  <c r="P13" i="9"/>
  <c r="P46" i="9"/>
  <c r="P28" i="9"/>
  <c r="P40" i="9"/>
  <c r="P26" i="9"/>
  <c r="P12" i="9"/>
  <c r="P34" i="9"/>
  <c r="P20" i="9"/>
  <c r="P18" i="9"/>
  <c r="P36" i="9"/>
  <c r="Q68" i="17"/>
  <c r="P68" i="11" s="1"/>
  <c r="Q14" i="17"/>
  <c r="P14" i="11" s="1"/>
  <c r="Q16" i="17"/>
  <c r="P16" i="11" s="1"/>
  <c r="Q18" i="17"/>
  <c r="P18" i="11" s="1"/>
  <c r="Q20" i="17"/>
  <c r="P20" i="11" s="1"/>
  <c r="Q22" i="17"/>
  <c r="P22" i="11" s="1"/>
  <c r="Q24" i="17"/>
  <c r="P24" i="11" s="1"/>
  <c r="R1" i="17"/>
  <c r="Q69" i="17"/>
  <c r="P69" i="11" s="1"/>
  <c r="Q70" i="17"/>
  <c r="P70" i="11" s="1"/>
  <c r="Q13" i="17"/>
  <c r="P13" i="11" s="1"/>
  <c r="Q15" i="17"/>
  <c r="P15" i="11" s="1"/>
  <c r="Q17" i="17"/>
  <c r="P17" i="11" s="1"/>
  <c r="Q19" i="17"/>
  <c r="P19" i="11" s="1"/>
  <c r="Q21" i="17"/>
  <c r="P21" i="11" s="1"/>
  <c r="Q23" i="17"/>
  <c r="P23" i="11" s="1"/>
  <c r="Q59" i="17"/>
  <c r="P59" i="11" s="1"/>
  <c r="Q12" i="17"/>
  <c r="P12" i="11" s="1"/>
  <c r="Q26" i="17"/>
  <c r="P26" i="11" s="1"/>
  <c r="Q28" i="17"/>
  <c r="P28" i="11" s="1"/>
  <c r="Q30" i="17"/>
  <c r="P30" i="11" s="1"/>
  <c r="Q32" i="17"/>
  <c r="P32" i="11" s="1"/>
  <c r="Q34" i="17"/>
  <c r="P34" i="11" s="1"/>
  <c r="Q36" i="17"/>
  <c r="P36" i="11" s="1"/>
  <c r="Q38" i="17"/>
  <c r="P38" i="11" s="1"/>
  <c r="Q40" i="17"/>
  <c r="P40" i="11" s="1"/>
  <c r="Q42" i="17"/>
  <c r="P42" i="11" s="1"/>
  <c r="Q44" i="17"/>
  <c r="P44" i="11" s="1"/>
  <c r="Q46" i="17"/>
  <c r="P46" i="11" s="1"/>
  <c r="Q48" i="17"/>
  <c r="P48" i="11" s="1"/>
  <c r="Q50" i="17"/>
  <c r="P50" i="11" s="1"/>
  <c r="Q52" i="17"/>
  <c r="P52" i="11" s="1"/>
  <c r="Q54" i="17"/>
  <c r="P54" i="11" s="1"/>
  <c r="Q56" i="17"/>
  <c r="P56" i="11" s="1"/>
  <c r="Q58" i="17"/>
  <c r="P58" i="11" s="1"/>
  <c r="Q60" i="17"/>
  <c r="P60" i="11" s="1"/>
  <c r="Q62" i="17"/>
  <c r="P62" i="11" s="1"/>
  <c r="Q64" i="17"/>
  <c r="P64" i="11" s="1"/>
  <c r="Q66" i="17"/>
  <c r="P66" i="11" s="1"/>
  <c r="Q25" i="17"/>
  <c r="P25" i="11" s="1"/>
  <c r="Q27" i="17"/>
  <c r="P27" i="11" s="1"/>
  <c r="Q29" i="17"/>
  <c r="P29" i="11" s="1"/>
  <c r="Q31" i="17"/>
  <c r="P31" i="11" s="1"/>
  <c r="Q33" i="17"/>
  <c r="P33" i="11" s="1"/>
  <c r="Q35" i="17"/>
  <c r="P35" i="11" s="1"/>
  <c r="Q37" i="17"/>
  <c r="P37" i="11" s="1"/>
  <c r="Q39" i="17"/>
  <c r="P39" i="11" s="1"/>
  <c r="Q43" i="17"/>
  <c r="P43" i="11" s="1"/>
  <c r="Q45" i="17"/>
  <c r="P45" i="11" s="1"/>
  <c r="Q47" i="17"/>
  <c r="P47" i="11" s="1"/>
  <c r="Q51" i="17"/>
  <c r="P51" i="11" s="1"/>
  <c r="Q53" i="17"/>
  <c r="P53" i="11" s="1"/>
  <c r="Q57" i="17"/>
  <c r="P57" i="11" s="1"/>
  <c r="Q61" i="17"/>
  <c r="P61" i="11" s="1"/>
  <c r="Q65" i="17"/>
  <c r="P65" i="11" s="1"/>
  <c r="Q71" i="17"/>
  <c r="P71" i="11" s="1"/>
  <c r="Q41" i="17"/>
  <c r="P41" i="11" s="1"/>
  <c r="Q49" i="17"/>
  <c r="P49" i="11" s="1"/>
  <c r="Q55" i="17"/>
  <c r="P55" i="11" s="1"/>
  <c r="Q63" i="17"/>
  <c r="P63" i="11" s="1"/>
  <c r="Q67" i="17"/>
  <c r="P67" i="11" s="1"/>
  <c r="Q72" i="17"/>
  <c r="O3" i="15"/>
  <c r="O3" i="11"/>
  <c r="Q1" i="15"/>
  <c r="P67" i="15"/>
  <c r="P64" i="15"/>
  <c r="P72" i="15"/>
  <c r="P68" i="15"/>
  <c r="P63" i="15"/>
  <c r="P60" i="15"/>
  <c r="P55" i="15"/>
  <c r="P52" i="15"/>
  <c r="P47" i="15"/>
  <c r="P44" i="15"/>
  <c r="P39" i="15"/>
  <c r="P66" i="15"/>
  <c r="P62" i="15"/>
  <c r="P61" i="15"/>
  <c r="P54" i="15"/>
  <c r="P53" i="15"/>
  <c r="P46" i="15"/>
  <c r="P45" i="15"/>
  <c r="P70" i="15"/>
  <c r="P56" i="15"/>
  <c r="P51" i="15"/>
  <c r="P49" i="15"/>
  <c r="P40" i="15"/>
  <c r="P38" i="15"/>
  <c r="P37" i="15"/>
  <c r="P30" i="15"/>
  <c r="P29" i="15"/>
  <c r="P21" i="15"/>
  <c r="P18" i="15"/>
  <c r="P25" i="15"/>
  <c r="P65" i="15"/>
  <c r="P50" i="15"/>
  <c r="P35" i="15"/>
  <c r="P32" i="15"/>
  <c r="P24" i="15"/>
  <c r="P20" i="15"/>
  <c r="P19" i="15"/>
  <c r="P16" i="15"/>
  <c r="P15" i="15"/>
  <c r="P14" i="15"/>
  <c r="P13" i="15"/>
  <c r="P71" i="15"/>
  <c r="P69" i="15"/>
  <c r="P59" i="15"/>
  <c r="P57" i="15"/>
  <c r="P48" i="15"/>
  <c r="P43" i="15"/>
  <c r="P41" i="15"/>
  <c r="P34" i="15"/>
  <c r="P33" i="15"/>
  <c r="P23" i="15"/>
  <c r="P17" i="15"/>
  <c r="P27" i="15"/>
  <c r="P26" i="15"/>
  <c r="P58" i="15"/>
  <c r="P22" i="15"/>
  <c r="P12" i="15"/>
  <c r="P42" i="15"/>
  <c r="P31" i="15"/>
  <c r="P36" i="15"/>
  <c r="P28" i="15"/>
  <c r="V1" i="10"/>
  <c r="U27" i="10"/>
  <c r="U30" i="10"/>
  <c r="U33" i="10"/>
  <c r="U43" i="10"/>
  <c r="U46" i="10"/>
  <c r="U49" i="10"/>
  <c r="U53" i="10"/>
  <c r="U57" i="10"/>
  <c r="U61" i="10"/>
  <c r="U16" i="10"/>
  <c r="U37" i="10"/>
  <c r="U41" i="10"/>
  <c r="U45" i="10"/>
  <c r="U50" i="10"/>
  <c r="U60" i="10"/>
  <c r="U64" i="10"/>
  <c r="U70" i="10"/>
  <c r="U21" i="10"/>
  <c r="U23" i="10"/>
  <c r="U35" i="10"/>
  <c r="U42" i="10"/>
  <c r="U47" i="10"/>
  <c r="U54" i="10"/>
  <c r="U58" i="10"/>
  <c r="U65" i="10"/>
  <c r="U14" i="10"/>
  <c r="U19" i="10"/>
  <c r="U29" i="10"/>
  <c r="U39" i="10"/>
  <c r="U56" i="10"/>
  <c r="U63" i="10"/>
  <c r="U71" i="10"/>
  <c r="U22" i="10"/>
  <c r="U25" i="10"/>
  <c r="U34" i="10"/>
  <c r="U51" i="10"/>
  <c r="U55" i="10"/>
  <c r="U26" i="10"/>
  <c r="U52" i="10"/>
  <c r="U59" i="10"/>
  <c r="U67" i="10"/>
  <c r="U62" i="10"/>
  <c r="U66" i="10"/>
  <c r="U31" i="10"/>
  <c r="U38" i="10"/>
  <c r="U12" i="10"/>
  <c r="U32" i="10"/>
  <c r="U48" i="10"/>
  <c r="U15" i="10"/>
  <c r="U44" i="10"/>
  <c r="U68" i="10"/>
  <c r="U28" i="10"/>
  <c r="U36" i="10"/>
  <c r="U69" i="10"/>
  <c r="U17" i="10"/>
  <c r="U18" i="10"/>
  <c r="U24" i="10"/>
  <c r="U40" i="10"/>
  <c r="U13" i="10"/>
  <c r="U20" i="10"/>
  <c r="Q66" i="15" l="1"/>
  <c r="Q65" i="15"/>
  <c r="R1" i="15"/>
  <c r="Q72" i="15"/>
  <c r="Q71" i="15"/>
  <c r="Q64" i="15"/>
  <c r="Q62" i="15"/>
  <c r="Q61" i="15"/>
  <c r="Q54" i="15"/>
  <c r="Q53" i="15"/>
  <c r="Q46" i="15"/>
  <c r="Q45" i="15"/>
  <c r="Q70" i="15"/>
  <c r="Q59" i="15"/>
  <c r="Q56" i="15"/>
  <c r="Q51" i="15"/>
  <c r="Q48" i="15"/>
  <c r="Q43" i="15"/>
  <c r="Q40" i="15"/>
  <c r="Q63" i="15"/>
  <c r="Q50" i="15"/>
  <c r="Q35" i="15"/>
  <c r="Q32" i="15"/>
  <c r="Q20" i="15"/>
  <c r="Q16" i="15"/>
  <c r="Q15" i="15"/>
  <c r="Q14" i="15"/>
  <c r="Q13" i="15"/>
  <c r="Q28" i="15"/>
  <c r="Q12" i="15"/>
  <c r="Q69" i="15"/>
  <c r="Q67" i="15"/>
  <c r="Q57" i="15"/>
  <c r="Q52" i="15"/>
  <c r="Q47" i="15"/>
  <c r="Q41" i="15"/>
  <c r="Q34" i="15"/>
  <c r="Q33" i="15"/>
  <c r="Q23" i="15"/>
  <c r="Q17" i="15"/>
  <c r="Q68" i="15"/>
  <c r="Q58" i="15"/>
  <c r="Q42" i="15"/>
  <c r="Q36" i="15"/>
  <c r="Q31" i="15"/>
  <c r="Q22" i="15"/>
  <c r="Q19" i="15"/>
  <c r="Q26" i="15"/>
  <c r="Q55" i="15"/>
  <c r="Q18" i="15"/>
  <c r="Q60" i="15"/>
  <c r="Q38" i="15"/>
  <c r="Q49" i="15"/>
  <c r="Q44" i="15"/>
  <c r="Q37" i="15"/>
  <c r="Q30" i="15"/>
  <c r="Q24" i="15"/>
  <c r="Q29" i="15"/>
  <c r="Q25" i="15"/>
  <c r="Q21" i="15"/>
  <c r="Q27" i="15"/>
  <c r="Q39" i="15"/>
  <c r="R70" i="17"/>
  <c r="Q70" i="11" s="1"/>
  <c r="R14" i="17"/>
  <c r="Q14" i="11" s="1"/>
  <c r="R16" i="17"/>
  <c r="Q16" i="11" s="1"/>
  <c r="R18" i="17"/>
  <c r="Q18" i="11" s="1"/>
  <c r="R20" i="17"/>
  <c r="Q20" i="11" s="1"/>
  <c r="R22" i="17"/>
  <c r="Q22" i="11" s="1"/>
  <c r="R24" i="17"/>
  <c r="Q24" i="11" s="1"/>
  <c r="R71" i="17"/>
  <c r="Q71" i="11" s="1"/>
  <c r="S1" i="17"/>
  <c r="R68" i="17"/>
  <c r="Q68" i="11" s="1"/>
  <c r="R13" i="17"/>
  <c r="Q13" i="11" s="1"/>
  <c r="R15" i="17"/>
  <c r="Q15" i="11" s="1"/>
  <c r="R17" i="17"/>
  <c r="Q17" i="11" s="1"/>
  <c r="R19" i="17"/>
  <c r="Q19" i="11" s="1"/>
  <c r="R21" i="17"/>
  <c r="Q21" i="11" s="1"/>
  <c r="R23" i="17"/>
  <c r="Q23" i="11" s="1"/>
  <c r="R26" i="17"/>
  <c r="Q26" i="11" s="1"/>
  <c r="R28" i="17"/>
  <c r="Q28" i="11" s="1"/>
  <c r="R30" i="17"/>
  <c r="Q30" i="11" s="1"/>
  <c r="R32" i="17"/>
  <c r="Q32" i="11" s="1"/>
  <c r="R34" i="17"/>
  <c r="Q34" i="11" s="1"/>
  <c r="R36" i="17"/>
  <c r="Q36" i="11" s="1"/>
  <c r="R38" i="17"/>
  <c r="Q38" i="11" s="1"/>
  <c r="R40" i="17"/>
  <c r="Q40" i="11" s="1"/>
  <c r="R42" i="17"/>
  <c r="Q42" i="11" s="1"/>
  <c r="R44" i="17"/>
  <c r="Q44" i="11" s="1"/>
  <c r="R46" i="17"/>
  <c r="Q46" i="11" s="1"/>
  <c r="R48" i="17"/>
  <c r="Q48" i="11" s="1"/>
  <c r="R50" i="17"/>
  <c r="Q50" i="11" s="1"/>
  <c r="R52" i="17"/>
  <c r="Q52" i="11" s="1"/>
  <c r="R54" i="17"/>
  <c r="Q54" i="11" s="1"/>
  <c r="R56" i="17"/>
  <c r="Q56" i="11" s="1"/>
  <c r="R58" i="17"/>
  <c r="Q58" i="11" s="1"/>
  <c r="R60" i="17"/>
  <c r="Q60" i="11" s="1"/>
  <c r="R62" i="17"/>
  <c r="Q62" i="11" s="1"/>
  <c r="R64" i="17"/>
  <c r="Q64" i="11" s="1"/>
  <c r="R66" i="17"/>
  <c r="Q66" i="11" s="1"/>
  <c r="R25" i="17"/>
  <c r="Q25" i="11" s="1"/>
  <c r="R72" i="17"/>
  <c r="R27" i="17"/>
  <c r="Q27" i="11" s="1"/>
  <c r="R29" i="17"/>
  <c r="Q29" i="11" s="1"/>
  <c r="R31" i="17"/>
  <c r="Q31" i="11" s="1"/>
  <c r="R33" i="17"/>
  <c r="Q33" i="11" s="1"/>
  <c r="R35" i="17"/>
  <c r="Q35" i="11" s="1"/>
  <c r="R37" i="17"/>
  <c r="Q37" i="11" s="1"/>
  <c r="R39" i="17"/>
  <c r="Q39" i="11" s="1"/>
  <c r="R41" i="17"/>
  <c r="Q41" i="11" s="1"/>
  <c r="R43" i="17"/>
  <c r="Q43" i="11" s="1"/>
  <c r="R45" i="17"/>
  <c r="Q45" i="11" s="1"/>
  <c r="R47" i="17"/>
  <c r="Q47" i="11" s="1"/>
  <c r="R49" i="17"/>
  <c r="Q49" i="11" s="1"/>
  <c r="R51" i="17"/>
  <c r="Q51" i="11" s="1"/>
  <c r="R55" i="17"/>
  <c r="Q55" i="11" s="1"/>
  <c r="R59" i="17"/>
  <c r="Q59" i="11" s="1"/>
  <c r="R63" i="17"/>
  <c r="Q63" i="11" s="1"/>
  <c r="R67" i="17"/>
  <c r="Q67" i="11" s="1"/>
  <c r="R69" i="17"/>
  <c r="Q69" i="11" s="1"/>
  <c r="R57" i="17"/>
  <c r="Q57" i="11" s="1"/>
  <c r="R61" i="17"/>
  <c r="Q61" i="11" s="1"/>
  <c r="R65" i="17"/>
  <c r="Q65" i="11" s="1"/>
  <c r="R12" i="17"/>
  <c r="Q12" i="11" s="1"/>
  <c r="R53" i="17"/>
  <c r="Q53" i="11" s="1"/>
  <c r="W1" i="10"/>
  <c r="V12" i="10"/>
  <c r="V13" i="10"/>
  <c r="V17" i="10"/>
  <c r="V20" i="10"/>
  <c r="V23" i="10"/>
  <c r="V26" i="10"/>
  <c r="V36" i="10"/>
  <c r="V39" i="10"/>
  <c r="V42" i="10"/>
  <c r="V54" i="10"/>
  <c r="V58" i="10"/>
  <c r="V62" i="10"/>
  <c r="V24" i="10"/>
  <c r="V28" i="10"/>
  <c r="V32" i="10"/>
  <c r="V53" i="10"/>
  <c r="V56" i="10"/>
  <c r="V59" i="10"/>
  <c r="V65" i="10"/>
  <c r="V67" i="10"/>
  <c r="V30" i="10"/>
  <c r="V44" i="10"/>
  <c r="V51" i="10"/>
  <c r="V31" i="10"/>
  <c r="V38" i="10"/>
  <c r="V46" i="10"/>
  <c r="V48" i="10"/>
  <c r="V52" i="10"/>
  <c r="V66" i="10"/>
  <c r="V15" i="10"/>
  <c r="V27" i="10"/>
  <c r="V35" i="10"/>
  <c r="V50" i="10"/>
  <c r="V57" i="10"/>
  <c r="V34" i="10"/>
  <c r="V61" i="10"/>
  <c r="V64" i="10"/>
  <c r="V40" i="10"/>
  <c r="V43" i="10"/>
  <c r="V55" i="10"/>
  <c r="V19" i="10"/>
  <c r="V47" i="10"/>
  <c r="V60" i="10"/>
  <c r="V63" i="10"/>
  <c r="V22" i="10"/>
  <c r="V16" i="10"/>
  <c r="V70" i="10"/>
  <c r="V18" i="10"/>
  <c r="V25" i="10"/>
  <c r="V41" i="10"/>
  <c r="V14" i="10"/>
  <c r="V21" i="10"/>
  <c r="V29" i="10"/>
  <c r="V45" i="10"/>
  <c r="V71" i="10"/>
  <c r="V37" i="10"/>
  <c r="V68" i="10"/>
  <c r="V33" i="10"/>
  <c r="V49" i="10"/>
  <c r="V69" i="10"/>
  <c r="P3" i="15"/>
  <c r="P3" i="11"/>
  <c r="Q69" i="9"/>
  <c r="Q71" i="9"/>
  <c r="Q58" i="9"/>
  <c r="Q60" i="9"/>
  <c r="Q62" i="9"/>
  <c r="Q57" i="9"/>
  <c r="Q55" i="9"/>
  <c r="Q53" i="9"/>
  <c r="Q68" i="9"/>
  <c r="Q65" i="9"/>
  <c r="Q64" i="9"/>
  <c r="Q72" i="9"/>
  <c r="Q66" i="9"/>
  <c r="Q67" i="9"/>
  <c r="Q59" i="9"/>
  <c r="R1" i="9"/>
  <c r="Q63" i="9"/>
  <c r="Q54" i="9"/>
  <c r="Q51" i="9"/>
  <c r="Q50" i="9"/>
  <c r="Q43" i="9"/>
  <c r="Q42" i="9"/>
  <c r="Q49" i="9"/>
  <c r="Q48" i="9"/>
  <c r="Q41" i="9"/>
  <c r="Q40" i="9"/>
  <c r="Q70" i="9"/>
  <c r="Q52" i="9"/>
  <c r="Q38" i="9"/>
  <c r="Q31" i="9"/>
  <c r="Q30" i="9"/>
  <c r="Q23" i="9"/>
  <c r="Q22" i="9"/>
  <c r="Q15" i="9"/>
  <c r="Q14" i="9"/>
  <c r="Q13" i="9"/>
  <c r="Q47" i="9"/>
  <c r="Q46" i="9"/>
  <c r="Q37" i="9"/>
  <c r="Q36" i="9"/>
  <c r="Q29" i="9"/>
  <c r="Q28" i="9"/>
  <c r="Q21" i="9"/>
  <c r="Q20" i="9"/>
  <c r="Q56" i="9"/>
  <c r="Q45" i="9"/>
  <c r="Q44" i="9"/>
  <c r="Q27" i="9"/>
  <c r="Q26" i="9"/>
  <c r="Q12" i="9"/>
  <c r="Q61" i="9"/>
  <c r="Q39" i="9"/>
  <c r="Q25" i="9"/>
  <c r="Q24" i="9"/>
  <c r="Q33" i="9"/>
  <c r="Q32" i="9"/>
  <c r="Q19" i="9"/>
  <c r="Q18" i="9"/>
  <c r="Q17" i="9"/>
  <c r="Q16" i="9"/>
  <c r="Q35" i="9"/>
  <c r="Q34" i="9"/>
  <c r="R65" i="9" l="1"/>
  <c r="S1" i="9"/>
  <c r="R72" i="9"/>
  <c r="R67" i="9"/>
  <c r="R61" i="9"/>
  <c r="R62" i="9"/>
  <c r="R57" i="9"/>
  <c r="R56" i="9"/>
  <c r="R52" i="9"/>
  <c r="R50" i="9"/>
  <c r="R48" i="9"/>
  <c r="R46" i="9"/>
  <c r="R44" i="9"/>
  <c r="R42" i="9"/>
  <c r="R40" i="9"/>
  <c r="R38" i="9"/>
  <c r="R36" i="9"/>
  <c r="R34" i="9"/>
  <c r="R32" i="9"/>
  <c r="R30" i="9"/>
  <c r="R28" i="9"/>
  <c r="R26" i="9"/>
  <c r="R24" i="9"/>
  <c r="R22" i="9"/>
  <c r="R20" i="9"/>
  <c r="R18" i="9"/>
  <c r="R16" i="9"/>
  <c r="R14" i="9"/>
  <c r="R70" i="9"/>
  <c r="R71" i="9"/>
  <c r="R58" i="9"/>
  <c r="R68" i="9"/>
  <c r="R66" i="9"/>
  <c r="R60" i="9"/>
  <c r="R55" i="9"/>
  <c r="R64" i="9"/>
  <c r="R69" i="9"/>
  <c r="R53" i="9"/>
  <c r="R49" i="9"/>
  <c r="R41" i="9"/>
  <c r="R47" i="9"/>
  <c r="R39" i="9"/>
  <c r="R51" i="9"/>
  <c r="R37" i="9"/>
  <c r="R29" i="9"/>
  <c r="R21" i="9"/>
  <c r="R63" i="9"/>
  <c r="R45" i="9"/>
  <c r="R35" i="9"/>
  <c r="R27" i="9"/>
  <c r="R19" i="9"/>
  <c r="R12" i="9"/>
  <c r="R43" i="9"/>
  <c r="R25" i="9"/>
  <c r="R23" i="9"/>
  <c r="R13" i="9"/>
  <c r="R31" i="9"/>
  <c r="R59" i="9"/>
  <c r="R17" i="9"/>
  <c r="R54" i="9"/>
  <c r="R15" i="9"/>
  <c r="R33" i="9"/>
  <c r="S68" i="17"/>
  <c r="R68" i="11" s="1"/>
  <c r="S14" i="17"/>
  <c r="R14" i="11" s="1"/>
  <c r="S16" i="17"/>
  <c r="R16" i="11" s="1"/>
  <c r="S18" i="17"/>
  <c r="R18" i="11" s="1"/>
  <c r="S20" i="17"/>
  <c r="R20" i="11" s="1"/>
  <c r="S22" i="17"/>
  <c r="R22" i="11" s="1"/>
  <c r="S24" i="17"/>
  <c r="R24" i="11" s="1"/>
  <c r="S69" i="17"/>
  <c r="R69" i="11" s="1"/>
  <c r="S70" i="17"/>
  <c r="R70" i="11" s="1"/>
  <c r="S13" i="17"/>
  <c r="R13" i="11" s="1"/>
  <c r="S15" i="17"/>
  <c r="R15" i="11" s="1"/>
  <c r="S17" i="17"/>
  <c r="R17" i="11" s="1"/>
  <c r="S19" i="17"/>
  <c r="R19" i="11" s="1"/>
  <c r="S21" i="17"/>
  <c r="R21" i="11" s="1"/>
  <c r="S23" i="17"/>
  <c r="R23" i="11" s="1"/>
  <c r="S26" i="17"/>
  <c r="R26" i="11" s="1"/>
  <c r="S28" i="17"/>
  <c r="R28" i="11" s="1"/>
  <c r="S30" i="17"/>
  <c r="R30" i="11" s="1"/>
  <c r="S32" i="17"/>
  <c r="R32" i="11" s="1"/>
  <c r="S34" i="17"/>
  <c r="R34" i="11" s="1"/>
  <c r="S36" i="17"/>
  <c r="R36" i="11" s="1"/>
  <c r="S38" i="17"/>
  <c r="R38" i="11" s="1"/>
  <c r="S42" i="17"/>
  <c r="R42" i="11" s="1"/>
  <c r="S44" i="17"/>
  <c r="R44" i="11" s="1"/>
  <c r="S46" i="17"/>
  <c r="R46" i="11" s="1"/>
  <c r="S50" i="17"/>
  <c r="R50" i="11" s="1"/>
  <c r="S54" i="17"/>
  <c r="R54" i="11" s="1"/>
  <c r="S58" i="17"/>
  <c r="R58" i="11" s="1"/>
  <c r="S62" i="17"/>
  <c r="R62" i="11" s="1"/>
  <c r="S25" i="17"/>
  <c r="R25" i="11" s="1"/>
  <c r="T1" i="17"/>
  <c r="S71" i="17"/>
  <c r="R71" i="11" s="1"/>
  <c r="S27" i="17"/>
  <c r="R27" i="11" s="1"/>
  <c r="S29" i="17"/>
  <c r="R29" i="11" s="1"/>
  <c r="S31" i="17"/>
  <c r="R31" i="11" s="1"/>
  <c r="S33" i="17"/>
  <c r="R33" i="11" s="1"/>
  <c r="S35" i="17"/>
  <c r="R35" i="11" s="1"/>
  <c r="S37" i="17"/>
  <c r="R37" i="11" s="1"/>
  <c r="S39" i="17"/>
  <c r="R39" i="11" s="1"/>
  <c r="S41" i="17"/>
  <c r="R41" i="11" s="1"/>
  <c r="S43" i="17"/>
  <c r="R43" i="11" s="1"/>
  <c r="S45" i="17"/>
  <c r="R45" i="11" s="1"/>
  <c r="S47" i="17"/>
  <c r="R47" i="11" s="1"/>
  <c r="S49" i="17"/>
  <c r="R49" i="11" s="1"/>
  <c r="S51" i="17"/>
  <c r="R51" i="11" s="1"/>
  <c r="S53" i="17"/>
  <c r="R53" i="11" s="1"/>
  <c r="S55" i="17"/>
  <c r="R55" i="11" s="1"/>
  <c r="S57" i="17"/>
  <c r="R57" i="11" s="1"/>
  <c r="S59" i="17"/>
  <c r="R59" i="11" s="1"/>
  <c r="S61" i="17"/>
  <c r="R61" i="11" s="1"/>
  <c r="S63" i="17"/>
  <c r="R63" i="11" s="1"/>
  <c r="S65" i="17"/>
  <c r="R65" i="11" s="1"/>
  <c r="S67" i="17"/>
  <c r="R67" i="11" s="1"/>
  <c r="S12" i="17"/>
  <c r="R12" i="11" s="1"/>
  <c r="S72" i="17"/>
  <c r="S52" i="17"/>
  <c r="R52" i="11" s="1"/>
  <c r="S64" i="17"/>
  <c r="R64" i="11" s="1"/>
  <c r="S40" i="17"/>
  <c r="R40" i="11" s="1"/>
  <c r="S48" i="17"/>
  <c r="R48" i="11" s="1"/>
  <c r="S56" i="17"/>
  <c r="R56" i="11" s="1"/>
  <c r="S60" i="17"/>
  <c r="R60" i="11" s="1"/>
  <c r="S66" i="17"/>
  <c r="R66" i="11" s="1"/>
  <c r="Q3" i="15"/>
  <c r="Q3" i="11"/>
  <c r="R72" i="15"/>
  <c r="R71" i="15"/>
  <c r="R68" i="15"/>
  <c r="R63" i="15"/>
  <c r="R70" i="15"/>
  <c r="R69" i="15"/>
  <c r="R66" i="15"/>
  <c r="R59" i="15"/>
  <c r="R56" i="15"/>
  <c r="R51" i="15"/>
  <c r="R48" i="15"/>
  <c r="R43" i="15"/>
  <c r="R40" i="15"/>
  <c r="R58" i="15"/>
  <c r="R57" i="15"/>
  <c r="R50" i="15"/>
  <c r="R49" i="15"/>
  <c r="R42" i="15"/>
  <c r="R41" i="15"/>
  <c r="R67" i="15"/>
  <c r="R65" i="15"/>
  <c r="R53" i="15"/>
  <c r="R52" i="15"/>
  <c r="R47" i="15"/>
  <c r="R34" i="15"/>
  <c r="R33" i="15"/>
  <c r="R23" i="15"/>
  <c r="R17" i="15"/>
  <c r="R27" i="15"/>
  <c r="S1" i="15"/>
  <c r="R62" i="15"/>
  <c r="R46" i="15"/>
  <c r="R36" i="15"/>
  <c r="R31" i="15"/>
  <c r="R24" i="15"/>
  <c r="R22" i="15"/>
  <c r="R20" i="15"/>
  <c r="R19" i="15"/>
  <c r="R30" i="15"/>
  <c r="R61" i="15"/>
  <c r="R60" i="15"/>
  <c r="R55" i="15"/>
  <c r="R45" i="15"/>
  <c r="R44" i="15"/>
  <c r="R39" i="15"/>
  <c r="R38" i="15"/>
  <c r="R37" i="15"/>
  <c r="R21" i="15"/>
  <c r="R18" i="15"/>
  <c r="R29" i="15"/>
  <c r="R25" i="15"/>
  <c r="R35" i="15"/>
  <c r="R15" i="15"/>
  <c r="R12" i="15"/>
  <c r="R64" i="15"/>
  <c r="R54" i="15"/>
  <c r="R16" i="15"/>
  <c r="R32" i="15"/>
  <c r="R13" i="15"/>
  <c r="R28" i="15"/>
  <c r="R14" i="15"/>
  <c r="R26" i="15"/>
  <c r="X1" i="10"/>
  <c r="W16" i="10"/>
  <c r="W29" i="10"/>
  <c r="W32" i="10"/>
  <c r="W35" i="10"/>
  <c r="W45" i="10"/>
  <c r="W48" i="10"/>
  <c r="W51" i="10"/>
  <c r="W55" i="10"/>
  <c r="W59" i="10"/>
  <c r="W64" i="10"/>
  <c r="W13" i="10"/>
  <c r="W18" i="10"/>
  <c r="W23" i="10"/>
  <c r="W27" i="10"/>
  <c r="W31" i="10"/>
  <c r="W36" i="10"/>
  <c r="W40" i="10"/>
  <c r="W44" i="10"/>
  <c r="W49" i="10"/>
  <c r="W52" i="10"/>
  <c r="W66" i="10"/>
  <c r="W25" i="10"/>
  <c r="W37" i="10"/>
  <c r="W39" i="10"/>
  <c r="W53" i="10"/>
  <c r="W57" i="10"/>
  <c r="W61" i="10"/>
  <c r="W20" i="10"/>
  <c r="W47" i="10"/>
  <c r="W65" i="10"/>
  <c r="W24" i="10"/>
  <c r="W43" i="10"/>
  <c r="W60" i="10"/>
  <c r="W62" i="10"/>
  <c r="W63" i="10"/>
  <c r="W67" i="10"/>
  <c r="W69" i="10"/>
  <c r="W54" i="10"/>
  <c r="W56" i="10"/>
  <c r="W28" i="10"/>
  <c r="W41" i="10"/>
  <c r="W21" i="10"/>
  <c r="W58" i="10"/>
  <c r="W33" i="10"/>
  <c r="W34" i="10"/>
  <c r="W50" i="10"/>
  <c r="W70" i="10"/>
  <c r="W14" i="10"/>
  <c r="W46" i="10"/>
  <c r="W30" i="10"/>
  <c r="W68" i="10"/>
  <c r="W38" i="10"/>
  <c r="W71" i="10"/>
  <c r="W12" i="10"/>
  <c r="W19" i="10"/>
  <c r="W17" i="10"/>
  <c r="W26" i="10"/>
  <c r="W42" i="10"/>
  <c r="W15" i="10"/>
  <c r="W22" i="10"/>
  <c r="R3" i="15" l="1"/>
  <c r="S70" i="15"/>
  <c r="S69" i="15"/>
  <c r="S58" i="15"/>
  <c r="S57" i="15"/>
  <c r="S50" i="15"/>
  <c r="S49" i="15"/>
  <c r="S42" i="15"/>
  <c r="S41" i="15"/>
  <c r="S67" i="15"/>
  <c r="S65" i="15"/>
  <c r="S60" i="15"/>
  <c r="S55" i="15"/>
  <c r="S52" i="15"/>
  <c r="S47" i="15"/>
  <c r="S44" i="15"/>
  <c r="S39" i="15"/>
  <c r="S62" i="15"/>
  <c r="S46" i="15"/>
  <c r="S36" i="15"/>
  <c r="S22" i="15"/>
  <c r="S20" i="15"/>
  <c r="S19" i="15"/>
  <c r="S30" i="15"/>
  <c r="S26" i="15"/>
  <c r="S71" i="15"/>
  <c r="S68" i="15"/>
  <c r="S61" i="15"/>
  <c r="S59" i="15"/>
  <c r="S48" i="15"/>
  <c r="S45" i="15"/>
  <c r="S43" i="15"/>
  <c r="S38" i="15"/>
  <c r="S37" i="15"/>
  <c r="S21" i="15"/>
  <c r="S18" i="15"/>
  <c r="T1" i="15"/>
  <c r="S72" i="15"/>
  <c r="S64" i="15"/>
  <c r="S54" i="15"/>
  <c r="S35" i="15"/>
  <c r="S32" i="15"/>
  <c r="S24" i="15"/>
  <c r="S16" i="15"/>
  <c r="S15" i="15"/>
  <c r="S14" i="15"/>
  <c r="S13" i="15"/>
  <c r="S28" i="15"/>
  <c r="S12" i="15"/>
  <c r="S34" i="15"/>
  <c r="S66" i="15"/>
  <c r="S56" i="15"/>
  <c r="S33" i="15"/>
  <c r="S29" i="15"/>
  <c r="S25" i="15"/>
  <c r="S63" i="15"/>
  <c r="S53" i="15"/>
  <c r="S51" i="15"/>
  <c r="S40" i="15"/>
  <c r="S23" i="15"/>
  <c r="S17" i="15"/>
  <c r="S27" i="15"/>
  <c r="S31" i="15"/>
  <c r="R3" i="11"/>
  <c r="S70" i="9"/>
  <c r="S72" i="9"/>
  <c r="S59" i="9"/>
  <c r="S61" i="9"/>
  <c r="S56" i="9"/>
  <c r="S54" i="9"/>
  <c r="S71" i="9"/>
  <c r="S63" i="9"/>
  <c r="S60" i="9"/>
  <c r="S55" i="9"/>
  <c r="T1" i="9"/>
  <c r="S69" i="9"/>
  <c r="S68" i="9"/>
  <c r="S57" i="9"/>
  <c r="S64" i="9"/>
  <c r="S58" i="9"/>
  <c r="S53" i="9"/>
  <c r="S66" i="9"/>
  <c r="S62" i="9"/>
  <c r="S48" i="9"/>
  <c r="S47" i="9"/>
  <c r="S40" i="9"/>
  <c r="S39" i="9"/>
  <c r="S46" i="9"/>
  <c r="S45" i="9"/>
  <c r="S50" i="9"/>
  <c r="S49" i="9"/>
  <c r="S36" i="9"/>
  <c r="S35" i="9"/>
  <c r="S28" i="9"/>
  <c r="S27" i="9"/>
  <c r="S20" i="9"/>
  <c r="S19" i="9"/>
  <c r="S12" i="9"/>
  <c r="S44" i="9"/>
  <c r="S43" i="9"/>
  <c r="S34" i="9"/>
  <c r="S33" i="9"/>
  <c r="S26" i="9"/>
  <c r="S25" i="9"/>
  <c r="S18" i="9"/>
  <c r="S17" i="9"/>
  <c r="S67" i="9"/>
  <c r="S65" i="9"/>
  <c r="S42" i="9"/>
  <c r="S41" i="9"/>
  <c r="S24" i="9"/>
  <c r="S23" i="9"/>
  <c r="S13" i="9"/>
  <c r="S38" i="9"/>
  <c r="S37" i="9"/>
  <c r="S22" i="9"/>
  <c r="S21" i="9"/>
  <c r="S51" i="9"/>
  <c r="S30" i="9"/>
  <c r="S29" i="9"/>
  <c r="S16" i="9"/>
  <c r="S15" i="9"/>
  <c r="S52" i="9"/>
  <c r="S14" i="9"/>
  <c r="S32" i="9"/>
  <c r="S31" i="9"/>
  <c r="X22" i="10"/>
  <c r="X25" i="10"/>
  <c r="X28" i="10"/>
  <c r="X38" i="10"/>
  <c r="X41" i="10"/>
  <c r="X44" i="10"/>
  <c r="X52" i="10"/>
  <c r="X56" i="10"/>
  <c r="X60" i="10"/>
  <c r="Y1" i="10"/>
  <c r="X15" i="10"/>
  <c r="X48" i="10"/>
  <c r="X55" i="10"/>
  <c r="X58" i="10"/>
  <c r="X61" i="10"/>
  <c r="X63" i="10"/>
  <c r="X18" i="10"/>
  <c r="X19" i="10"/>
  <c r="X20" i="10"/>
  <c r="X32" i="10"/>
  <c r="X34" i="10"/>
  <c r="X46" i="10"/>
  <c r="X21" i="10"/>
  <c r="X33" i="10"/>
  <c r="X40" i="10"/>
  <c r="X45" i="10"/>
  <c r="X59" i="10"/>
  <c r="X64" i="10"/>
  <c r="X26" i="10"/>
  <c r="X36" i="10"/>
  <c r="X42" i="10"/>
  <c r="X54" i="10"/>
  <c r="X14" i="10"/>
  <c r="X24" i="10"/>
  <c r="X37" i="10"/>
  <c r="X49" i="10"/>
  <c r="X50" i="10"/>
  <c r="X67" i="10"/>
  <c r="X12" i="10"/>
  <c r="X57" i="10"/>
  <c r="X62" i="10"/>
  <c r="X66" i="10"/>
  <c r="X17" i="10"/>
  <c r="X29" i="10"/>
  <c r="X65" i="10"/>
  <c r="X30" i="10"/>
  <c r="X53" i="10"/>
  <c r="X70" i="10"/>
  <c r="X27" i="10"/>
  <c r="X43" i="10"/>
  <c r="X39" i="10"/>
  <c r="X31" i="10"/>
  <c r="X47" i="10"/>
  <c r="X16" i="10"/>
  <c r="X13" i="10"/>
  <c r="X23" i="10"/>
  <c r="X68" i="10"/>
  <c r="X71" i="10"/>
  <c r="X69" i="10"/>
  <c r="X35" i="10"/>
  <c r="X51" i="10"/>
  <c r="U1" i="17"/>
  <c r="T70" i="17"/>
  <c r="S70" i="11" s="1"/>
  <c r="T14" i="17"/>
  <c r="S14" i="11" s="1"/>
  <c r="T16" i="17"/>
  <c r="S16" i="11" s="1"/>
  <c r="T18" i="17"/>
  <c r="S18" i="11" s="1"/>
  <c r="T20" i="17"/>
  <c r="S20" i="11" s="1"/>
  <c r="T22" i="17"/>
  <c r="S22" i="11" s="1"/>
  <c r="T24" i="17"/>
  <c r="S24" i="11" s="1"/>
  <c r="T71" i="17"/>
  <c r="S71" i="11" s="1"/>
  <c r="T68" i="17"/>
  <c r="S68" i="11" s="1"/>
  <c r="T13" i="17"/>
  <c r="S13" i="11" s="1"/>
  <c r="T15" i="17"/>
  <c r="S15" i="11" s="1"/>
  <c r="T17" i="17"/>
  <c r="S17" i="11" s="1"/>
  <c r="T19" i="17"/>
  <c r="S19" i="11" s="1"/>
  <c r="T21" i="17"/>
  <c r="S21" i="11" s="1"/>
  <c r="T23" i="17"/>
  <c r="S23" i="11" s="1"/>
  <c r="T69" i="17"/>
  <c r="S69" i="11" s="1"/>
  <c r="T27" i="17"/>
  <c r="S27" i="11" s="1"/>
  <c r="T29" i="17"/>
  <c r="S29" i="11" s="1"/>
  <c r="T31" i="17"/>
  <c r="S31" i="11" s="1"/>
  <c r="T33" i="17"/>
  <c r="S33" i="11" s="1"/>
  <c r="T35" i="17"/>
  <c r="S35" i="11" s="1"/>
  <c r="T37" i="17"/>
  <c r="S37" i="11" s="1"/>
  <c r="T39" i="17"/>
  <c r="S39" i="11" s="1"/>
  <c r="T41" i="17"/>
  <c r="S41" i="11" s="1"/>
  <c r="T43" i="17"/>
  <c r="S43" i="11" s="1"/>
  <c r="T45" i="17"/>
  <c r="S45" i="11" s="1"/>
  <c r="T47" i="17"/>
  <c r="S47" i="11" s="1"/>
  <c r="T49" i="17"/>
  <c r="S49" i="11" s="1"/>
  <c r="T51" i="17"/>
  <c r="S51" i="11" s="1"/>
  <c r="T53" i="17"/>
  <c r="S53" i="11" s="1"/>
  <c r="T55" i="17"/>
  <c r="S55" i="11" s="1"/>
  <c r="T57" i="17"/>
  <c r="S57" i="11" s="1"/>
  <c r="T59" i="17"/>
  <c r="S59" i="11" s="1"/>
  <c r="T61" i="17"/>
  <c r="S61" i="11" s="1"/>
  <c r="T63" i="17"/>
  <c r="S63" i="11" s="1"/>
  <c r="T65" i="17"/>
  <c r="S65" i="11" s="1"/>
  <c r="T67" i="17"/>
  <c r="S67" i="11" s="1"/>
  <c r="T12" i="17"/>
  <c r="S12" i="11" s="1"/>
  <c r="T52" i="17"/>
  <c r="S52" i="11" s="1"/>
  <c r="T60" i="17"/>
  <c r="S60" i="11" s="1"/>
  <c r="T64" i="17"/>
  <c r="S64" i="11" s="1"/>
  <c r="T66" i="17"/>
  <c r="S66" i="11" s="1"/>
  <c r="T72" i="17"/>
  <c r="T26" i="17"/>
  <c r="S26" i="11" s="1"/>
  <c r="T28" i="17"/>
  <c r="S28" i="11" s="1"/>
  <c r="T30" i="17"/>
  <c r="S30" i="11" s="1"/>
  <c r="T32" i="17"/>
  <c r="S32" i="11" s="1"/>
  <c r="T34" i="17"/>
  <c r="S34" i="11" s="1"/>
  <c r="T36" i="17"/>
  <c r="S36" i="11" s="1"/>
  <c r="T38" i="17"/>
  <c r="S38" i="11" s="1"/>
  <c r="T40" i="17"/>
  <c r="S40" i="11" s="1"/>
  <c r="T42" i="17"/>
  <c r="S42" i="11" s="1"/>
  <c r="T44" i="17"/>
  <c r="S44" i="11" s="1"/>
  <c r="T46" i="17"/>
  <c r="S46" i="11" s="1"/>
  <c r="T50" i="17"/>
  <c r="S50" i="11" s="1"/>
  <c r="T54" i="17"/>
  <c r="S54" i="11" s="1"/>
  <c r="T56" i="17"/>
  <c r="S56" i="11" s="1"/>
  <c r="T58" i="17"/>
  <c r="S58" i="11" s="1"/>
  <c r="T62" i="17"/>
  <c r="S62" i="11" s="1"/>
  <c r="T25" i="17"/>
  <c r="S25" i="11" s="1"/>
  <c r="T48" i="17"/>
  <c r="S48" i="11" s="1"/>
  <c r="V1" i="17" l="1"/>
  <c r="U68" i="17"/>
  <c r="T68" i="11" s="1"/>
  <c r="U14" i="17"/>
  <c r="T14" i="11" s="1"/>
  <c r="U16" i="17"/>
  <c r="T16" i="11" s="1"/>
  <c r="U18" i="17"/>
  <c r="T18" i="11" s="1"/>
  <c r="U20" i="17"/>
  <c r="T20" i="11" s="1"/>
  <c r="U22" i="17"/>
  <c r="T22" i="11" s="1"/>
  <c r="U24" i="17"/>
  <c r="T24" i="11" s="1"/>
  <c r="U69" i="17"/>
  <c r="T69" i="11" s="1"/>
  <c r="U70" i="17"/>
  <c r="T70" i="11" s="1"/>
  <c r="U13" i="17"/>
  <c r="T13" i="11" s="1"/>
  <c r="U15" i="17"/>
  <c r="T15" i="11" s="1"/>
  <c r="U17" i="17"/>
  <c r="T17" i="11" s="1"/>
  <c r="U19" i="17"/>
  <c r="T19" i="11" s="1"/>
  <c r="U21" i="17"/>
  <c r="T21" i="11" s="1"/>
  <c r="U23" i="17"/>
  <c r="T23" i="11" s="1"/>
  <c r="U71" i="17"/>
  <c r="T71" i="11" s="1"/>
  <c r="U57" i="17"/>
  <c r="T57" i="11" s="1"/>
  <c r="U12" i="17"/>
  <c r="T12" i="11" s="1"/>
  <c r="U26" i="17"/>
  <c r="T26" i="11" s="1"/>
  <c r="U28" i="17"/>
  <c r="T28" i="11" s="1"/>
  <c r="U30" i="17"/>
  <c r="T30" i="11" s="1"/>
  <c r="U32" i="17"/>
  <c r="T32" i="11" s="1"/>
  <c r="U34" i="17"/>
  <c r="T34" i="11" s="1"/>
  <c r="U36" i="17"/>
  <c r="T36" i="11" s="1"/>
  <c r="U38" i="17"/>
  <c r="T38" i="11" s="1"/>
  <c r="U40" i="17"/>
  <c r="T40" i="11" s="1"/>
  <c r="U42" i="17"/>
  <c r="T42" i="11" s="1"/>
  <c r="U44" i="17"/>
  <c r="T44" i="11" s="1"/>
  <c r="U46" i="17"/>
  <c r="T46" i="11" s="1"/>
  <c r="U48" i="17"/>
  <c r="T48" i="11" s="1"/>
  <c r="U50" i="17"/>
  <c r="T50" i="11" s="1"/>
  <c r="U52" i="17"/>
  <c r="T52" i="11" s="1"/>
  <c r="U54" i="17"/>
  <c r="T54" i="11" s="1"/>
  <c r="U56" i="17"/>
  <c r="T56" i="11" s="1"/>
  <c r="U58" i="17"/>
  <c r="T58" i="11" s="1"/>
  <c r="U60" i="17"/>
  <c r="T60" i="11" s="1"/>
  <c r="U62" i="17"/>
  <c r="T62" i="11" s="1"/>
  <c r="U64" i="17"/>
  <c r="T64" i="11" s="1"/>
  <c r="U66" i="17"/>
  <c r="T66" i="11" s="1"/>
  <c r="U25" i="17"/>
  <c r="T25" i="11" s="1"/>
  <c r="U27" i="17"/>
  <c r="T27" i="11" s="1"/>
  <c r="U29" i="17"/>
  <c r="T29" i="11" s="1"/>
  <c r="U31" i="17"/>
  <c r="T31" i="11" s="1"/>
  <c r="U33" i="17"/>
  <c r="T33" i="11" s="1"/>
  <c r="U35" i="17"/>
  <c r="T35" i="11" s="1"/>
  <c r="U39" i="17"/>
  <c r="T39" i="11" s="1"/>
  <c r="U41" i="17"/>
  <c r="T41" i="11" s="1"/>
  <c r="U43" i="17"/>
  <c r="T43" i="11" s="1"/>
  <c r="U45" i="17"/>
  <c r="T45" i="11" s="1"/>
  <c r="U49" i="17"/>
  <c r="T49" i="11" s="1"/>
  <c r="U51" i="17"/>
  <c r="T51" i="11" s="1"/>
  <c r="U55" i="17"/>
  <c r="T55" i="11" s="1"/>
  <c r="U61" i="17"/>
  <c r="T61" i="11" s="1"/>
  <c r="U65" i="17"/>
  <c r="T65" i="11" s="1"/>
  <c r="U37" i="17"/>
  <c r="T37" i="11" s="1"/>
  <c r="U47" i="17"/>
  <c r="T47" i="11" s="1"/>
  <c r="U53" i="17"/>
  <c r="T53" i="11" s="1"/>
  <c r="U59" i="17"/>
  <c r="T59" i="11" s="1"/>
  <c r="U63" i="17"/>
  <c r="T63" i="11" s="1"/>
  <c r="U67" i="17"/>
  <c r="T67" i="11" s="1"/>
  <c r="U72" i="17"/>
  <c r="Z1" i="10"/>
  <c r="Y15" i="10"/>
  <c r="Y21" i="10"/>
  <c r="Y31" i="10"/>
  <c r="Y34" i="10"/>
  <c r="Y37" i="10"/>
  <c r="Y47" i="10"/>
  <c r="Y50" i="10"/>
  <c r="Y53" i="10"/>
  <c r="Y57" i="10"/>
  <c r="Y61" i="10"/>
  <c r="Y22" i="10"/>
  <c r="Y26" i="10"/>
  <c r="Y30" i="10"/>
  <c r="Y35" i="10"/>
  <c r="Y39" i="10"/>
  <c r="Y43" i="10"/>
  <c r="Y54" i="10"/>
  <c r="Y62" i="10"/>
  <c r="Y14" i="10"/>
  <c r="Y27" i="10"/>
  <c r="Y29" i="10"/>
  <c r="Y41" i="10"/>
  <c r="Y52" i="10"/>
  <c r="Y56" i="10"/>
  <c r="Y60" i="10"/>
  <c r="Y63" i="10"/>
  <c r="Y66" i="10"/>
  <c r="Y67" i="10"/>
  <c r="Y49" i="10"/>
  <c r="Y55" i="10"/>
  <c r="Y58" i="10"/>
  <c r="Y65" i="10"/>
  <c r="Y23" i="10"/>
  <c r="Y25" i="10"/>
  <c r="Y33" i="10"/>
  <c r="Y38" i="10"/>
  <c r="Y42" i="10"/>
  <c r="Y51" i="10"/>
  <c r="Y59" i="10"/>
  <c r="Y64" i="10"/>
  <c r="Y18" i="10"/>
  <c r="Y45" i="10"/>
  <c r="Y46" i="10"/>
  <c r="Y68" i="10"/>
  <c r="Y13" i="10"/>
  <c r="Y20" i="10"/>
  <c r="Y36" i="10"/>
  <c r="Y32" i="10"/>
  <c r="Y48" i="10"/>
  <c r="Y19" i="10"/>
  <c r="Y40" i="10"/>
  <c r="Y69" i="10"/>
  <c r="Y12" i="10"/>
  <c r="Y17" i="10"/>
  <c r="Y70" i="10"/>
  <c r="Y71" i="10"/>
  <c r="Y16" i="10"/>
  <c r="Y28" i="10"/>
  <c r="Y44" i="10"/>
  <c r="Y24" i="10"/>
  <c r="U1" i="9"/>
  <c r="T68" i="9"/>
  <c r="T66" i="9"/>
  <c r="T67" i="9"/>
  <c r="T63" i="9"/>
  <c r="T64" i="9"/>
  <c r="T69" i="9"/>
  <c r="T70" i="9"/>
  <c r="T58" i="9"/>
  <c r="T59" i="9"/>
  <c r="T54" i="9"/>
  <c r="T53" i="9"/>
  <c r="T51" i="9"/>
  <c r="T49" i="9"/>
  <c r="T47" i="9"/>
  <c r="T45" i="9"/>
  <c r="T43" i="9"/>
  <c r="T41" i="9"/>
  <c r="T39" i="9"/>
  <c r="T37" i="9"/>
  <c r="T35" i="9"/>
  <c r="T33" i="9"/>
  <c r="T31" i="9"/>
  <c r="T29" i="9"/>
  <c r="T27" i="9"/>
  <c r="T25" i="9"/>
  <c r="T23" i="9"/>
  <c r="T21" i="9"/>
  <c r="T19" i="9"/>
  <c r="T17" i="9"/>
  <c r="T15" i="9"/>
  <c r="T56" i="9"/>
  <c r="T55" i="9"/>
  <c r="T65" i="9"/>
  <c r="T72" i="9"/>
  <c r="T62" i="9"/>
  <c r="T71" i="9"/>
  <c r="T61" i="9"/>
  <c r="T46" i="9"/>
  <c r="T38" i="9"/>
  <c r="T57" i="9"/>
  <c r="T52" i="9"/>
  <c r="T44" i="9"/>
  <c r="T48" i="9"/>
  <c r="T34" i="9"/>
  <c r="T26" i="9"/>
  <c r="T18" i="9"/>
  <c r="T60" i="9"/>
  <c r="T42" i="9"/>
  <c r="T32" i="9"/>
  <c r="T24" i="9"/>
  <c r="T16" i="9"/>
  <c r="T13" i="9"/>
  <c r="T40" i="9"/>
  <c r="T22" i="9"/>
  <c r="T36" i="9"/>
  <c r="T20" i="9"/>
  <c r="T28" i="9"/>
  <c r="T12" i="9"/>
  <c r="T14" i="9"/>
  <c r="T50" i="9"/>
  <c r="T30" i="9"/>
  <c r="S3" i="11"/>
  <c r="S3" i="15"/>
  <c r="U1" i="15"/>
  <c r="T67" i="15"/>
  <c r="T64" i="15"/>
  <c r="T70" i="15"/>
  <c r="T65" i="15"/>
  <c r="T60" i="15"/>
  <c r="T55" i="15"/>
  <c r="T52" i="15"/>
  <c r="T47" i="15"/>
  <c r="T44" i="15"/>
  <c r="T39" i="15"/>
  <c r="T71" i="15"/>
  <c r="T69" i="15"/>
  <c r="T68" i="15"/>
  <c r="T63" i="15"/>
  <c r="T62" i="15"/>
  <c r="T61" i="15"/>
  <c r="T54" i="15"/>
  <c r="T53" i="15"/>
  <c r="T46" i="15"/>
  <c r="T45" i="15"/>
  <c r="T59" i="15"/>
  <c r="T57" i="15"/>
  <c r="T48" i="15"/>
  <c r="T43" i="15"/>
  <c r="T41" i="15"/>
  <c r="T38" i="15"/>
  <c r="T37" i="15"/>
  <c r="T21" i="15"/>
  <c r="T18" i="15"/>
  <c r="T29" i="15"/>
  <c r="T25" i="15"/>
  <c r="T72" i="15"/>
  <c r="T58" i="15"/>
  <c r="T42" i="15"/>
  <c r="T35" i="15"/>
  <c r="T16" i="15"/>
  <c r="T15" i="15"/>
  <c r="T14" i="15"/>
  <c r="T13" i="15"/>
  <c r="T32" i="15"/>
  <c r="T66" i="15"/>
  <c r="T56" i="15"/>
  <c r="T51" i="15"/>
  <c r="T49" i="15"/>
  <c r="T40" i="15"/>
  <c r="T34" i="15"/>
  <c r="T33" i="15"/>
  <c r="T23" i="15"/>
  <c r="T22" i="15"/>
  <c r="T17" i="15"/>
  <c r="T31" i="15"/>
  <c r="T27" i="15"/>
  <c r="T50" i="15"/>
  <c r="T24" i="15"/>
  <c r="T19" i="15"/>
  <c r="T30" i="15"/>
  <c r="T28" i="15"/>
  <c r="T36" i="15"/>
  <c r="T26" i="15"/>
  <c r="T20" i="15"/>
  <c r="T12" i="15"/>
  <c r="U69" i="9" l="1"/>
  <c r="U71" i="9"/>
  <c r="U58" i="9"/>
  <c r="U60" i="9"/>
  <c r="U62" i="9"/>
  <c r="U57" i="9"/>
  <c r="U55" i="9"/>
  <c r="U53" i="9"/>
  <c r="U66" i="9"/>
  <c r="U67" i="9"/>
  <c r="U72" i="9"/>
  <c r="U63" i="9"/>
  <c r="U54" i="9"/>
  <c r="U70" i="9"/>
  <c r="U59" i="9"/>
  <c r="U65" i="9"/>
  <c r="V1" i="9"/>
  <c r="U56" i="9"/>
  <c r="U61" i="9"/>
  <c r="U52" i="9"/>
  <c r="U45" i="9"/>
  <c r="U44" i="9"/>
  <c r="U51" i="9"/>
  <c r="U50" i="9"/>
  <c r="U43" i="9"/>
  <c r="U42" i="9"/>
  <c r="U47" i="9"/>
  <c r="U46" i="9"/>
  <c r="U33" i="9"/>
  <c r="U32" i="9"/>
  <c r="U25" i="9"/>
  <c r="U24" i="9"/>
  <c r="U17" i="9"/>
  <c r="U16" i="9"/>
  <c r="U13" i="9"/>
  <c r="U64" i="9"/>
  <c r="U41" i="9"/>
  <c r="U40" i="9"/>
  <c r="U31" i="9"/>
  <c r="U30" i="9"/>
  <c r="U23" i="9"/>
  <c r="U22" i="9"/>
  <c r="U15" i="9"/>
  <c r="U14" i="9"/>
  <c r="U39" i="9"/>
  <c r="U38" i="9"/>
  <c r="U37" i="9"/>
  <c r="U36" i="9"/>
  <c r="U21" i="9"/>
  <c r="U20" i="9"/>
  <c r="U35" i="9"/>
  <c r="U34" i="9"/>
  <c r="U19" i="9"/>
  <c r="U18" i="9"/>
  <c r="U49" i="9"/>
  <c r="U27" i="9"/>
  <c r="U26" i="9"/>
  <c r="U68" i="9"/>
  <c r="U48" i="9"/>
  <c r="U29" i="9"/>
  <c r="U28" i="9"/>
  <c r="U12" i="9"/>
  <c r="AA1" i="10"/>
  <c r="Z71" i="10"/>
  <c r="Z19" i="10"/>
  <c r="Z24" i="10"/>
  <c r="Z27" i="10"/>
  <c r="Z30" i="10"/>
  <c r="Z40" i="10"/>
  <c r="Z43" i="10"/>
  <c r="Z46" i="10"/>
  <c r="Z54" i="10"/>
  <c r="Z58" i="10"/>
  <c r="Z62" i="10"/>
  <c r="Z17" i="10"/>
  <c r="Z34" i="10"/>
  <c r="Z38" i="10"/>
  <c r="Z42" i="10"/>
  <c r="Z47" i="10"/>
  <c r="Z51" i="10"/>
  <c r="Z57" i="10"/>
  <c r="Z60" i="10"/>
  <c r="Z64" i="10"/>
  <c r="Z65" i="10"/>
  <c r="Z67" i="10"/>
  <c r="Z13" i="10"/>
  <c r="Z22" i="10"/>
  <c r="Z36" i="10"/>
  <c r="Z48" i="10"/>
  <c r="Z50" i="10"/>
  <c r="Z55" i="10"/>
  <c r="Z59" i="10"/>
  <c r="Z16" i="10"/>
  <c r="Z23" i="10"/>
  <c r="Z53" i="10"/>
  <c r="Z61" i="10"/>
  <c r="Z28" i="10"/>
  <c r="Z56" i="10"/>
  <c r="Z66" i="10"/>
  <c r="Z31" i="10"/>
  <c r="Z32" i="10"/>
  <c r="Z26" i="10"/>
  <c r="Z35" i="10"/>
  <c r="Z52" i="10"/>
  <c r="Z20" i="10"/>
  <c r="Z39" i="10"/>
  <c r="Z44" i="10"/>
  <c r="Z63" i="10"/>
  <c r="Z29" i="10"/>
  <c r="Z45" i="10"/>
  <c r="Z18" i="10"/>
  <c r="Z12" i="10"/>
  <c r="Z25" i="10"/>
  <c r="Z41" i="10"/>
  <c r="Z70" i="10"/>
  <c r="Z33" i="10"/>
  <c r="Z14" i="10"/>
  <c r="Z68" i="10"/>
  <c r="Z15" i="10"/>
  <c r="Z21" i="10"/>
  <c r="Z37" i="10"/>
  <c r="Z69" i="10"/>
  <c r="Z49" i="10"/>
  <c r="T3" i="11"/>
  <c r="U66" i="15"/>
  <c r="U65" i="15"/>
  <c r="V1" i="15"/>
  <c r="U72" i="15"/>
  <c r="U71" i="15"/>
  <c r="U69" i="15"/>
  <c r="U68" i="15"/>
  <c r="U67" i="15"/>
  <c r="U63" i="15"/>
  <c r="U62" i="15"/>
  <c r="U61" i="15"/>
  <c r="U54" i="15"/>
  <c r="U53" i="15"/>
  <c r="U46" i="15"/>
  <c r="U45" i="15"/>
  <c r="U64" i="15"/>
  <c r="U59" i="15"/>
  <c r="U56" i="15"/>
  <c r="U51" i="15"/>
  <c r="U48" i="15"/>
  <c r="U43" i="15"/>
  <c r="U40" i="15"/>
  <c r="U58" i="15"/>
  <c r="U42" i="15"/>
  <c r="U35" i="15"/>
  <c r="U24" i="15"/>
  <c r="U23" i="15"/>
  <c r="U16" i="15"/>
  <c r="U15" i="15"/>
  <c r="U14" i="15"/>
  <c r="U13" i="15"/>
  <c r="U32" i="15"/>
  <c r="U28" i="15"/>
  <c r="U12" i="15"/>
  <c r="U60" i="15"/>
  <c r="U55" i="15"/>
  <c r="U49" i="15"/>
  <c r="U44" i="15"/>
  <c r="U39" i="15"/>
  <c r="U34" i="15"/>
  <c r="U22" i="15"/>
  <c r="U17" i="15"/>
  <c r="U31" i="15"/>
  <c r="U50" i="15"/>
  <c r="U36" i="15"/>
  <c r="U20" i="15"/>
  <c r="U19" i="15"/>
  <c r="U30" i="15"/>
  <c r="U26" i="15"/>
  <c r="U52" i="15"/>
  <c r="U38" i="15"/>
  <c r="U29" i="15"/>
  <c r="U25" i="15"/>
  <c r="U41" i="15"/>
  <c r="U37" i="15"/>
  <c r="U21" i="15"/>
  <c r="U27" i="15"/>
  <c r="U70" i="15"/>
  <c r="U57" i="15"/>
  <c r="U33" i="15"/>
  <c r="U47" i="15"/>
  <c r="U18" i="15"/>
  <c r="T3" i="15"/>
  <c r="V70" i="17"/>
  <c r="U70" i="11" s="1"/>
  <c r="V14" i="17"/>
  <c r="U14" i="11" s="1"/>
  <c r="V16" i="17"/>
  <c r="U16" i="11" s="1"/>
  <c r="V18" i="17"/>
  <c r="U18" i="11" s="1"/>
  <c r="V20" i="17"/>
  <c r="U20" i="11" s="1"/>
  <c r="V22" i="17"/>
  <c r="U22" i="11" s="1"/>
  <c r="V24" i="17"/>
  <c r="U24" i="11" s="1"/>
  <c r="W1" i="17"/>
  <c r="V71" i="17"/>
  <c r="U71" i="11" s="1"/>
  <c r="V68" i="17"/>
  <c r="U68" i="11" s="1"/>
  <c r="V13" i="17"/>
  <c r="U13" i="11" s="1"/>
  <c r="V15" i="17"/>
  <c r="U15" i="11" s="1"/>
  <c r="V17" i="17"/>
  <c r="U17" i="11" s="1"/>
  <c r="V19" i="17"/>
  <c r="U19" i="11" s="1"/>
  <c r="V21" i="17"/>
  <c r="U21" i="11" s="1"/>
  <c r="V23" i="17"/>
  <c r="U23" i="11" s="1"/>
  <c r="V26" i="17"/>
  <c r="U26" i="11" s="1"/>
  <c r="V28" i="17"/>
  <c r="U28" i="11" s="1"/>
  <c r="V30" i="17"/>
  <c r="U30" i="11" s="1"/>
  <c r="V32" i="17"/>
  <c r="U32" i="11" s="1"/>
  <c r="V34" i="17"/>
  <c r="U34" i="11" s="1"/>
  <c r="V36" i="17"/>
  <c r="U36" i="11" s="1"/>
  <c r="V38" i="17"/>
  <c r="U38" i="11" s="1"/>
  <c r="V40" i="17"/>
  <c r="U40" i="11" s="1"/>
  <c r="V42" i="17"/>
  <c r="U42" i="11" s="1"/>
  <c r="V44" i="17"/>
  <c r="U44" i="11" s="1"/>
  <c r="V46" i="17"/>
  <c r="U46" i="11" s="1"/>
  <c r="V48" i="17"/>
  <c r="U48" i="11" s="1"/>
  <c r="V50" i="17"/>
  <c r="U50" i="11" s="1"/>
  <c r="V52" i="17"/>
  <c r="U52" i="11" s="1"/>
  <c r="V54" i="17"/>
  <c r="U54" i="11" s="1"/>
  <c r="V56" i="17"/>
  <c r="U56" i="11" s="1"/>
  <c r="V58" i="17"/>
  <c r="U58" i="11" s="1"/>
  <c r="V60" i="17"/>
  <c r="U60" i="11" s="1"/>
  <c r="V62" i="17"/>
  <c r="U62" i="11" s="1"/>
  <c r="V64" i="17"/>
  <c r="U64" i="11" s="1"/>
  <c r="V66" i="17"/>
  <c r="U66" i="11" s="1"/>
  <c r="V25" i="17"/>
  <c r="U25" i="11" s="1"/>
  <c r="V72" i="17"/>
  <c r="V53" i="17"/>
  <c r="U53" i="11" s="1"/>
  <c r="V61" i="17"/>
  <c r="U61" i="11" s="1"/>
  <c r="V65" i="17"/>
  <c r="U65" i="11" s="1"/>
  <c r="V12" i="17"/>
  <c r="U12" i="11" s="1"/>
  <c r="V69" i="17"/>
  <c r="U69" i="11" s="1"/>
  <c r="V27" i="17"/>
  <c r="U27" i="11" s="1"/>
  <c r="V29" i="17"/>
  <c r="U29" i="11" s="1"/>
  <c r="V31" i="17"/>
  <c r="U31" i="11" s="1"/>
  <c r="V33" i="17"/>
  <c r="U33" i="11" s="1"/>
  <c r="V35" i="17"/>
  <c r="U35" i="11" s="1"/>
  <c r="V37" i="17"/>
  <c r="U37" i="11" s="1"/>
  <c r="V39" i="17"/>
  <c r="U39" i="11" s="1"/>
  <c r="V41" i="17"/>
  <c r="U41" i="11" s="1"/>
  <c r="V43" i="17"/>
  <c r="U43" i="11" s="1"/>
  <c r="V45" i="17"/>
  <c r="U45" i="11" s="1"/>
  <c r="V47" i="17"/>
  <c r="U47" i="11" s="1"/>
  <c r="V49" i="17"/>
  <c r="U49" i="11" s="1"/>
  <c r="V55" i="17"/>
  <c r="U55" i="11" s="1"/>
  <c r="V57" i="17"/>
  <c r="U57" i="11" s="1"/>
  <c r="V59" i="17"/>
  <c r="U59" i="11" s="1"/>
  <c r="V63" i="17"/>
  <c r="U63" i="11" s="1"/>
  <c r="V67" i="17"/>
  <c r="U67" i="11" s="1"/>
  <c r="V51" i="17"/>
  <c r="U51" i="11" s="1"/>
  <c r="W68" i="17" l="1"/>
  <c r="V68" i="11" s="1"/>
  <c r="W14" i="17"/>
  <c r="V14" i="11" s="1"/>
  <c r="W16" i="17"/>
  <c r="V16" i="11" s="1"/>
  <c r="W18" i="17"/>
  <c r="V18" i="11" s="1"/>
  <c r="W20" i="17"/>
  <c r="V20" i="11" s="1"/>
  <c r="W22" i="17"/>
  <c r="V22" i="11" s="1"/>
  <c r="W24" i="17"/>
  <c r="V24" i="11" s="1"/>
  <c r="W69" i="17"/>
  <c r="V69" i="11" s="1"/>
  <c r="X1" i="17"/>
  <c r="W70" i="17"/>
  <c r="V70" i="11" s="1"/>
  <c r="W13" i="17"/>
  <c r="V13" i="11" s="1"/>
  <c r="W15" i="17"/>
  <c r="V15" i="11" s="1"/>
  <c r="W17" i="17"/>
  <c r="V17" i="11" s="1"/>
  <c r="W19" i="17"/>
  <c r="V19" i="11" s="1"/>
  <c r="W21" i="17"/>
  <c r="V21" i="11" s="1"/>
  <c r="W23" i="17"/>
  <c r="V23" i="11" s="1"/>
  <c r="W26" i="17"/>
  <c r="V26" i="11" s="1"/>
  <c r="W28" i="17"/>
  <c r="V28" i="11" s="1"/>
  <c r="W30" i="17"/>
  <c r="V30" i="11" s="1"/>
  <c r="W32" i="17"/>
  <c r="V32" i="11" s="1"/>
  <c r="W34" i="17"/>
  <c r="V34" i="11" s="1"/>
  <c r="W36" i="17"/>
  <c r="V36" i="11" s="1"/>
  <c r="W40" i="17"/>
  <c r="V40" i="11" s="1"/>
  <c r="W42" i="17"/>
  <c r="V42" i="11" s="1"/>
  <c r="W44" i="17"/>
  <c r="V44" i="11" s="1"/>
  <c r="W46" i="17"/>
  <c r="V46" i="11" s="1"/>
  <c r="W50" i="17"/>
  <c r="V50" i="11" s="1"/>
  <c r="W52" i="17"/>
  <c r="V52" i="11" s="1"/>
  <c r="W58" i="17"/>
  <c r="V58" i="11" s="1"/>
  <c r="W62" i="17"/>
  <c r="V62" i="11" s="1"/>
  <c r="W25" i="17"/>
  <c r="V25" i="11" s="1"/>
  <c r="W27" i="17"/>
  <c r="V27" i="11" s="1"/>
  <c r="W29" i="17"/>
  <c r="V29" i="11" s="1"/>
  <c r="W31" i="17"/>
  <c r="V31" i="11" s="1"/>
  <c r="W33" i="17"/>
  <c r="V33" i="11" s="1"/>
  <c r="W35" i="17"/>
  <c r="V35" i="11" s="1"/>
  <c r="W37" i="17"/>
  <c r="V37" i="11" s="1"/>
  <c r="W39" i="17"/>
  <c r="V39" i="11" s="1"/>
  <c r="W41" i="17"/>
  <c r="V41" i="11" s="1"/>
  <c r="W43" i="17"/>
  <c r="V43" i="11" s="1"/>
  <c r="W45" i="17"/>
  <c r="V45" i="11" s="1"/>
  <c r="W47" i="17"/>
  <c r="V47" i="11" s="1"/>
  <c r="W49" i="17"/>
  <c r="V49" i="11" s="1"/>
  <c r="W51" i="17"/>
  <c r="V51" i="11" s="1"/>
  <c r="W53" i="17"/>
  <c r="V53" i="11" s="1"/>
  <c r="W55" i="17"/>
  <c r="V55" i="11" s="1"/>
  <c r="W57" i="17"/>
  <c r="V57" i="11" s="1"/>
  <c r="W59" i="17"/>
  <c r="V59" i="11" s="1"/>
  <c r="W61" i="17"/>
  <c r="V61" i="11" s="1"/>
  <c r="W63" i="17"/>
  <c r="V63" i="11" s="1"/>
  <c r="W65" i="17"/>
  <c r="V65" i="11" s="1"/>
  <c r="W67" i="17"/>
  <c r="V67" i="11" s="1"/>
  <c r="W12" i="17"/>
  <c r="V12" i="11" s="1"/>
  <c r="W72" i="17"/>
  <c r="W71" i="17"/>
  <c r="V71" i="11" s="1"/>
  <c r="W56" i="17"/>
  <c r="V56" i="11" s="1"/>
  <c r="W66" i="17"/>
  <c r="V66" i="11" s="1"/>
  <c r="W38" i="17"/>
  <c r="V38" i="11" s="1"/>
  <c r="W48" i="17"/>
  <c r="V48" i="11" s="1"/>
  <c r="W54" i="17"/>
  <c r="V54" i="11" s="1"/>
  <c r="W60" i="17"/>
  <c r="V60" i="11" s="1"/>
  <c r="W64" i="17"/>
  <c r="V64" i="11" s="1"/>
  <c r="V72" i="15"/>
  <c r="V71" i="15"/>
  <c r="V68" i="15"/>
  <c r="V63" i="15"/>
  <c r="V70" i="15"/>
  <c r="V69" i="15"/>
  <c r="W1" i="15"/>
  <c r="V64" i="15"/>
  <c r="V59" i="15"/>
  <c r="V56" i="15"/>
  <c r="V51" i="15"/>
  <c r="V48" i="15"/>
  <c r="V43" i="15"/>
  <c r="V40" i="15"/>
  <c r="V66" i="15"/>
  <c r="V58" i="15"/>
  <c r="V57" i="15"/>
  <c r="V50" i="15"/>
  <c r="V49" i="15"/>
  <c r="V42" i="15"/>
  <c r="V41" i="15"/>
  <c r="V61" i="15"/>
  <c r="V60" i="15"/>
  <c r="V55" i="15"/>
  <c r="V45" i="15"/>
  <c r="V44" i="15"/>
  <c r="V39" i="15"/>
  <c r="V22" i="15"/>
  <c r="V17" i="15"/>
  <c r="V31" i="15"/>
  <c r="V27" i="15"/>
  <c r="V54" i="15"/>
  <c r="V36" i="15"/>
  <c r="V20" i="15"/>
  <c r="V19" i="15"/>
  <c r="V34" i="15"/>
  <c r="V30" i="15"/>
  <c r="V53" i="15"/>
  <c r="V52" i="15"/>
  <c r="V47" i="15"/>
  <c r="V38" i="15"/>
  <c r="V37" i="15"/>
  <c r="V21" i="15"/>
  <c r="V18" i="15"/>
  <c r="V33" i="15"/>
  <c r="V29" i="15"/>
  <c r="V25" i="15"/>
  <c r="V46" i="15"/>
  <c r="V16" i="15"/>
  <c r="V32" i="15"/>
  <c r="V28" i="15"/>
  <c r="V24" i="15"/>
  <c r="V13" i="15"/>
  <c r="V26" i="15"/>
  <c r="V67" i="15"/>
  <c r="V65" i="15"/>
  <c r="V23" i="15"/>
  <c r="V14" i="15"/>
  <c r="V12" i="15"/>
  <c r="V35" i="15"/>
  <c r="V62" i="15"/>
  <c r="V15" i="15"/>
  <c r="AB1" i="10"/>
  <c r="AA70" i="10"/>
  <c r="AA14" i="10"/>
  <c r="AA20" i="10"/>
  <c r="AA23" i="10"/>
  <c r="AA33" i="10"/>
  <c r="AA36" i="10"/>
  <c r="AA39" i="10"/>
  <c r="AA49" i="10"/>
  <c r="AA55" i="10"/>
  <c r="AA59" i="10"/>
  <c r="AA64" i="10"/>
  <c r="AA12" i="10"/>
  <c r="AA21" i="10"/>
  <c r="AA25" i="10"/>
  <c r="AA29" i="10"/>
  <c r="AA53" i="10"/>
  <c r="AA56" i="10"/>
  <c r="AA66" i="10"/>
  <c r="AA24" i="10"/>
  <c r="AA31" i="10"/>
  <c r="AA43" i="10"/>
  <c r="AA45" i="10"/>
  <c r="AA62" i="10"/>
  <c r="AA65" i="10"/>
  <c r="AA35" i="10"/>
  <c r="AA41" i="10"/>
  <c r="AA51" i="10"/>
  <c r="AA57" i="10"/>
  <c r="AA63" i="10"/>
  <c r="AA67" i="10"/>
  <c r="AA17" i="10"/>
  <c r="AA32" i="10"/>
  <c r="AA37" i="10"/>
  <c r="AA44" i="10"/>
  <c r="AA52" i="10"/>
  <c r="AA13" i="10"/>
  <c r="AA16" i="10"/>
  <c r="AA48" i="10"/>
  <c r="AA54" i="10"/>
  <c r="AA61" i="10"/>
  <c r="AA27" i="10"/>
  <c r="AA28" i="10"/>
  <c r="AA40" i="10"/>
  <c r="AA60" i="10"/>
  <c r="AA47" i="10"/>
  <c r="AA58" i="10"/>
  <c r="AA15" i="10"/>
  <c r="AA22" i="10"/>
  <c r="AA38" i="10"/>
  <c r="AA34" i="10"/>
  <c r="AA71" i="10"/>
  <c r="AA50" i="10"/>
  <c r="AA19" i="10"/>
  <c r="AA26" i="10"/>
  <c r="AA69" i="10"/>
  <c r="AA68" i="10"/>
  <c r="AA30" i="10"/>
  <c r="AA46" i="10"/>
  <c r="AA18" i="10"/>
  <c r="AA42" i="10"/>
  <c r="U3" i="11"/>
  <c r="U3" i="15"/>
  <c r="V67" i="9"/>
  <c r="V65" i="9"/>
  <c r="V68" i="9"/>
  <c r="V64" i="9"/>
  <c r="V52" i="9"/>
  <c r="V50" i="9"/>
  <c r="V48" i="9"/>
  <c r="V46" i="9"/>
  <c r="V44" i="9"/>
  <c r="V42" i="9"/>
  <c r="V40" i="9"/>
  <c r="V38" i="9"/>
  <c r="V36" i="9"/>
  <c r="V34" i="9"/>
  <c r="V32" i="9"/>
  <c r="V30" i="9"/>
  <c r="V28" i="9"/>
  <c r="V26" i="9"/>
  <c r="V24" i="9"/>
  <c r="V22" i="9"/>
  <c r="V20" i="9"/>
  <c r="V18" i="9"/>
  <c r="V16" i="9"/>
  <c r="V14" i="9"/>
  <c r="W1" i="9"/>
  <c r="V70" i="9"/>
  <c r="V71" i="9"/>
  <c r="V61" i="9"/>
  <c r="V62" i="9"/>
  <c r="V53" i="9"/>
  <c r="V57" i="9"/>
  <c r="V54" i="9"/>
  <c r="V69" i="9"/>
  <c r="V66" i="9"/>
  <c r="V63" i="9"/>
  <c r="V60" i="9"/>
  <c r="V51" i="9"/>
  <c r="V43" i="9"/>
  <c r="V56" i="9"/>
  <c r="V49" i="9"/>
  <c r="V41" i="9"/>
  <c r="V58" i="9"/>
  <c r="V55" i="9"/>
  <c r="V45" i="9"/>
  <c r="V31" i="9"/>
  <c r="V23" i="9"/>
  <c r="V15" i="9"/>
  <c r="V39" i="9"/>
  <c r="V37" i="9"/>
  <c r="V29" i="9"/>
  <c r="V21" i="9"/>
  <c r="V12" i="9"/>
  <c r="V35" i="9"/>
  <c r="V19" i="9"/>
  <c r="V33" i="9"/>
  <c r="V17" i="9"/>
  <c r="V47" i="9"/>
  <c r="V25" i="9"/>
  <c r="V59" i="9"/>
  <c r="V13" i="9"/>
  <c r="V27" i="9"/>
  <c r="V72" i="9"/>
  <c r="W70" i="9" l="1"/>
  <c r="W72" i="9"/>
  <c r="W59" i="9"/>
  <c r="W61" i="9"/>
  <c r="W56" i="9"/>
  <c r="W54" i="9"/>
  <c r="X1" i="9"/>
  <c r="W62" i="9"/>
  <c r="W57" i="9"/>
  <c r="W65" i="9"/>
  <c r="W69" i="9"/>
  <c r="W66" i="9"/>
  <c r="W60" i="9"/>
  <c r="W58" i="9"/>
  <c r="W68" i="9"/>
  <c r="W67" i="9"/>
  <c r="W55" i="9"/>
  <c r="W64" i="9"/>
  <c r="W71" i="9"/>
  <c r="W63" i="9"/>
  <c r="W50" i="9"/>
  <c r="W49" i="9"/>
  <c r="W42" i="9"/>
  <c r="W41" i="9"/>
  <c r="W48" i="9"/>
  <c r="W47" i="9"/>
  <c r="W40" i="9"/>
  <c r="W39" i="9"/>
  <c r="W44" i="9"/>
  <c r="W43" i="9"/>
  <c r="W37" i="9"/>
  <c r="W30" i="9"/>
  <c r="W29" i="9"/>
  <c r="W22" i="9"/>
  <c r="W21" i="9"/>
  <c r="W14" i="9"/>
  <c r="W12" i="9"/>
  <c r="W53" i="9"/>
  <c r="W38" i="9"/>
  <c r="W36" i="9"/>
  <c r="W35" i="9"/>
  <c r="W28" i="9"/>
  <c r="W27" i="9"/>
  <c r="W20" i="9"/>
  <c r="W19" i="9"/>
  <c r="W34" i="9"/>
  <c r="W33" i="9"/>
  <c r="W18" i="9"/>
  <c r="W17" i="9"/>
  <c r="W32" i="9"/>
  <c r="W31" i="9"/>
  <c r="W16" i="9"/>
  <c r="W15" i="9"/>
  <c r="W45" i="9"/>
  <c r="W24" i="9"/>
  <c r="W23" i="9"/>
  <c r="W52" i="9"/>
  <c r="W13" i="9"/>
  <c r="W46" i="9"/>
  <c r="W51" i="9"/>
  <c r="W25" i="9"/>
  <c r="W26" i="9"/>
  <c r="AC1" i="10"/>
  <c r="AB13" i="10"/>
  <c r="AB18" i="10"/>
  <c r="AB26" i="10"/>
  <c r="AB29" i="10"/>
  <c r="AB32" i="10"/>
  <c r="AB42" i="10"/>
  <c r="AB45" i="10"/>
  <c r="AB48" i="10"/>
  <c r="AB52" i="10"/>
  <c r="AB56" i="10"/>
  <c r="AB60" i="10"/>
  <c r="AB19" i="10"/>
  <c r="AB20" i="10"/>
  <c r="AB24" i="10"/>
  <c r="AB28" i="10"/>
  <c r="AB33" i="10"/>
  <c r="AB37" i="10"/>
  <c r="AB41" i="10"/>
  <c r="AB46" i="10"/>
  <c r="AB50" i="10"/>
  <c r="AB59" i="10"/>
  <c r="AB63" i="10"/>
  <c r="AB38" i="10"/>
  <c r="AB40" i="10"/>
  <c r="AB54" i="10"/>
  <c r="AB58" i="10"/>
  <c r="AB64" i="10"/>
  <c r="AB22" i="10"/>
  <c r="AB25" i="10"/>
  <c r="AB34" i="10"/>
  <c r="AB62" i="10"/>
  <c r="AB30" i="10"/>
  <c r="AB61" i="10"/>
  <c r="AB15" i="10"/>
  <c r="AB53" i="10"/>
  <c r="AB66" i="10"/>
  <c r="AB36" i="10"/>
  <c r="AB49" i="10"/>
  <c r="AB55" i="10"/>
  <c r="AB57" i="10"/>
  <c r="AB44" i="10"/>
  <c r="AB67" i="10"/>
  <c r="AB21" i="10"/>
  <c r="AB65" i="10"/>
  <c r="AB70" i="10"/>
  <c r="AB31" i="10"/>
  <c r="AB47" i="10"/>
  <c r="AB27" i="10"/>
  <c r="AB35" i="10"/>
  <c r="AB51" i="10"/>
  <c r="AB43" i="10"/>
  <c r="AB69" i="10"/>
  <c r="AB12" i="10"/>
  <c r="AB17" i="10"/>
  <c r="AB68" i="10"/>
  <c r="AB71" i="10"/>
  <c r="AB16" i="10"/>
  <c r="AB14" i="10"/>
  <c r="AB23" i="10"/>
  <c r="AB39" i="10"/>
  <c r="V3" i="15"/>
  <c r="W70" i="15"/>
  <c r="W69" i="15"/>
  <c r="W62" i="15"/>
  <c r="W71" i="15"/>
  <c r="W66" i="15"/>
  <c r="W58" i="15"/>
  <c r="W57" i="15"/>
  <c r="W50" i="15"/>
  <c r="W49" i="15"/>
  <c r="W42" i="15"/>
  <c r="W41" i="15"/>
  <c r="X1" i="15"/>
  <c r="W72" i="15"/>
  <c r="W60" i="15"/>
  <c r="W55" i="15"/>
  <c r="W52" i="15"/>
  <c r="W47" i="15"/>
  <c r="W44" i="15"/>
  <c r="W39" i="15"/>
  <c r="W68" i="15"/>
  <c r="W54" i="15"/>
  <c r="W36" i="15"/>
  <c r="W20" i="15"/>
  <c r="W19" i="15"/>
  <c r="W34" i="15"/>
  <c r="W30" i="15"/>
  <c r="W26" i="15"/>
  <c r="W12" i="15"/>
  <c r="W64" i="15"/>
  <c r="W56" i="15"/>
  <c r="W53" i="15"/>
  <c r="W51" i="15"/>
  <c r="W40" i="15"/>
  <c r="W38" i="15"/>
  <c r="W37" i="15"/>
  <c r="W21" i="15"/>
  <c r="W18" i="15"/>
  <c r="W33" i="15"/>
  <c r="W67" i="15"/>
  <c r="W65" i="15"/>
  <c r="W63" i="15"/>
  <c r="W46" i="15"/>
  <c r="W24" i="15"/>
  <c r="W23" i="15"/>
  <c r="W16" i="15"/>
  <c r="W15" i="15"/>
  <c r="W14" i="15"/>
  <c r="W13" i="15"/>
  <c r="W32" i="15"/>
  <c r="W28" i="15"/>
  <c r="W27" i="15"/>
  <c r="W45" i="15"/>
  <c r="W43" i="15"/>
  <c r="W17" i="15"/>
  <c r="W35" i="15"/>
  <c r="W61" i="15"/>
  <c r="W59" i="15"/>
  <c r="W48" i="15"/>
  <c r="W31" i="15"/>
  <c r="W25" i="15"/>
  <c r="W22" i="15"/>
  <c r="W29" i="15"/>
  <c r="V3" i="11"/>
  <c r="Y1" i="17"/>
  <c r="X70" i="17"/>
  <c r="W70" i="11" s="1"/>
  <c r="X14" i="17"/>
  <c r="W14" i="11" s="1"/>
  <c r="X16" i="17"/>
  <c r="W16" i="11" s="1"/>
  <c r="X18" i="17"/>
  <c r="W18" i="11" s="1"/>
  <c r="X20" i="17"/>
  <c r="W20" i="11" s="1"/>
  <c r="X22" i="17"/>
  <c r="W22" i="11" s="1"/>
  <c r="X24" i="17"/>
  <c r="W24" i="11" s="1"/>
  <c r="X71" i="17"/>
  <c r="W71" i="11" s="1"/>
  <c r="X68" i="17"/>
  <c r="W68" i="11" s="1"/>
  <c r="X13" i="17"/>
  <c r="W13" i="11" s="1"/>
  <c r="X15" i="17"/>
  <c r="W15" i="11" s="1"/>
  <c r="X17" i="17"/>
  <c r="W17" i="11" s="1"/>
  <c r="X19" i="17"/>
  <c r="W19" i="11" s="1"/>
  <c r="X21" i="17"/>
  <c r="W21" i="11" s="1"/>
  <c r="X23" i="17"/>
  <c r="W23" i="11" s="1"/>
  <c r="X27" i="17"/>
  <c r="W27" i="11" s="1"/>
  <c r="X29" i="17"/>
  <c r="W29" i="11" s="1"/>
  <c r="X31" i="17"/>
  <c r="W31" i="11" s="1"/>
  <c r="X33" i="17"/>
  <c r="W33" i="11" s="1"/>
  <c r="X35" i="17"/>
  <c r="W35" i="11" s="1"/>
  <c r="X37" i="17"/>
  <c r="W37" i="11" s="1"/>
  <c r="X39" i="17"/>
  <c r="W39" i="11" s="1"/>
  <c r="X41" i="17"/>
  <c r="W41" i="11" s="1"/>
  <c r="X43" i="17"/>
  <c r="W43" i="11" s="1"/>
  <c r="X45" i="17"/>
  <c r="W45" i="11" s="1"/>
  <c r="X47" i="17"/>
  <c r="W47" i="11" s="1"/>
  <c r="X49" i="17"/>
  <c r="W49" i="11" s="1"/>
  <c r="X51" i="17"/>
  <c r="W51" i="11" s="1"/>
  <c r="X53" i="17"/>
  <c r="W53" i="11" s="1"/>
  <c r="X55" i="17"/>
  <c r="W55" i="11" s="1"/>
  <c r="X57" i="17"/>
  <c r="W57" i="11" s="1"/>
  <c r="X59" i="17"/>
  <c r="W59" i="11" s="1"/>
  <c r="X61" i="17"/>
  <c r="W61" i="11" s="1"/>
  <c r="X63" i="17"/>
  <c r="W63" i="11" s="1"/>
  <c r="X65" i="17"/>
  <c r="W65" i="11" s="1"/>
  <c r="X67" i="17"/>
  <c r="W67" i="11" s="1"/>
  <c r="X12" i="17"/>
  <c r="W12" i="11" s="1"/>
  <c r="X54" i="17"/>
  <c r="W54" i="11" s="1"/>
  <c r="X62" i="17"/>
  <c r="W62" i="11" s="1"/>
  <c r="X66" i="17"/>
  <c r="W66" i="11" s="1"/>
  <c r="X26" i="17"/>
  <c r="W26" i="11" s="1"/>
  <c r="X28" i="17"/>
  <c r="W28" i="11" s="1"/>
  <c r="X30" i="17"/>
  <c r="W30" i="11" s="1"/>
  <c r="X32" i="17"/>
  <c r="W32" i="11" s="1"/>
  <c r="X34" i="17"/>
  <c r="W34" i="11" s="1"/>
  <c r="X36" i="17"/>
  <c r="W36" i="11" s="1"/>
  <c r="X38" i="17"/>
  <c r="W38" i="11" s="1"/>
  <c r="X40" i="17"/>
  <c r="W40" i="11" s="1"/>
  <c r="X42" i="17"/>
  <c r="W42" i="11" s="1"/>
  <c r="X44" i="17"/>
  <c r="W44" i="11" s="1"/>
  <c r="X46" i="17"/>
  <c r="W46" i="11" s="1"/>
  <c r="X48" i="17"/>
  <c r="W48" i="11" s="1"/>
  <c r="X50" i="17"/>
  <c r="W50" i="11" s="1"/>
  <c r="X56" i="17"/>
  <c r="W56" i="11" s="1"/>
  <c r="X58" i="17"/>
  <c r="W58" i="11" s="1"/>
  <c r="X60" i="17"/>
  <c r="W60" i="11" s="1"/>
  <c r="X64" i="17"/>
  <c r="W64" i="11" s="1"/>
  <c r="X25" i="17"/>
  <c r="W25" i="11" s="1"/>
  <c r="X72" i="17"/>
  <c r="X69" i="17"/>
  <c r="W69" i="11" s="1"/>
  <c r="X52" i="17"/>
  <c r="W52" i="11" s="1"/>
  <c r="AD1" i="10" l="1"/>
  <c r="AC22" i="10"/>
  <c r="AC25" i="10"/>
  <c r="AC35" i="10"/>
  <c r="AC38" i="10"/>
  <c r="AC41" i="10"/>
  <c r="AC51" i="10"/>
  <c r="AC53" i="10"/>
  <c r="AC57" i="10"/>
  <c r="AC61" i="10"/>
  <c r="AC14" i="10"/>
  <c r="AC16" i="10"/>
  <c r="AC45" i="10"/>
  <c r="AC49" i="10"/>
  <c r="AC52" i="10"/>
  <c r="AC55" i="10"/>
  <c r="AC58" i="10"/>
  <c r="AC15" i="10"/>
  <c r="AC21" i="10"/>
  <c r="AC26" i="10"/>
  <c r="AC33" i="10"/>
  <c r="AC47" i="10"/>
  <c r="AC18" i="10"/>
  <c r="AC27" i="10"/>
  <c r="AC42" i="10"/>
  <c r="AC50" i="10"/>
  <c r="AC54" i="10"/>
  <c r="AC60" i="10"/>
  <c r="AC66" i="10"/>
  <c r="AC65" i="10"/>
  <c r="AC12" i="10"/>
  <c r="AC19" i="10"/>
  <c r="AC29" i="10"/>
  <c r="AC31" i="10"/>
  <c r="AC39" i="10"/>
  <c r="AC46" i="10"/>
  <c r="AC59" i="10"/>
  <c r="AC64" i="10"/>
  <c r="AC67" i="10"/>
  <c r="AC30" i="10"/>
  <c r="AC62" i="10"/>
  <c r="AC63" i="10"/>
  <c r="AC23" i="10"/>
  <c r="AC34" i="10"/>
  <c r="AC37" i="10"/>
  <c r="AC56" i="10"/>
  <c r="AC43" i="10"/>
  <c r="AC69" i="10"/>
  <c r="AC17" i="10"/>
  <c r="AC24" i="10"/>
  <c r="AC40" i="10"/>
  <c r="AC13" i="10"/>
  <c r="AC20" i="10"/>
  <c r="AC70" i="10"/>
  <c r="AC71" i="10"/>
  <c r="AC36" i="10"/>
  <c r="AC28" i="10"/>
  <c r="AC68" i="10"/>
  <c r="AC32" i="10"/>
  <c r="AC48" i="10"/>
  <c r="AC44" i="10"/>
  <c r="Y68" i="17"/>
  <c r="X68" i="11" s="1"/>
  <c r="Y14" i="17"/>
  <c r="X14" i="11" s="1"/>
  <c r="Y16" i="17"/>
  <c r="X16" i="11" s="1"/>
  <c r="Y18" i="17"/>
  <c r="X18" i="11" s="1"/>
  <c r="Y20" i="17"/>
  <c r="X20" i="11" s="1"/>
  <c r="Y22" i="17"/>
  <c r="X22" i="11" s="1"/>
  <c r="Y24" i="17"/>
  <c r="X24" i="11" s="1"/>
  <c r="Y69" i="17"/>
  <c r="X69" i="11" s="1"/>
  <c r="Y70" i="17"/>
  <c r="X70" i="11" s="1"/>
  <c r="Y13" i="17"/>
  <c r="X13" i="11" s="1"/>
  <c r="Y15" i="17"/>
  <c r="X15" i="11" s="1"/>
  <c r="Y17" i="17"/>
  <c r="X17" i="11" s="1"/>
  <c r="Y19" i="17"/>
  <c r="X19" i="11" s="1"/>
  <c r="Y21" i="17"/>
  <c r="X21" i="11" s="1"/>
  <c r="Y23" i="17"/>
  <c r="X23" i="11" s="1"/>
  <c r="Y27" i="17"/>
  <c r="X27" i="11" s="1"/>
  <c r="Y29" i="17"/>
  <c r="X29" i="11" s="1"/>
  <c r="Y31" i="17"/>
  <c r="X31" i="11" s="1"/>
  <c r="Y33" i="17"/>
  <c r="X33" i="11" s="1"/>
  <c r="Y35" i="17"/>
  <c r="X35" i="11" s="1"/>
  <c r="Y37" i="17"/>
  <c r="X37" i="11" s="1"/>
  <c r="Y39" i="17"/>
  <c r="X39" i="11" s="1"/>
  <c r="Y41" i="17"/>
  <c r="X41" i="11" s="1"/>
  <c r="Y45" i="17"/>
  <c r="X45" i="11" s="1"/>
  <c r="Y47" i="17"/>
  <c r="X47" i="11" s="1"/>
  <c r="Y49" i="17"/>
  <c r="X49" i="11" s="1"/>
  <c r="Y53" i="17"/>
  <c r="X53" i="11" s="1"/>
  <c r="Y57" i="17"/>
  <c r="X57" i="11" s="1"/>
  <c r="Y59" i="17"/>
  <c r="X59" i="11" s="1"/>
  <c r="Y63" i="17"/>
  <c r="X63" i="11" s="1"/>
  <c r="Y12" i="17"/>
  <c r="X12" i="11" s="1"/>
  <c r="Y26" i="17"/>
  <c r="X26" i="11" s="1"/>
  <c r="Y28" i="17"/>
  <c r="X28" i="11" s="1"/>
  <c r="Y30" i="17"/>
  <c r="X30" i="11" s="1"/>
  <c r="Y32" i="17"/>
  <c r="X32" i="11" s="1"/>
  <c r="Y34" i="17"/>
  <c r="X34" i="11" s="1"/>
  <c r="Y36" i="17"/>
  <c r="X36" i="11" s="1"/>
  <c r="Y38" i="17"/>
  <c r="X38" i="11" s="1"/>
  <c r="Y40" i="17"/>
  <c r="X40" i="11" s="1"/>
  <c r="Y42" i="17"/>
  <c r="X42" i="11" s="1"/>
  <c r="Y44" i="17"/>
  <c r="X44" i="11" s="1"/>
  <c r="Y46" i="17"/>
  <c r="X46" i="11" s="1"/>
  <c r="Y48" i="17"/>
  <c r="X48" i="11" s="1"/>
  <c r="Y50" i="17"/>
  <c r="X50" i="11" s="1"/>
  <c r="Y52" i="17"/>
  <c r="X52" i="11" s="1"/>
  <c r="Y54" i="17"/>
  <c r="X54" i="11" s="1"/>
  <c r="Y56" i="17"/>
  <c r="X56" i="11" s="1"/>
  <c r="Y58" i="17"/>
  <c r="X58" i="11" s="1"/>
  <c r="Y60" i="17"/>
  <c r="X60" i="11" s="1"/>
  <c r="Y62" i="17"/>
  <c r="X62" i="11" s="1"/>
  <c r="Y64" i="17"/>
  <c r="X64" i="11" s="1"/>
  <c r="Y66" i="17"/>
  <c r="X66" i="11" s="1"/>
  <c r="Y25" i="17"/>
  <c r="X25" i="11" s="1"/>
  <c r="Y51" i="17"/>
  <c r="X51" i="11" s="1"/>
  <c r="Y61" i="17"/>
  <c r="X61" i="11" s="1"/>
  <c r="Y67" i="17"/>
  <c r="X67" i="11" s="1"/>
  <c r="Z1" i="17"/>
  <c r="Y71" i="17"/>
  <c r="X71" i="11" s="1"/>
  <c r="Y43" i="17"/>
  <c r="X43" i="11" s="1"/>
  <c r="Y55" i="17"/>
  <c r="X55" i="11" s="1"/>
  <c r="Y65" i="17"/>
  <c r="X65" i="11" s="1"/>
  <c r="Y72" i="17"/>
  <c r="W3" i="15"/>
  <c r="Y1" i="15"/>
  <c r="X67" i="15"/>
  <c r="X64" i="15"/>
  <c r="X72" i="15"/>
  <c r="X60" i="15"/>
  <c r="X55" i="15"/>
  <c r="X52" i="15"/>
  <c r="X47" i="15"/>
  <c r="X44" i="15"/>
  <c r="X39" i="15"/>
  <c r="X65" i="15"/>
  <c r="X61" i="15"/>
  <c r="X54" i="15"/>
  <c r="X53" i="15"/>
  <c r="X46" i="15"/>
  <c r="X45" i="15"/>
  <c r="X71" i="15"/>
  <c r="X69" i="15"/>
  <c r="X56" i="15"/>
  <c r="X51" i="15"/>
  <c r="X49" i="15"/>
  <c r="X40" i="15"/>
  <c r="X38" i="15"/>
  <c r="X37" i="15"/>
  <c r="X21" i="15"/>
  <c r="X18" i="15"/>
  <c r="X33" i="15"/>
  <c r="X29" i="15"/>
  <c r="X26" i="15"/>
  <c r="X25" i="15"/>
  <c r="X66" i="15"/>
  <c r="X63" i="15"/>
  <c r="X50" i="15"/>
  <c r="X24" i="15"/>
  <c r="X23" i="15"/>
  <c r="X16" i="15"/>
  <c r="X15" i="15"/>
  <c r="X14" i="15"/>
  <c r="X13" i="15"/>
  <c r="X36" i="15"/>
  <c r="X32" i="15"/>
  <c r="X70" i="15"/>
  <c r="X62" i="15"/>
  <c r="X59" i="15"/>
  <c r="X57" i="15"/>
  <c r="X48" i="15"/>
  <c r="X43" i="15"/>
  <c r="X41" i="15"/>
  <c r="X22" i="15"/>
  <c r="X17" i="15"/>
  <c r="X35" i="15"/>
  <c r="X31" i="15"/>
  <c r="X27" i="15"/>
  <c r="X58" i="15"/>
  <c r="X19" i="15"/>
  <c r="X30" i="15"/>
  <c r="X42" i="15"/>
  <c r="X12" i="15"/>
  <c r="X20" i="15"/>
  <c r="X68" i="15"/>
  <c r="X34" i="15"/>
  <c r="X28" i="15"/>
  <c r="Y1" i="9"/>
  <c r="X68" i="9"/>
  <c r="X66" i="9"/>
  <c r="X63" i="9"/>
  <c r="X64" i="9"/>
  <c r="X71" i="9"/>
  <c r="X72" i="9"/>
  <c r="X60" i="9"/>
  <c r="X61" i="9"/>
  <c r="X56" i="9"/>
  <c r="X55" i="9"/>
  <c r="X51" i="9"/>
  <c r="X49" i="9"/>
  <c r="X47" i="9"/>
  <c r="X45" i="9"/>
  <c r="X43" i="9"/>
  <c r="X41" i="9"/>
  <c r="X39" i="9"/>
  <c r="X37" i="9"/>
  <c r="X35" i="9"/>
  <c r="X33" i="9"/>
  <c r="X31" i="9"/>
  <c r="X29" i="9"/>
  <c r="X27" i="9"/>
  <c r="X25" i="9"/>
  <c r="X23" i="9"/>
  <c r="X21" i="9"/>
  <c r="X19" i="9"/>
  <c r="X17" i="9"/>
  <c r="X15" i="9"/>
  <c r="X58" i="9"/>
  <c r="X59" i="9"/>
  <c r="X53" i="9"/>
  <c r="X70" i="9"/>
  <c r="X57" i="9"/>
  <c r="X48" i="9"/>
  <c r="X40" i="9"/>
  <c r="X69" i="9"/>
  <c r="X62" i="9"/>
  <c r="X46" i="9"/>
  <c r="X38" i="9"/>
  <c r="X42" i="9"/>
  <c r="X36" i="9"/>
  <c r="X28" i="9"/>
  <c r="X20" i="9"/>
  <c r="X67" i="9"/>
  <c r="X52" i="9"/>
  <c r="X34" i="9"/>
  <c r="X26" i="9"/>
  <c r="X18" i="9"/>
  <c r="X13" i="9"/>
  <c r="X32" i="9"/>
  <c r="X16" i="9"/>
  <c r="X65" i="9"/>
  <c r="X30" i="9"/>
  <c r="X14" i="9"/>
  <c r="X12" i="9"/>
  <c r="X22" i="9"/>
  <c r="X54" i="9"/>
  <c r="X50" i="9"/>
  <c r="X44" i="9"/>
  <c r="X24" i="9"/>
  <c r="W3" i="11"/>
  <c r="Y69" i="9" l="1"/>
  <c r="Y71" i="9"/>
  <c r="Y58" i="9"/>
  <c r="Y60" i="9"/>
  <c r="Y62" i="9"/>
  <c r="Y57" i="9"/>
  <c r="Y55" i="9"/>
  <c r="Y53" i="9"/>
  <c r="Y70" i="9"/>
  <c r="Y63" i="9"/>
  <c r="Y59" i="9"/>
  <c r="Y54" i="9"/>
  <c r="Y72" i="9"/>
  <c r="Y67" i="9"/>
  <c r="Y61" i="9"/>
  <c r="Y56" i="9"/>
  <c r="Z1" i="9"/>
  <c r="Y65" i="9"/>
  <c r="Y68" i="9"/>
  <c r="Y64" i="9"/>
  <c r="Y47" i="9"/>
  <c r="Y46" i="9"/>
  <c r="Y39" i="9"/>
  <c r="Y38" i="9"/>
  <c r="Y52" i="9"/>
  <c r="Y45" i="9"/>
  <c r="Y44" i="9"/>
  <c r="Y41" i="9"/>
  <c r="Y40" i="9"/>
  <c r="Y35" i="9"/>
  <c r="Y34" i="9"/>
  <c r="Y27" i="9"/>
  <c r="Y26" i="9"/>
  <c r="Y19" i="9"/>
  <c r="Y18" i="9"/>
  <c r="Y13" i="9"/>
  <c r="Y66" i="9"/>
  <c r="Y51" i="9"/>
  <c r="Y50" i="9"/>
  <c r="Y33" i="9"/>
  <c r="Y32" i="9"/>
  <c r="Y25" i="9"/>
  <c r="Y24" i="9"/>
  <c r="Y17" i="9"/>
  <c r="Y16" i="9"/>
  <c r="Y31" i="9"/>
  <c r="Y30" i="9"/>
  <c r="Y15" i="9"/>
  <c r="Y14" i="9"/>
  <c r="Y12" i="9"/>
  <c r="Y29" i="9"/>
  <c r="Y28" i="9"/>
  <c r="Y43" i="9"/>
  <c r="Y21" i="9"/>
  <c r="Y20" i="9"/>
  <c r="Y48" i="9"/>
  <c r="Y42" i="9"/>
  <c r="Y37" i="9"/>
  <c r="Y36" i="9"/>
  <c r="Y49" i="9"/>
  <c r="Y23" i="9"/>
  <c r="Y22" i="9"/>
  <c r="X3" i="15"/>
  <c r="AA1" i="17"/>
  <c r="Z70" i="17"/>
  <c r="Y70" i="11" s="1"/>
  <c r="Z14" i="17"/>
  <c r="Y14" i="11" s="1"/>
  <c r="Z16" i="17"/>
  <c r="Y16" i="11" s="1"/>
  <c r="Z18" i="17"/>
  <c r="Y18" i="11" s="1"/>
  <c r="Z20" i="17"/>
  <c r="Y20" i="11" s="1"/>
  <c r="Z22" i="17"/>
  <c r="Y22" i="11" s="1"/>
  <c r="Z24" i="17"/>
  <c r="Y24" i="11" s="1"/>
  <c r="Z71" i="17"/>
  <c r="Y71" i="11" s="1"/>
  <c r="Z68" i="17"/>
  <c r="Y68" i="11" s="1"/>
  <c r="Z13" i="17"/>
  <c r="Y13" i="11" s="1"/>
  <c r="Z15" i="17"/>
  <c r="Y15" i="11" s="1"/>
  <c r="Z17" i="17"/>
  <c r="Y17" i="11" s="1"/>
  <c r="Z19" i="17"/>
  <c r="Y19" i="11" s="1"/>
  <c r="Z21" i="17"/>
  <c r="Y21" i="11" s="1"/>
  <c r="Z23" i="17"/>
  <c r="Y23" i="11" s="1"/>
  <c r="Z26" i="17"/>
  <c r="Y26" i="11" s="1"/>
  <c r="Z28" i="17"/>
  <c r="Y28" i="11" s="1"/>
  <c r="Z30" i="17"/>
  <c r="Y30" i="11" s="1"/>
  <c r="Z32" i="17"/>
  <c r="Y32" i="11" s="1"/>
  <c r="Z34" i="17"/>
  <c r="Y34" i="11" s="1"/>
  <c r="Z36" i="17"/>
  <c r="Y36" i="11" s="1"/>
  <c r="Z38" i="17"/>
  <c r="Y38" i="11" s="1"/>
  <c r="Z40" i="17"/>
  <c r="Y40" i="11" s="1"/>
  <c r="Z42" i="17"/>
  <c r="Y42" i="11" s="1"/>
  <c r="Z44" i="17"/>
  <c r="Y44" i="11" s="1"/>
  <c r="Z46" i="17"/>
  <c r="Y46" i="11" s="1"/>
  <c r="Z48" i="17"/>
  <c r="Y48" i="11" s="1"/>
  <c r="Z50" i="17"/>
  <c r="Y50" i="11" s="1"/>
  <c r="Z52" i="17"/>
  <c r="Y52" i="11" s="1"/>
  <c r="Z54" i="17"/>
  <c r="Y54" i="11" s="1"/>
  <c r="Z56" i="17"/>
  <c r="Y56" i="11" s="1"/>
  <c r="Z58" i="17"/>
  <c r="Y58" i="11" s="1"/>
  <c r="Z60" i="17"/>
  <c r="Y60" i="11" s="1"/>
  <c r="Z62" i="17"/>
  <c r="Y62" i="11" s="1"/>
  <c r="Z64" i="17"/>
  <c r="Y64" i="11" s="1"/>
  <c r="Z66" i="17"/>
  <c r="Y66" i="11" s="1"/>
  <c r="Z25" i="17"/>
  <c r="Y25" i="11" s="1"/>
  <c r="Z72" i="17"/>
  <c r="Z29" i="17"/>
  <c r="Y29" i="11" s="1"/>
  <c r="Z33" i="17"/>
  <c r="Y33" i="11" s="1"/>
  <c r="Z37" i="17"/>
  <c r="Y37" i="11" s="1"/>
  <c r="Z41" i="17"/>
  <c r="Y41" i="11" s="1"/>
  <c r="Z47" i="17"/>
  <c r="Y47" i="11" s="1"/>
  <c r="Z49" i="17"/>
  <c r="Y49" i="11" s="1"/>
  <c r="Z53" i="17"/>
  <c r="Y53" i="11" s="1"/>
  <c r="Z57" i="17"/>
  <c r="Y57" i="11" s="1"/>
  <c r="Z61" i="17"/>
  <c r="Y61" i="11" s="1"/>
  <c r="Z67" i="17"/>
  <c r="Y67" i="11" s="1"/>
  <c r="Z69" i="17"/>
  <c r="Y69" i="11" s="1"/>
  <c r="Z27" i="17"/>
  <c r="Y27" i="11" s="1"/>
  <c r="Z31" i="17"/>
  <c r="Y31" i="11" s="1"/>
  <c r="Z35" i="17"/>
  <c r="Y35" i="11" s="1"/>
  <c r="Z39" i="17"/>
  <c r="Y39" i="11" s="1"/>
  <c r="Z45" i="17"/>
  <c r="Y45" i="11" s="1"/>
  <c r="Z51" i="17"/>
  <c r="Y51" i="11" s="1"/>
  <c r="Z55" i="17"/>
  <c r="Y55" i="11" s="1"/>
  <c r="Z59" i="17"/>
  <c r="Y59" i="11" s="1"/>
  <c r="Z65" i="17"/>
  <c r="Y65" i="11" s="1"/>
  <c r="Z12" i="17"/>
  <c r="Y12" i="11" s="1"/>
  <c r="Z43" i="17"/>
  <c r="Y43" i="11" s="1"/>
  <c r="Z63" i="17"/>
  <c r="Y63" i="11" s="1"/>
  <c r="X3" i="11"/>
  <c r="Y66" i="15"/>
  <c r="Y65" i="15"/>
  <c r="Z1" i="15"/>
  <c r="Y72" i="15"/>
  <c r="Y71" i="15"/>
  <c r="Y61" i="15"/>
  <c r="Y54" i="15"/>
  <c r="Y53" i="15"/>
  <c r="Y46" i="15"/>
  <c r="Y45" i="15"/>
  <c r="Y70" i="15"/>
  <c r="Y68" i="15"/>
  <c r="Y67" i="15"/>
  <c r="Y63" i="15"/>
  <c r="Y62" i="15"/>
  <c r="Y59" i="15"/>
  <c r="Y56" i="15"/>
  <c r="Y51" i="15"/>
  <c r="Y48" i="15"/>
  <c r="Y43" i="15"/>
  <c r="Y40" i="15"/>
  <c r="Y64" i="15"/>
  <c r="Y50" i="15"/>
  <c r="Y24" i="15"/>
  <c r="Y23" i="15"/>
  <c r="Y16" i="15"/>
  <c r="Y15" i="15"/>
  <c r="Y14" i="15"/>
  <c r="Y13" i="15"/>
  <c r="Y36" i="15"/>
  <c r="Y32" i="15"/>
  <c r="Y28" i="15"/>
  <c r="Y12" i="15"/>
  <c r="Y57" i="15"/>
  <c r="Y52" i="15"/>
  <c r="Y47" i="15"/>
  <c r="Y41" i="15"/>
  <c r="Y22" i="15"/>
  <c r="Y17" i="15"/>
  <c r="Y35" i="15"/>
  <c r="Y31" i="15"/>
  <c r="Y58" i="15"/>
  <c r="Y42" i="15"/>
  <c r="Y20" i="15"/>
  <c r="Y19" i="15"/>
  <c r="Y34" i="15"/>
  <c r="Y30" i="15"/>
  <c r="Y27" i="15"/>
  <c r="Y60" i="15"/>
  <c r="Y21" i="15"/>
  <c r="Y37" i="15"/>
  <c r="Y49" i="15"/>
  <c r="Y44" i="15"/>
  <c r="Y33" i="15"/>
  <c r="Y69" i="15"/>
  <c r="Y39" i="15"/>
  <c r="Y18" i="15"/>
  <c r="Y29" i="15"/>
  <c r="Y26" i="15"/>
  <c r="Y25" i="15"/>
  <c r="Y55" i="15"/>
  <c r="Y38" i="15"/>
  <c r="AE1" i="10"/>
  <c r="AD69" i="10"/>
  <c r="AD68" i="10"/>
  <c r="AD12" i="10"/>
  <c r="AD17" i="10"/>
  <c r="AD28" i="10"/>
  <c r="AD31" i="10"/>
  <c r="AD34" i="10"/>
  <c r="AD44" i="10"/>
  <c r="AD47" i="10"/>
  <c r="AD50" i="10"/>
  <c r="AD54" i="10"/>
  <c r="AD58" i="10"/>
  <c r="AD62" i="10"/>
  <c r="AD23" i="10"/>
  <c r="AD27" i="10"/>
  <c r="AD32" i="10"/>
  <c r="AD36" i="10"/>
  <c r="AD40" i="10"/>
  <c r="AD61" i="10"/>
  <c r="AD65" i="10"/>
  <c r="AD67" i="10"/>
  <c r="AD30" i="10"/>
  <c r="AD35" i="10"/>
  <c r="AD42" i="10"/>
  <c r="AD53" i="10"/>
  <c r="AD57" i="10"/>
  <c r="AD63" i="10"/>
  <c r="AD66" i="10"/>
  <c r="AD15" i="10"/>
  <c r="AD24" i="10"/>
  <c r="AD26" i="10"/>
  <c r="AD43" i="10"/>
  <c r="AD56" i="10"/>
  <c r="AD20" i="10"/>
  <c r="AD38" i="10"/>
  <c r="AD48" i="10"/>
  <c r="AD55" i="10"/>
  <c r="AD22" i="10"/>
  <c r="AD60" i="10"/>
  <c r="AD51" i="10"/>
  <c r="AD52" i="10"/>
  <c r="AD59" i="10"/>
  <c r="AD64" i="10"/>
  <c r="AD39" i="10"/>
  <c r="AD46" i="10"/>
  <c r="AD71" i="10"/>
  <c r="AD19" i="10"/>
  <c r="AD33" i="10"/>
  <c r="AD49" i="10"/>
  <c r="AD45" i="10"/>
  <c r="AD14" i="10"/>
  <c r="AD21" i="10"/>
  <c r="AD29" i="10"/>
  <c r="AD70" i="10"/>
  <c r="AD18" i="10"/>
  <c r="AD13" i="10"/>
  <c r="AD25" i="10"/>
  <c r="AD41" i="10"/>
  <c r="AD16" i="10"/>
  <c r="AD37" i="10"/>
  <c r="AA68" i="17" l="1"/>
  <c r="Z68" i="11" s="1"/>
  <c r="AA14" i="17"/>
  <c r="Z14" i="11" s="1"/>
  <c r="AA16" i="17"/>
  <c r="Z16" i="11" s="1"/>
  <c r="AA18" i="17"/>
  <c r="Z18" i="11" s="1"/>
  <c r="AA20" i="17"/>
  <c r="Z20" i="11" s="1"/>
  <c r="AA22" i="17"/>
  <c r="Z22" i="11" s="1"/>
  <c r="AA24" i="17"/>
  <c r="Z24" i="11" s="1"/>
  <c r="AB1" i="17"/>
  <c r="AA69" i="17"/>
  <c r="Z69" i="11" s="1"/>
  <c r="AA70" i="17"/>
  <c r="Z70" i="11" s="1"/>
  <c r="AA13" i="17"/>
  <c r="Z13" i="11" s="1"/>
  <c r="AA15" i="17"/>
  <c r="Z15" i="11" s="1"/>
  <c r="AA17" i="17"/>
  <c r="Z17" i="11" s="1"/>
  <c r="AA19" i="17"/>
  <c r="Z19" i="11" s="1"/>
  <c r="AA21" i="17"/>
  <c r="Z21" i="11" s="1"/>
  <c r="AA23" i="17"/>
  <c r="Z23" i="11" s="1"/>
  <c r="AA26" i="17"/>
  <c r="Z26" i="11" s="1"/>
  <c r="AA29" i="17"/>
  <c r="Z29" i="11" s="1"/>
  <c r="AA34" i="17"/>
  <c r="Z34" i="11" s="1"/>
  <c r="AA37" i="17"/>
  <c r="Z37" i="11" s="1"/>
  <c r="AA42" i="17"/>
  <c r="Z42" i="11" s="1"/>
  <c r="AA72" i="17"/>
  <c r="AA36" i="17"/>
  <c r="Z36" i="11" s="1"/>
  <c r="AA71" i="17"/>
  <c r="Z71" i="11" s="1"/>
  <c r="AA27" i="17"/>
  <c r="Z27" i="11" s="1"/>
  <c r="AA32" i="17"/>
  <c r="Z32" i="11" s="1"/>
  <c r="AA35" i="17"/>
  <c r="Z35" i="11" s="1"/>
  <c r="AA40" i="17"/>
  <c r="Z40" i="11" s="1"/>
  <c r="AA43" i="17"/>
  <c r="Z43" i="11" s="1"/>
  <c r="AA45" i="17"/>
  <c r="Z45" i="11" s="1"/>
  <c r="AA47" i="17"/>
  <c r="Z47" i="11" s="1"/>
  <c r="AA49" i="17"/>
  <c r="Z49" i="11" s="1"/>
  <c r="AA51" i="17"/>
  <c r="Z51" i="11" s="1"/>
  <c r="AA53" i="17"/>
  <c r="Z53" i="11" s="1"/>
  <c r="AA55" i="17"/>
  <c r="Z55" i="11" s="1"/>
  <c r="AA57" i="17"/>
  <c r="Z57" i="11" s="1"/>
  <c r="AA59" i="17"/>
  <c r="Z59" i="11" s="1"/>
  <c r="AA61" i="17"/>
  <c r="Z61" i="11" s="1"/>
  <c r="AA63" i="17"/>
  <c r="Z63" i="11" s="1"/>
  <c r="AA65" i="17"/>
  <c r="Z65" i="11" s="1"/>
  <c r="AA67" i="17"/>
  <c r="Z67" i="11" s="1"/>
  <c r="AA12" i="17"/>
  <c r="Z12" i="11" s="1"/>
  <c r="AA39" i="17"/>
  <c r="Z39" i="11" s="1"/>
  <c r="AA44" i="17"/>
  <c r="Z44" i="11" s="1"/>
  <c r="AA46" i="17"/>
  <c r="Z46" i="11" s="1"/>
  <c r="AA48" i="17"/>
  <c r="Z48" i="11" s="1"/>
  <c r="AA50" i="17"/>
  <c r="Z50" i="11" s="1"/>
  <c r="AA52" i="17"/>
  <c r="Z52" i="11" s="1"/>
  <c r="AA54" i="17"/>
  <c r="Z54" i="11" s="1"/>
  <c r="AA56" i="17"/>
  <c r="Z56" i="11" s="1"/>
  <c r="AA58" i="17"/>
  <c r="Z58" i="11" s="1"/>
  <c r="AA60" i="17"/>
  <c r="Z60" i="11" s="1"/>
  <c r="AA62" i="17"/>
  <c r="Z62" i="11" s="1"/>
  <c r="AA66" i="17"/>
  <c r="Z66" i="11" s="1"/>
  <c r="AA25" i="17"/>
  <c r="Z25" i="11" s="1"/>
  <c r="AA30" i="17"/>
  <c r="Z30" i="11" s="1"/>
  <c r="AA33" i="17"/>
  <c r="Z33" i="11" s="1"/>
  <c r="AA38" i="17"/>
  <c r="Z38" i="11" s="1"/>
  <c r="AA41" i="17"/>
  <c r="Z41" i="11" s="1"/>
  <c r="AA28" i="17"/>
  <c r="Z28" i="11" s="1"/>
  <c r="AA31" i="17"/>
  <c r="Z31" i="11" s="1"/>
  <c r="AA64" i="17"/>
  <c r="Z64" i="11" s="1"/>
  <c r="Y3" i="15"/>
  <c r="Y3" i="11"/>
  <c r="AF1" i="10"/>
  <c r="AE16" i="10"/>
  <c r="AE21" i="10"/>
  <c r="AE24" i="10"/>
  <c r="AE27" i="10"/>
  <c r="AE37" i="10"/>
  <c r="AE40" i="10"/>
  <c r="AE43" i="10"/>
  <c r="AE55" i="10"/>
  <c r="AE59" i="10"/>
  <c r="AE64" i="10"/>
  <c r="AE69" i="10"/>
  <c r="AE18" i="10"/>
  <c r="AE31" i="10"/>
  <c r="AE35" i="10"/>
  <c r="AE39" i="10"/>
  <c r="AE44" i="10"/>
  <c r="AE48" i="10"/>
  <c r="AE54" i="10"/>
  <c r="AE57" i="10"/>
  <c r="AE60" i="10"/>
  <c r="AE62" i="10"/>
  <c r="AE66" i="10"/>
  <c r="AE23" i="10"/>
  <c r="AE28" i="10"/>
  <c r="AE49" i="10"/>
  <c r="AE51" i="10"/>
  <c r="AE52" i="10"/>
  <c r="AE56" i="10"/>
  <c r="AE61" i="10"/>
  <c r="AE67" i="10"/>
  <c r="AE13" i="10"/>
  <c r="AE36" i="10"/>
  <c r="AE58" i="10"/>
  <c r="AE14" i="10"/>
  <c r="AE33" i="10"/>
  <c r="AE45" i="10"/>
  <c r="AE47" i="10"/>
  <c r="AE53" i="10"/>
  <c r="AE63" i="10"/>
  <c r="AE65" i="10"/>
  <c r="AE25" i="10"/>
  <c r="AE32" i="10"/>
  <c r="AE41" i="10"/>
  <c r="AE17" i="10"/>
  <c r="AE20" i="10"/>
  <c r="AE29" i="10"/>
  <c r="AE71" i="10"/>
  <c r="AE19" i="10"/>
  <c r="AE26" i="10"/>
  <c r="AE42" i="10"/>
  <c r="AE68" i="10"/>
  <c r="AE38" i="10"/>
  <c r="AE30" i="10"/>
  <c r="AE46" i="10"/>
  <c r="AE70" i="10"/>
  <c r="AE15" i="10"/>
  <c r="AE22" i="10"/>
  <c r="AE12" i="10"/>
  <c r="AE34" i="10"/>
  <c r="AE50" i="10"/>
  <c r="Z72" i="15"/>
  <c r="Z71" i="15"/>
  <c r="Z68" i="15"/>
  <c r="Z63" i="15"/>
  <c r="Z70" i="15"/>
  <c r="Z69" i="15"/>
  <c r="Z67" i="15"/>
  <c r="Z65" i="15"/>
  <c r="Z62" i="15"/>
  <c r="Z59" i="15"/>
  <c r="Z56" i="15"/>
  <c r="Z51" i="15"/>
  <c r="Z48" i="15"/>
  <c r="Z43" i="15"/>
  <c r="Z40" i="15"/>
  <c r="Z64" i="15"/>
  <c r="Z58" i="15"/>
  <c r="Z57" i="15"/>
  <c r="Z50" i="15"/>
  <c r="Z49" i="15"/>
  <c r="Z42" i="15"/>
  <c r="Z41" i="15"/>
  <c r="Z66" i="15"/>
  <c r="Z53" i="15"/>
  <c r="Z52" i="15"/>
  <c r="Z47" i="15"/>
  <c r="Z22" i="15"/>
  <c r="Z17" i="15"/>
  <c r="Z35" i="15"/>
  <c r="Z31" i="15"/>
  <c r="Z46" i="15"/>
  <c r="Z20" i="15"/>
  <c r="Z19" i="15"/>
  <c r="Z38" i="15"/>
  <c r="Z34" i="15"/>
  <c r="Z30" i="15"/>
  <c r="Z61" i="15"/>
  <c r="Z60" i="15"/>
  <c r="Z55" i="15"/>
  <c r="Z45" i="15"/>
  <c r="Z44" i="15"/>
  <c r="Z39" i="15"/>
  <c r="Z21" i="15"/>
  <c r="Z18" i="15"/>
  <c r="Z37" i="15"/>
  <c r="Z33" i="15"/>
  <c r="Z29" i="15"/>
  <c r="Z26" i="15"/>
  <c r="Z25" i="15"/>
  <c r="Z54" i="15"/>
  <c r="Z24" i="15"/>
  <c r="Z13" i="15"/>
  <c r="Z12" i="15"/>
  <c r="Z23" i="15"/>
  <c r="Z14" i="15"/>
  <c r="Z28" i="15"/>
  <c r="Z27" i="15"/>
  <c r="AA1" i="15"/>
  <c r="Z15" i="15"/>
  <c r="Z36" i="15"/>
  <c r="Z16" i="15"/>
  <c r="Z32" i="15"/>
  <c r="Z67" i="9"/>
  <c r="Z65" i="9"/>
  <c r="Z69" i="9"/>
  <c r="Z66" i="9"/>
  <c r="Z58" i="9"/>
  <c r="Z53" i="9"/>
  <c r="Z52" i="9"/>
  <c r="Z50" i="9"/>
  <c r="Z48" i="9"/>
  <c r="Z46" i="9"/>
  <c r="Z44" i="9"/>
  <c r="Z42" i="9"/>
  <c r="Z40" i="9"/>
  <c r="Z38" i="9"/>
  <c r="Z36" i="9"/>
  <c r="Z34" i="9"/>
  <c r="Z32" i="9"/>
  <c r="Z30" i="9"/>
  <c r="Z28" i="9"/>
  <c r="Z26" i="9"/>
  <c r="Z24" i="9"/>
  <c r="Z22" i="9"/>
  <c r="Z20" i="9"/>
  <c r="Z18" i="9"/>
  <c r="Z16" i="9"/>
  <c r="Z14" i="9"/>
  <c r="AA1" i="9"/>
  <c r="Z70" i="9"/>
  <c r="Z71" i="9"/>
  <c r="Z68" i="9"/>
  <c r="Z57" i="9"/>
  <c r="Z56" i="9"/>
  <c r="Z64" i="9"/>
  <c r="Z63" i="9"/>
  <c r="Z72" i="9"/>
  <c r="Z59" i="9"/>
  <c r="Z62" i="9"/>
  <c r="Z54" i="9"/>
  <c r="Z60" i="9"/>
  <c r="Z45" i="9"/>
  <c r="Z61" i="9"/>
  <c r="Z55" i="9"/>
  <c r="Z51" i="9"/>
  <c r="Z43" i="9"/>
  <c r="Z39" i="9"/>
  <c r="Z33" i="9"/>
  <c r="Z25" i="9"/>
  <c r="Z17" i="9"/>
  <c r="Z49" i="9"/>
  <c r="Z31" i="9"/>
  <c r="Z23" i="9"/>
  <c r="Z15" i="9"/>
  <c r="Z12" i="9"/>
  <c r="Z29" i="9"/>
  <c r="Z27" i="9"/>
  <c r="Z13" i="9"/>
  <c r="Z41" i="9"/>
  <c r="Z19" i="9"/>
  <c r="Z37" i="9"/>
  <c r="Z35" i="9"/>
  <c r="Z21" i="9"/>
  <c r="Z47" i="9"/>
  <c r="AC1" i="17" l="1"/>
  <c r="AB70" i="17"/>
  <c r="AA70" i="11" s="1"/>
  <c r="AB14" i="17"/>
  <c r="AA14" i="11" s="1"/>
  <c r="AB16" i="17"/>
  <c r="AA16" i="11" s="1"/>
  <c r="AB18" i="17"/>
  <c r="AA18" i="11" s="1"/>
  <c r="AB20" i="17"/>
  <c r="AA20" i="11" s="1"/>
  <c r="AB22" i="17"/>
  <c r="AA22" i="11" s="1"/>
  <c r="AB24" i="17"/>
  <c r="AA24" i="11" s="1"/>
  <c r="AB26" i="17"/>
  <c r="AA26" i="11" s="1"/>
  <c r="AB28" i="17"/>
  <c r="AA28" i="11" s="1"/>
  <c r="AB30" i="17"/>
  <c r="AA30" i="11" s="1"/>
  <c r="AB71" i="17"/>
  <c r="AA71" i="11" s="1"/>
  <c r="AB68" i="17"/>
  <c r="AA68" i="11" s="1"/>
  <c r="AB13" i="17"/>
  <c r="AA13" i="11" s="1"/>
  <c r="AB15" i="17"/>
  <c r="AA15" i="11" s="1"/>
  <c r="AB17" i="17"/>
  <c r="AA17" i="11" s="1"/>
  <c r="AB19" i="17"/>
  <c r="AA19" i="11" s="1"/>
  <c r="AB21" i="17"/>
  <c r="AA21" i="11" s="1"/>
  <c r="AB23" i="17"/>
  <c r="AA23" i="11" s="1"/>
  <c r="AB27" i="17"/>
  <c r="AA27" i="11" s="1"/>
  <c r="AB29" i="17"/>
  <c r="AA29" i="11" s="1"/>
  <c r="AB31" i="17"/>
  <c r="AA31" i="11" s="1"/>
  <c r="AB33" i="17"/>
  <c r="AA33" i="11" s="1"/>
  <c r="AB35" i="17"/>
  <c r="AA35" i="11" s="1"/>
  <c r="AB37" i="17"/>
  <c r="AA37" i="11" s="1"/>
  <c r="AB39" i="17"/>
  <c r="AA39" i="11" s="1"/>
  <c r="AB41" i="17"/>
  <c r="AA41" i="11" s="1"/>
  <c r="AB43" i="17"/>
  <c r="AA43" i="11" s="1"/>
  <c r="AB45" i="17"/>
  <c r="AA45" i="11" s="1"/>
  <c r="AB47" i="17"/>
  <c r="AA47" i="11" s="1"/>
  <c r="AB49" i="17"/>
  <c r="AA49" i="11" s="1"/>
  <c r="AB51" i="17"/>
  <c r="AA51" i="11" s="1"/>
  <c r="AB53" i="17"/>
  <c r="AA53" i="11" s="1"/>
  <c r="AB55" i="17"/>
  <c r="AA55" i="11" s="1"/>
  <c r="AB57" i="17"/>
  <c r="AA57" i="11" s="1"/>
  <c r="AB59" i="17"/>
  <c r="AA59" i="11" s="1"/>
  <c r="AB61" i="17"/>
  <c r="AA61" i="11" s="1"/>
  <c r="AB63" i="17"/>
  <c r="AA63" i="11" s="1"/>
  <c r="AB65" i="17"/>
  <c r="AA65" i="11" s="1"/>
  <c r="AB67" i="17"/>
  <c r="AA67" i="11" s="1"/>
  <c r="AB12" i="17"/>
  <c r="AA12" i="11" s="1"/>
  <c r="AB69" i="17"/>
  <c r="AA69" i="11" s="1"/>
  <c r="AB36" i="17"/>
  <c r="AA36" i="11" s="1"/>
  <c r="AB44" i="17"/>
  <c r="AA44" i="11" s="1"/>
  <c r="AB52" i="17"/>
  <c r="AA52" i="11" s="1"/>
  <c r="AB60" i="17"/>
  <c r="AA60" i="11" s="1"/>
  <c r="AB25" i="17"/>
  <c r="AA25" i="11" s="1"/>
  <c r="AB38" i="17"/>
  <c r="AA38" i="11" s="1"/>
  <c r="AB62" i="17"/>
  <c r="AA62" i="11" s="1"/>
  <c r="AB34" i="17"/>
  <c r="AA34" i="11" s="1"/>
  <c r="AB42" i="17"/>
  <c r="AA42" i="11" s="1"/>
  <c r="AB50" i="17"/>
  <c r="AA50" i="11" s="1"/>
  <c r="AB58" i="17"/>
  <c r="AA58" i="11" s="1"/>
  <c r="AB66" i="17"/>
  <c r="AA66" i="11" s="1"/>
  <c r="AB56" i="17"/>
  <c r="AA56" i="11" s="1"/>
  <c r="AB54" i="17"/>
  <c r="AA54" i="11" s="1"/>
  <c r="AB32" i="17"/>
  <c r="AA32" i="11" s="1"/>
  <c r="AB40" i="17"/>
  <c r="AA40" i="11" s="1"/>
  <c r="AB48" i="17"/>
  <c r="AA48" i="11" s="1"/>
  <c r="AB64" i="17"/>
  <c r="AA64" i="11" s="1"/>
  <c r="AB72" i="17"/>
  <c r="AB46" i="17"/>
  <c r="AA46" i="11" s="1"/>
  <c r="AA70" i="15"/>
  <c r="AA69" i="15"/>
  <c r="AA62" i="15"/>
  <c r="AA68" i="15"/>
  <c r="AA64" i="15"/>
  <c r="AA63" i="15"/>
  <c r="AA58" i="15"/>
  <c r="AA57" i="15"/>
  <c r="AA50" i="15"/>
  <c r="AA49" i="15"/>
  <c r="AA42" i="15"/>
  <c r="AA41" i="15"/>
  <c r="AA66" i="15"/>
  <c r="AA60" i="15"/>
  <c r="AA55" i="15"/>
  <c r="AA52" i="15"/>
  <c r="AA47" i="15"/>
  <c r="AA44" i="15"/>
  <c r="AB1" i="15"/>
  <c r="AA72" i="15"/>
  <c r="AA46" i="15"/>
  <c r="AA20" i="15"/>
  <c r="AA19" i="15"/>
  <c r="AA38" i="15"/>
  <c r="AA34" i="15"/>
  <c r="AA30" i="15"/>
  <c r="AA28" i="15"/>
  <c r="AA27" i="15"/>
  <c r="AA67" i="15"/>
  <c r="AA65" i="15"/>
  <c r="AA61" i="15"/>
  <c r="AA59" i="15"/>
  <c r="AA48" i="15"/>
  <c r="AA45" i="15"/>
  <c r="AA43" i="15"/>
  <c r="AA24" i="15"/>
  <c r="AA21" i="15"/>
  <c r="AA18" i="15"/>
  <c r="AA37" i="15"/>
  <c r="AA33" i="15"/>
  <c r="AA54" i="15"/>
  <c r="AA23" i="15"/>
  <c r="AA16" i="15"/>
  <c r="AA15" i="15"/>
  <c r="AA14" i="15"/>
  <c r="AA13" i="15"/>
  <c r="AA36" i="15"/>
  <c r="AA32" i="15"/>
  <c r="AA12" i="15"/>
  <c r="AA71" i="15"/>
  <c r="AA56" i="15"/>
  <c r="AA17" i="15"/>
  <c r="AA35" i="15"/>
  <c r="AA53" i="15"/>
  <c r="AA51" i="15"/>
  <c r="AA40" i="15"/>
  <c r="AA31" i="15"/>
  <c r="AA29" i="15"/>
  <c r="AA26" i="15"/>
  <c r="AA25" i="15"/>
  <c r="AA22" i="15"/>
  <c r="AA39" i="15"/>
  <c r="AA70" i="9"/>
  <c r="AA72" i="9"/>
  <c r="AA57" i="9"/>
  <c r="AA59" i="9"/>
  <c r="AA61" i="9"/>
  <c r="AA56" i="9"/>
  <c r="AA54" i="9"/>
  <c r="AA68" i="9"/>
  <c r="AA67" i="9"/>
  <c r="AA64" i="9"/>
  <c r="AA69" i="9"/>
  <c r="AA63" i="9"/>
  <c r="AA55" i="9"/>
  <c r="AA65" i="9"/>
  <c r="AA71" i="9"/>
  <c r="AA66" i="9"/>
  <c r="AA60" i="9"/>
  <c r="AA52" i="9"/>
  <c r="AA51" i="9"/>
  <c r="AA44" i="9"/>
  <c r="AA43" i="9"/>
  <c r="AA50" i="9"/>
  <c r="AA49" i="9"/>
  <c r="AA42" i="9"/>
  <c r="AA41" i="9"/>
  <c r="AA53" i="9"/>
  <c r="AA38" i="9"/>
  <c r="AA32" i="9"/>
  <c r="AA31" i="9"/>
  <c r="AA24" i="9"/>
  <c r="AA23" i="9"/>
  <c r="AA16" i="9"/>
  <c r="AA15" i="9"/>
  <c r="AA12" i="9"/>
  <c r="AA58" i="9"/>
  <c r="AA48" i="9"/>
  <c r="AA47" i="9"/>
  <c r="AA37" i="9"/>
  <c r="AA30" i="9"/>
  <c r="AA29" i="9"/>
  <c r="AA22" i="9"/>
  <c r="AA21" i="9"/>
  <c r="AA14" i="9"/>
  <c r="AA28" i="9"/>
  <c r="AA27" i="9"/>
  <c r="AA13" i="9"/>
  <c r="AA26" i="9"/>
  <c r="AA25" i="9"/>
  <c r="AB1" i="9"/>
  <c r="AA39" i="9"/>
  <c r="AA18" i="9"/>
  <c r="AA17" i="9"/>
  <c r="AA46" i="9"/>
  <c r="AA36" i="9"/>
  <c r="AA35" i="9"/>
  <c r="AA40" i="9"/>
  <c r="AA34" i="9"/>
  <c r="AA33" i="9"/>
  <c r="AA20" i="9"/>
  <c r="AA19" i="9"/>
  <c r="AA45" i="9"/>
  <c r="AA62" i="9"/>
  <c r="Z3" i="15"/>
  <c r="Z3" i="11"/>
  <c r="AG1" i="10"/>
  <c r="AF20" i="10"/>
  <c r="AF30" i="10"/>
  <c r="AF33" i="10"/>
  <c r="AF36" i="10"/>
  <c r="AF46" i="10"/>
  <c r="AF49" i="10"/>
  <c r="AF52" i="10"/>
  <c r="AF56" i="10"/>
  <c r="AF60" i="10"/>
  <c r="AF13" i="10"/>
  <c r="AF22" i="10"/>
  <c r="AF26" i="10"/>
  <c r="AF53" i="10"/>
  <c r="AF64" i="10"/>
  <c r="AF63" i="10"/>
  <c r="AF17" i="10"/>
  <c r="AF25" i="10"/>
  <c r="AF32" i="10"/>
  <c r="AF37" i="10"/>
  <c r="AF44" i="10"/>
  <c r="AF65" i="10"/>
  <c r="AF28" i="10"/>
  <c r="AF29" i="10"/>
  <c r="AF59" i="10"/>
  <c r="AF21" i="10"/>
  <c r="AF34" i="10"/>
  <c r="AF40" i="10"/>
  <c r="AF41" i="10"/>
  <c r="AF57" i="10"/>
  <c r="AF62" i="10"/>
  <c r="AF58" i="10"/>
  <c r="AF14" i="10"/>
  <c r="AF24" i="10"/>
  <c r="AF38" i="10"/>
  <c r="AF48" i="10"/>
  <c r="AF50" i="10"/>
  <c r="AF42" i="10"/>
  <c r="AF54" i="10"/>
  <c r="AF61" i="10"/>
  <c r="AF67" i="10"/>
  <c r="AF66" i="10"/>
  <c r="AF19" i="10"/>
  <c r="AF45" i="10"/>
  <c r="AF55" i="10"/>
  <c r="AF12" i="10"/>
  <c r="AF18" i="10"/>
  <c r="AF35" i="10"/>
  <c r="AF51" i="10"/>
  <c r="AF68" i="10"/>
  <c r="AF31" i="10"/>
  <c r="AF47" i="10"/>
  <c r="AF70" i="10"/>
  <c r="AF69" i="10"/>
  <c r="AF15" i="10"/>
  <c r="AF71" i="10"/>
  <c r="AF27" i="10"/>
  <c r="AF43" i="10"/>
  <c r="AF16" i="10"/>
  <c r="AF23" i="10"/>
  <c r="AF39" i="10"/>
  <c r="AA3" i="15" l="1"/>
  <c r="AH1" i="10"/>
  <c r="AG15" i="10"/>
  <c r="AG19" i="10"/>
  <c r="AG23" i="10"/>
  <c r="AG26" i="10"/>
  <c r="AG29" i="10"/>
  <c r="AG39" i="10"/>
  <c r="AG42" i="10"/>
  <c r="AG45" i="10"/>
  <c r="AG53" i="10"/>
  <c r="AG57" i="10"/>
  <c r="AG61" i="10"/>
  <c r="AG21" i="10"/>
  <c r="AG25" i="10"/>
  <c r="AG30" i="10"/>
  <c r="AG34" i="10"/>
  <c r="AG38" i="10"/>
  <c r="AG43" i="10"/>
  <c r="AG47" i="10"/>
  <c r="AG51" i="10"/>
  <c r="AG56" i="10"/>
  <c r="AG59" i="10"/>
  <c r="AG68" i="10"/>
  <c r="AG16" i="10"/>
  <c r="AG41" i="10"/>
  <c r="AG46" i="10"/>
  <c r="AG55" i="10"/>
  <c r="AG60" i="10"/>
  <c r="AG62" i="10"/>
  <c r="AG37" i="10"/>
  <c r="AG52" i="10"/>
  <c r="AG64" i="10"/>
  <c r="AG67" i="10"/>
  <c r="AG22" i="10"/>
  <c r="AG49" i="10"/>
  <c r="AG50" i="10"/>
  <c r="AG54" i="10"/>
  <c r="AG58" i="10"/>
  <c r="AG66" i="10"/>
  <c r="AG65" i="10"/>
  <c r="AG31" i="10"/>
  <c r="AG33" i="10"/>
  <c r="AG63" i="10"/>
  <c r="AG71" i="10"/>
  <c r="AG12" i="10"/>
  <c r="AG35" i="10"/>
  <c r="AG27" i="10"/>
  <c r="AG18" i="10"/>
  <c r="AG70" i="10"/>
  <c r="AG28" i="10"/>
  <c r="AG44" i="10"/>
  <c r="AG17" i="10"/>
  <c r="AG24" i="10"/>
  <c r="AG40" i="10"/>
  <c r="AG32" i="10"/>
  <c r="AG48" i="10"/>
  <c r="AG13" i="10"/>
  <c r="AG20" i="10"/>
  <c r="AG36" i="10"/>
  <c r="AG69" i="10"/>
  <c r="AG14" i="10"/>
  <c r="AC1" i="9"/>
  <c r="AB68" i="9"/>
  <c r="AB63" i="9"/>
  <c r="AB64" i="9"/>
  <c r="AB62" i="9"/>
  <c r="AB65" i="9"/>
  <c r="AB51" i="9"/>
  <c r="AB49" i="9"/>
  <c r="AB47" i="9"/>
  <c r="AB45" i="9"/>
  <c r="AB43" i="9"/>
  <c r="AB41" i="9"/>
  <c r="AB39" i="9"/>
  <c r="AB37" i="9"/>
  <c r="AB35" i="9"/>
  <c r="AB33" i="9"/>
  <c r="AB31" i="9"/>
  <c r="AB29" i="9"/>
  <c r="AB27" i="9"/>
  <c r="AB25" i="9"/>
  <c r="AB23" i="9"/>
  <c r="AB21" i="9"/>
  <c r="AB19" i="9"/>
  <c r="AB17" i="9"/>
  <c r="AB15" i="9"/>
  <c r="AB71" i="9"/>
  <c r="AB54" i="9"/>
  <c r="AB53" i="9"/>
  <c r="AB69" i="9"/>
  <c r="AB66" i="9"/>
  <c r="AB67" i="9"/>
  <c r="AB57" i="9"/>
  <c r="AB55" i="9"/>
  <c r="AB70" i="9"/>
  <c r="AB58" i="9"/>
  <c r="AB61" i="9"/>
  <c r="AB59" i="9"/>
  <c r="AB56" i="9"/>
  <c r="AB50" i="9"/>
  <c r="AB42" i="9"/>
  <c r="AB60" i="9"/>
  <c r="AB48" i="9"/>
  <c r="AB40" i="9"/>
  <c r="AB52" i="9"/>
  <c r="AB30" i="9"/>
  <c r="AB22" i="9"/>
  <c r="AB14" i="9"/>
  <c r="AB46" i="9"/>
  <c r="AB36" i="9"/>
  <c r="AB28" i="9"/>
  <c r="AB20" i="9"/>
  <c r="AB13" i="9"/>
  <c r="AB72" i="9"/>
  <c r="AB26" i="9"/>
  <c r="AB24" i="9"/>
  <c r="AB16" i="9"/>
  <c r="AB44" i="9"/>
  <c r="AB34" i="9"/>
  <c r="AB38" i="9"/>
  <c r="AB32" i="9"/>
  <c r="AB12" i="9"/>
  <c r="AB18" i="9"/>
  <c r="AC1" i="15"/>
  <c r="AB67" i="15"/>
  <c r="AB64" i="15"/>
  <c r="AB70" i="15"/>
  <c r="AB66" i="15"/>
  <c r="AB60" i="15"/>
  <c r="AB55" i="15"/>
  <c r="AB52" i="15"/>
  <c r="AB47" i="15"/>
  <c r="AB44" i="15"/>
  <c r="AB71" i="15"/>
  <c r="AB69" i="15"/>
  <c r="AB61" i="15"/>
  <c r="AB54" i="15"/>
  <c r="AB53" i="15"/>
  <c r="AB46" i="15"/>
  <c r="AB45" i="15"/>
  <c r="AB65" i="15"/>
  <c r="AB63" i="15"/>
  <c r="AB59" i="15"/>
  <c r="AB57" i="15"/>
  <c r="AB48" i="15"/>
  <c r="AB43" i="15"/>
  <c r="AB41" i="15"/>
  <c r="AB21" i="15"/>
  <c r="AB18" i="15"/>
  <c r="AB37" i="15"/>
  <c r="AB33" i="15"/>
  <c r="AB29" i="15"/>
  <c r="AB26" i="15"/>
  <c r="AB25" i="15"/>
  <c r="AB62" i="15"/>
  <c r="AB58" i="15"/>
  <c r="AB42" i="15"/>
  <c r="AB23" i="15"/>
  <c r="AB16" i="15"/>
  <c r="AB15" i="15"/>
  <c r="AB14" i="15"/>
  <c r="AB13" i="15"/>
  <c r="AB40" i="15"/>
  <c r="AB36" i="15"/>
  <c r="AB32" i="15"/>
  <c r="AB68" i="15"/>
  <c r="AB56" i="15"/>
  <c r="AB51" i="15"/>
  <c r="AB49" i="15"/>
  <c r="AB22" i="15"/>
  <c r="AB17" i="15"/>
  <c r="AB39" i="15"/>
  <c r="AB35" i="15"/>
  <c r="AB31" i="15"/>
  <c r="AB30" i="15"/>
  <c r="AB28" i="15"/>
  <c r="AB27" i="15"/>
  <c r="AB24" i="15"/>
  <c r="AB20" i="15"/>
  <c r="AB38" i="15"/>
  <c r="AB72" i="15"/>
  <c r="AB34" i="15"/>
  <c r="AB50" i="15"/>
  <c r="AB12" i="15"/>
  <c r="AB19" i="15"/>
  <c r="AA3" i="11"/>
  <c r="AC68" i="17"/>
  <c r="AB68" i="11" s="1"/>
  <c r="AC14" i="17"/>
  <c r="AB14" i="11" s="1"/>
  <c r="AC16" i="17"/>
  <c r="AB16" i="11" s="1"/>
  <c r="AC18" i="17"/>
  <c r="AB18" i="11" s="1"/>
  <c r="AC20" i="17"/>
  <c r="AB20" i="11" s="1"/>
  <c r="AC22" i="17"/>
  <c r="AB22" i="11" s="1"/>
  <c r="AC24" i="17"/>
  <c r="AB24" i="11" s="1"/>
  <c r="AC69" i="17"/>
  <c r="AB69" i="11" s="1"/>
  <c r="AC27" i="17"/>
  <c r="AB27" i="11" s="1"/>
  <c r="AC29" i="17"/>
  <c r="AB29" i="11" s="1"/>
  <c r="AC31" i="17"/>
  <c r="AB31" i="11" s="1"/>
  <c r="AC33" i="17"/>
  <c r="AB33" i="11" s="1"/>
  <c r="AC35" i="17"/>
  <c r="AB35" i="11" s="1"/>
  <c r="AC37" i="17"/>
  <c r="AB37" i="11" s="1"/>
  <c r="AC39" i="17"/>
  <c r="AB39" i="11" s="1"/>
  <c r="AC41" i="17"/>
  <c r="AB41" i="11" s="1"/>
  <c r="AC43" i="17"/>
  <c r="AB43" i="11" s="1"/>
  <c r="AC45" i="17"/>
  <c r="AB45" i="11" s="1"/>
  <c r="AC47" i="17"/>
  <c r="AB47" i="11" s="1"/>
  <c r="AC49" i="17"/>
  <c r="AB49" i="11" s="1"/>
  <c r="AC51" i="17"/>
  <c r="AB51" i="11" s="1"/>
  <c r="AC53" i="17"/>
  <c r="AB53" i="11" s="1"/>
  <c r="AC55" i="17"/>
  <c r="AB55" i="11" s="1"/>
  <c r="AD1" i="17"/>
  <c r="AC70" i="17"/>
  <c r="AB70" i="11" s="1"/>
  <c r="AC13" i="17"/>
  <c r="AB13" i="11" s="1"/>
  <c r="AC15" i="17"/>
  <c r="AB15" i="11" s="1"/>
  <c r="AC17" i="17"/>
  <c r="AB17" i="11" s="1"/>
  <c r="AC19" i="17"/>
  <c r="AB19" i="11" s="1"/>
  <c r="AC21" i="17"/>
  <c r="AB21" i="11" s="1"/>
  <c r="AC23" i="17"/>
  <c r="AB23" i="11" s="1"/>
  <c r="AC71" i="17"/>
  <c r="AB71" i="11" s="1"/>
  <c r="AC30" i="17"/>
  <c r="AB30" i="11" s="1"/>
  <c r="AC38" i="17"/>
  <c r="AB38" i="11" s="1"/>
  <c r="AC46" i="17"/>
  <c r="AB46" i="11" s="1"/>
  <c r="AC54" i="17"/>
  <c r="AB54" i="11" s="1"/>
  <c r="AC59" i="17"/>
  <c r="AB59" i="11" s="1"/>
  <c r="AC63" i="17"/>
  <c r="AB63" i="11" s="1"/>
  <c r="AC67" i="17"/>
  <c r="AB67" i="11" s="1"/>
  <c r="AC28" i="17"/>
  <c r="AB28" i="11" s="1"/>
  <c r="AC36" i="17"/>
  <c r="AB36" i="11" s="1"/>
  <c r="AC44" i="17"/>
  <c r="AB44" i="11" s="1"/>
  <c r="AC52" i="17"/>
  <c r="AB52" i="11" s="1"/>
  <c r="AC58" i="17"/>
  <c r="AB58" i="11" s="1"/>
  <c r="AC62" i="17"/>
  <c r="AB62" i="11" s="1"/>
  <c r="AC66" i="17"/>
  <c r="AB66" i="11" s="1"/>
  <c r="AC32" i="17"/>
  <c r="AB32" i="11" s="1"/>
  <c r="AC40" i="17"/>
  <c r="AB40" i="11" s="1"/>
  <c r="AC48" i="17"/>
  <c r="AB48" i="11" s="1"/>
  <c r="AC56" i="17"/>
  <c r="AB56" i="11" s="1"/>
  <c r="AC60" i="17"/>
  <c r="AB60" i="11" s="1"/>
  <c r="AC64" i="17"/>
  <c r="AB64" i="11" s="1"/>
  <c r="AC25" i="17"/>
  <c r="AB25" i="11" s="1"/>
  <c r="AC26" i="17"/>
  <c r="AB26" i="11" s="1"/>
  <c r="AC34" i="17"/>
  <c r="AB34" i="11" s="1"/>
  <c r="AC42" i="17"/>
  <c r="AB42" i="11" s="1"/>
  <c r="AC50" i="17"/>
  <c r="AB50" i="11" s="1"/>
  <c r="AC57" i="17"/>
  <c r="AB57" i="11" s="1"/>
  <c r="AC61" i="17"/>
  <c r="AB61" i="11" s="1"/>
  <c r="AC65" i="17"/>
  <c r="AB65" i="11" s="1"/>
  <c r="AC12" i="17"/>
  <c r="AB12" i="11" s="1"/>
  <c r="AB3" i="11" s="1"/>
  <c r="AC72" i="17"/>
  <c r="AD70" i="17" l="1"/>
  <c r="AC70" i="11" s="1"/>
  <c r="AD14" i="17"/>
  <c r="AC14" i="11" s="1"/>
  <c r="AD16" i="17"/>
  <c r="AC16" i="11" s="1"/>
  <c r="AD18" i="17"/>
  <c r="AC18" i="11" s="1"/>
  <c r="AD20" i="17"/>
  <c r="AC20" i="11" s="1"/>
  <c r="AD22" i="17"/>
  <c r="AC22" i="11" s="1"/>
  <c r="AD24" i="17"/>
  <c r="AC24" i="11" s="1"/>
  <c r="AD27" i="17"/>
  <c r="AC27" i="11" s="1"/>
  <c r="AD29" i="17"/>
  <c r="AC29" i="11" s="1"/>
  <c r="AD31" i="17"/>
  <c r="AC31" i="11" s="1"/>
  <c r="AD33" i="17"/>
  <c r="AC33" i="11" s="1"/>
  <c r="AD35" i="17"/>
  <c r="AC35" i="11" s="1"/>
  <c r="AD37" i="17"/>
  <c r="AC37" i="11" s="1"/>
  <c r="AD39" i="17"/>
  <c r="AC39" i="11" s="1"/>
  <c r="AD41" i="17"/>
  <c r="AC41" i="11" s="1"/>
  <c r="AD43" i="17"/>
  <c r="AC43" i="11" s="1"/>
  <c r="AD45" i="17"/>
  <c r="AC45" i="11" s="1"/>
  <c r="AD47" i="17"/>
  <c r="AC47" i="11" s="1"/>
  <c r="AD49" i="17"/>
  <c r="AC49" i="11" s="1"/>
  <c r="AD51" i="17"/>
  <c r="AC51" i="11" s="1"/>
  <c r="AD53" i="17"/>
  <c r="AC53" i="11" s="1"/>
  <c r="AD55" i="17"/>
  <c r="AC55" i="11" s="1"/>
  <c r="AD57" i="17"/>
  <c r="AC57" i="11" s="1"/>
  <c r="AD59" i="17"/>
  <c r="AC59" i="11" s="1"/>
  <c r="AD61" i="17"/>
  <c r="AC61" i="11" s="1"/>
  <c r="AD63" i="17"/>
  <c r="AC63" i="11" s="1"/>
  <c r="AD65" i="17"/>
  <c r="AC65" i="11" s="1"/>
  <c r="AD67" i="17"/>
  <c r="AC67" i="11" s="1"/>
  <c r="AD12" i="17"/>
  <c r="AC12" i="11" s="1"/>
  <c r="AD71" i="17"/>
  <c r="AC71" i="11" s="1"/>
  <c r="AD68" i="17"/>
  <c r="AC68" i="11" s="1"/>
  <c r="AD13" i="17"/>
  <c r="AC13" i="11" s="1"/>
  <c r="AD15" i="17"/>
  <c r="AC15" i="11" s="1"/>
  <c r="AD17" i="17"/>
  <c r="AC17" i="11" s="1"/>
  <c r="AD19" i="17"/>
  <c r="AC19" i="11" s="1"/>
  <c r="AD21" i="17"/>
  <c r="AC21" i="11" s="1"/>
  <c r="AD23" i="17"/>
  <c r="AC23" i="11" s="1"/>
  <c r="AD26" i="17"/>
  <c r="AC26" i="11" s="1"/>
  <c r="AD28" i="17"/>
  <c r="AC28" i="11" s="1"/>
  <c r="AD30" i="17"/>
  <c r="AC30" i="11" s="1"/>
  <c r="AD32" i="17"/>
  <c r="AC32" i="11" s="1"/>
  <c r="AD34" i="17"/>
  <c r="AC34" i="11" s="1"/>
  <c r="AD36" i="17"/>
  <c r="AC36" i="11" s="1"/>
  <c r="AD38" i="17"/>
  <c r="AC38" i="11" s="1"/>
  <c r="AD40" i="17"/>
  <c r="AC40" i="11" s="1"/>
  <c r="AD42" i="17"/>
  <c r="AC42" i="11" s="1"/>
  <c r="AD44" i="17"/>
  <c r="AC44" i="11" s="1"/>
  <c r="AD46" i="17"/>
  <c r="AC46" i="11" s="1"/>
  <c r="AD48" i="17"/>
  <c r="AC48" i="11" s="1"/>
  <c r="AD50" i="17"/>
  <c r="AC50" i="11" s="1"/>
  <c r="AD52" i="17"/>
  <c r="AC52" i="11" s="1"/>
  <c r="AD54" i="17"/>
  <c r="AC54" i="11" s="1"/>
  <c r="AD56" i="17"/>
  <c r="AC56" i="11" s="1"/>
  <c r="AD58" i="17"/>
  <c r="AC58" i="11" s="1"/>
  <c r="AD60" i="17"/>
  <c r="AC60" i="11" s="1"/>
  <c r="AD62" i="17"/>
  <c r="AC62" i="11" s="1"/>
  <c r="AD64" i="17"/>
  <c r="AC64" i="11" s="1"/>
  <c r="AD66" i="17"/>
  <c r="AC66" i="11" s="1"/>
  <c r="AD25" i="17"/>
  <c r="AC25" i="11" s="1"/>
  <c r="AD72" i="17"/>
  <c r="AD69" i="17"/>
  <c r="AC69" i="11" s="1"/>
  <c r="AE1" i="17"/>
  <c r="AC69" i="9"/>
  <c r="AC71" i="9"/>
  <c r="AC58" i="9"/>
  <c r="AC60" i="9"/>
  <c r="AC62" i="9"/>
  <c r="AC55" i="9"/>
  <c r="AC53" i="9"/>
  <c r="AD1" i="9"/>
  <c r="AC72" i="9"/>
  <c r="AC66" i="9"/>
  <c r="AC61" i="9"/>
  <c r="AC56" i="9"/>
  <c r="AC70" i="9"/>
  <c r="AC68" i="9"/>
  <c r="AC59" i="9"/>
  <c r="AC64" i="9"/>
  <c r="AC65" i="9"/>
  <c r="AC49" i="9"/>
  <c r="AC48" i="9"/>
  <c r="AC41" i="9"/>
  <c r="AC40" i="9"/>
  <c r="AC63" i="9"/>
  <c r="AC54" i="9"/>
  <c r="AC47" i="9"/>
  <c r="AC46" i="9"/>
  <c r="AC39" i="9"/>
  <c r="AC38" i="9"/>
  <c r="AC67" i="9"/>
  <c r="AC51" i="9"/>
  <c r="AC50" i="9"/>
  <c r="AC37" i="9"/>
  <c r="AC36" i="9"/>
  <c r="AC29" i="9"/>
  <c r="AC28" i="9"/>
  <c r="AC21" i="9"/>
  <c r="AC20" i="9"/>
  <c r="AC13" i="9"/>
  <c r="AC45" i="9"/>
  <c r="AC44" i="9"/>
  <c r="AC35" i="9"/>
  <c r="AC34" i="9"/>
  <c r="AC27" i="9"/>
  <c r="AC26" i="9"/>
  <c r="AC19" i="9"/>
  <c r="AC18" i="9"/>
  <c r="AC25" i="9"/>
  <c r="AC24" i="9"/>
  <c r="AC57" i="9"/>
  <c r="AC52" i="9"/>
  <c r="AC23" i="9"/>
  <c r="AC22" i="9"/>
  <c r="AC15" i="9"/>
  <c r="AC14" i="9"/>
  <c r="AC42" i="9"/>
  <c r="AC33" i="9"/>
  <c r="AC32" i="9"/>
  <c r="AC12" i="9"/>
  <c r="AC31" i="9"/>
  <c r="AC30" i="9"/>
  <c r="AC43" i="9"/>
  <c r="AC17" i="9"/>
  <c r="AC16" i="9"/>
  <c r="AI1" i="10"/>
  <c r="AH22" i="10"/>
  <c r="AH32" i="10"/>
  <c r="AH35" i="10"/>
  <c r="AH38" i="10"/>
  <c r="AH48" i="10"/>
  <c r="AH51" i="10"/>
  <c r="AH54" i="10"/>
  <c r="AH58" i="10"/>
  <c r="AH62" i="10"/>
  <c r="AH15" i="10"/>
  <c r="AH42" i="10"/>
  <c r="AH46" i="10"/>
  <c r="AH50" i="10"/>
  <c r="AH52" i="10"/>
  <c r="AH55" i="10"/>
  <c r="AH65" i="10"/>
  <c r="AH67" i="10"/>
  <c r="AH12" i="10"/>
  <c r="AH20" i="10"/>
  <c r="AH27" i="10"/>
  <c r="AH34" i="10"/>
  <c r="AH39" i="10"/>
  <c r="AH59" i="10"/>
  <c r="AH64" i="10"/>
  <c r="AH19" i="10"/>
  <c r="AH30" i="10"/>
  <c r="AH31" i="10"/>
  <c r="AH44" i="10"/>
  <c r="AH61" i="10"/>
  <c r="AH63" i="10"/>
  <c r="AH16" i="10"/>
  <c r="AH23" i="10"/>
  <c r="AH24" i="10"/>
  <c r="AH60" i="10"/>
  <c r="AH47" i="10"/>
  <c r="AH13" i="10"/>
  <c r="AH53" i="10"/>
  <c r="AH26" i="10"/>
  <c r="AH36" i="10"/>
  <c r="AH56" i="10"/>
  <c r="AH66" i="10"/>
  <c r="AH28" i="10"/>
  <c r="AH57" i="10"/>
  <c r="AH40" i="10"/>
  <c r="AH43" i="10"/>
  <c r="AH71" i="10"/>
  <c r="AH14" i="10"/>
  <c r="AH17" i="10"/>
  <c r="AH21" i="10"/>
  <c r="AH37" i="10"/>
  <c r="AH68" i="10"/>
  <c r="AH49" i="10"/>
  <c r="AH18" i="10"/>
  <c r="AH41" i="10"/>
  <c r="AH70" i="10"/>
  <c r="AH33" i="10"/>
  <c r="AH69" i="10"/>
  <c r="AH29" i="10"/>
  <c r="AH45" i="10"/>
  <c r="AH25" i="10"/>
  <c r="AB3" i="15"/>
  <c r="AC66" i="15"/>
  <c r="AC65" i="15"/>
  <c r="AD1" i="15"/>
  <c r="AC72" i="15"/>
  <c r="AC71" i="15"/>
  <c r="AC69" i="15"/>
  <c r="AC61" i="15"/>
  <c r="AC54" i="15"/>
  <c r="AC53" i="15"/>
  <c r="AC46" i="15"/>
  <c r="AC45" i="15"/>
  <c r="AC59" i="15"/>
  <c r="AC56" i="15"/>
  <c r="AC51" i="15"/>
  <c r="AC48" i="15"/>
  <c r="AC43" i="15"/>
  <c r="AC67" i="15"/>
  <c r="AC62" i="15"/>
  <c r="AC58" i="15"/>
  <c r="AC42" i="15"/>
  <c r="AC23" i="15"/>
  <c r="AC16" i="15"/>
  <c r="AC15" i="15"/>
  <c r="AC14" i="15"/>
  <c r="AC13" i="15"/>
  <c r="AC40" i="15"/>
  <c r="AC36" i="15"/>
  <c r="AC32" i="15"/>
  <c r="AC31" i="15"/>
  <c r="AC12" i="15"/>
  <c r="AC70" i="15"/>
  <c r="AC68" i="15"/>
  <c r="AC60" i="15"/>
  <c r="AC55" i="15"/>
  <c r="AC49" i="15"/>
  <c r="AC44" i="15"/>
  <c r="AC24" i="15"/>
  <c r="AC22" i="15"/>
  <c r="AC17" i="15"/>
  <c r="AC39" i="15"/>
  <c r="AC35" i="15"/>
  <c r="AC50" i="15"/>
  <c r="AC20" i="15"/>
  <c r="AC19" i="15"/>
  <c r="AC38" i="15"/>
  <c r="AC34" i="15"/>
  <c r="AC28" i="15"/>
  <c r="AC27" i="15"/>
  <c r="AC64" i="15"/>
  <c r="AC33" i="15"/>
  <c r="AC29" i="15"/>
  <c r="AC26" i="15"/>
  <c r="AC25" i="15"/>
  <c r="AC63" i="15"/>
  <c r="AC57" i="15"/>
  <c r="AC18" i="15"/>
  <c r="AC30" i="15"/>
  <c r="AC47" i="15"/>
  <c r="AC41" i="15"/>
  <c r="AC37" i="15"/>
  <c r="AC52" i="15"/>
  <c r="AC21" i="15"/>
  <c r="AC3" i="15" l="1"/>
  <c r="AD66" i="9"/>
  <c r="AD67" i="9"/>
  <c r="AD65" i="9"/>
  <c r="AD70" i="9"/>
  <c r="AD71" i="9"/>
  <c r="AD63" i="9"/>
  <c r="AD59" i="9"/>
  <c r="AD60" i="9"/>
  <c r="AD55" i="9"/>
  <c r="AD54" i="9"/>
  <c r="AD52" i="9"/>
  <c r="AD50" i="9"/>
  <c r="AD48" i="9"/>
  <c r="AD46" i="9"/>
  <c r="AD44" i="9"/>
  <c r="AD42" i="9"/>
  <c r="AD40" i="9"/>
  <c r="AD38" i="9"/>
  <c r="AD36" i="9"/>
  <c r="AD34" i="9"/>
  <c r="AD32" i="9"/>
  <c r="AD30" i="9"/>
  <c r="AD28" i="9"/>
  <c r="AD26" i="9"/>
  <c r="AD24" i="9"/>
  <c r="AD22" i="9"/>
  <c r="AD20" i="9"/>
  <c r="AD18" i="9"/>
  <c r="AD16" i="9"/>
  <c r="AD14" i="9"/>
  <c r="AE1" i="9"/>
  <c r="AD69" i="9"/>
  <c r="AD61" i="9"/>
  <c r="AD62" i="9"/>
  <c r="AD72" i="9"/>
  <c r="AD57" i="9"/>
  <c r="AD56" i="9"/>
  <c r="AD53" i="9"/>
  <c r="AD58" i="9"/>
  <c r="AD47" i="9"/>
  <c r="AD39" i="9"/>
  <c r="AD68" i="9"/>
  <c r="AD64" i="9"/>
  <c r="AD45" i="9"/>
  <c r="AD49" i="9"/>
  <c r="AD35" i="9"/>
  <c r="AD27" i="9"/>
  <c r="AD19" i="9"/>
  <c r="AD43" i="9"/>
  <c r="AD33" i="9"/>
  <c r="AD25" i="9"/>
  <c r="AD17" i="9"/>
  <c r="AD12" i="9"/>
  <c r="AD23" i="9"/>
  <c r="AD51" i="9"/>
  <c r="AD37" i="9"/>
  <c r="AD21" i="9"/>
  <c r="AD13" i="9"/>
  <c r="AD31" i="9"/>
  <c r="AD29" i="9"/>
  <c r="AD41" i="9"/>
  <c r="AD15" i="9"/>
  <c r="AF1" i="17"/>
  <c r="AE68" i="17"/>
  <c r="AD68" i="11" s="1"/>
  <c r="AE14" i="17"/>
  <c r="AD14" i="11" s="1"/>
  <c r="AE16" i="17"/>
  <c r="AD16" i="11" s="1"/>
  <c r="AE18" i="17"/>
  <c r="AD18" i="11" s="1"/>
  <c r="AE20" i="17"/>
  <c r="AD20" i="11" s="1"/>
  <c r="AE22" i="17"/>
  <c r="AD22" i="11" s="1"/>
  <c r="AE24" i="17"/>
  <c r="AD24" i="11" s="1"/>
  <c r="AE69" i="17"/>
  <c r="AD69" i="11" s="1"/>
  <c r="AE26" i="17"/>
  <c r="AD26" i="11" s="1"/>
  <c r="AE28" i="17"/>
  <c r="AD28" i="11" s="1"/>
  <c r="AE30" i="17"/>
  <c r="AD30" i="11" s="1"/>
  <c r="AE32" i="17"/>
  <c r="AD32" i="11" s="1"/>
  <c r="AE34" i="17"/>
  <c r="AD34" i="11" s="1"/>
  <c r="AE36" i="17"/>
  <c r="AD36" i="11" s="1"/>
  <c r="AE38" i="17"/>
  <c r="AD38" i="11" s="1"/>
  <c r="AE40" i="17"/>
  <c r="AD40" i="11" s="1"/>
  <c r="AE42" i="17"/>
  <c r="AD42" i="11" s="1"/>
  <c r="AE44" i="17"/>
  <c r="AD44" i="11" s="1"/>
  <c r="AE46" i="17"/>
  <c r="AD46" i="11" s="1"/>
  <c r="AE48" i="17"/>
  <c r="AD48" i="11" s="1"/>
  <c r="AE50" i="17"/>
  <c r="AD50" i="11" s="1"/>
  <c r="AE52" i="17"/>
  <c r="AD52" i="11" s="1"/>
  <c r="AE54" i="17"/>
  <c r="AD54" i="11" s="1"/>
  <c r="AE56" i="17"/>
  <c r="AD56" i="11" s="1"/>
  <c r="AE58" i="17"/>
  <c r="AD58" i="11" s="1"/>
  <c r="AE60" i="17"/>
  <c r="AD60" i="11" s="1"/>
  <c r="AE62" i="17"/>
  <c r="AD62" i="11" s="1"/>
  <c r="AE64" i="17"/>
  <c r="AD64" i="11" s="1"/>
  <c r="AE66" i="17"/>
  <c r="AD66" i="11" s="1"/>
  <c r="AE25" i="17"/>
  <c r="AD25" i="11" s="1"/>
  <c r="AE70" i="17"/>
  <c r="AD70" i="11" s="1"/>
  <c r="AE13" i="17"/>
  <c r="AD13" i="11" s="1"/>
  <c r="AE15" i="17"/>
  <c r="AD15" i="11" s="1"/>
  <c r="AE17" i="17"/>
  <c r="AD17" i="11" s="1"/>
  <c r="AE19" i="17"/>
  <c r="AD19" i="11" s="1"/>
  <c r="AE21" i="17"/>
  <c r="AD21" i="11" s="1"/>
  <c r="AE23" i="17"/>
  <c r="AD23" i="11" s="1"/>
  <c r="AE31" i="17"/>
  <c r="AD31" i="11" s="1"/>
  <c r="AE39" i="17"/>
  <c r="AD39" i="11" s="1"/>
  <c r="AE47" i="17"/>
  <c r="AD47" i="11" s="1"/>
  <c r="AE55" i="17"/>
  <c r="AD55" i="11" s="1"/>
  <c r="AE63" i="17"/>
  <c r="AD63" i="11" s="1"/>
  <c r="AE71" i="17"/>
  <c r="AD71" i="11" s="1"/>
  <c r="AE33" i="17"/>
  <c r="AD33" i="11" s="1"/>
  <c r="AE41" i="17"/>
  <c r="AD41" i="11" s="1"/>
  <c r="AE49" i="17"/>
  <c r="AD49" i="11" s="1"/>
  <c r="AE57" i="17"/>
  <c r="AD57" i="11" s="1"/>
  <c r="AE65" i="17"/>
  <c r="AD65" i="11" s="1"/>
  <c r="AE72" i="17"/>
  <c r="AE27" i="17"/>
  <c r="AD27" i="11" s="1"/>
  <c r="AE35" i="17"/>
  <c r="AD35" i="11" s="1"/>
  <c r="AE43" i="17"/>
  <c r="AD43" i="11" s="1"/>
  <c r="AE51" i="17"/>
  <c r="AD51" i="11" s="1"/>
  <c r="AE59" i="17"/>
  <c r="AD59" i="11" s="1"/>
  <c r="AE67" i="17"/>
  <c r="AD67" i="11" s="1"/>
  <c r="AE29" i="17"/>
  <c r="AD29" i="11" s="1"/>
  <c r="AE37" i="17"/>
  <c r="AD37" i="11" s="1"/>
  <c r="AE45" i="17"/>
  <c r="AD45" i="11" s="1"/>
  <c r="AE53" i="17"/>
  <c r="AD53" i="11" s="1"/>
  <c r="AE61" i="17"/>
  <c r="AD61" i="11" s="1"/>
  <c r="AE12" i="17"/>
  <c r="AD12" i="11" s="1"/>
  <c r="AD72" i="15"/>
  <c r="AD71" i="15"/>
  <c r="AD68" i="15"/>
  <c r="AD63" i="15"/>
  <c r="AD70" i="15"/>
  <c r="AD69" i="15"/>
  <c r="AE1" i="15"/>
  <c r="AD59" i="15"/>
  <c r="AD56" i="15"/>
  <c r="AD51" i="15"/>
  <c r="AD48" i="15"/>
  <c r="AD43" i="15"/>
  <c r="AD67" i="15"/>
  <c r="AD65" i="15"/>
  <c r="AD62" i="15"/>
  <c r="AD58" i="15"/>
  <c r="AD57" i="15"/>
  <c r="AD50" i="15"/>
  <c r="AD49" i="15"/>
  <c r="AD61" i="15"/>
  <c r="AD60" i="15"/>
  <c r="AD55" i="15"/>
  <c r="AD45" i="15"/>
  <c r="AD44" i="15"/>
  <c r="AD22" i="15"/>
  <c r="AD17" i="15"/>
  <c r="AD39" i="15"/>
  <c r="AD35" i="15"/>
  <c r="AD30" i="15"/>
  <c r="AD54" i="15"/>
  <c r="AD20" i="15"/>
  <c r="AD19" i="15"/>
  <c r="AD42" i="15"/>
  <c r="AD38" i="15"/>
  <c r="AD34" i="15"/>
  <c r="AD64" i="15"/>
  <c r="AD53" i="15"/>
  <c r="AD52" i="15"/>
  <c r="AD47" i="15"/>
  <c r="AD21" i="15"/>
  <c r="AD18" i="15"/>
  <c r="AD41" i="15"/>
  <c r="AD37" i="15"/>
  <c r="AD33" i="15"/>
  <c r="AD29" i="15"/>
  <c r="AD26" i="15"/>
  <c r="AD25" i="15"/>
  <c r="AD66" i="15"/>
  <c r="AD23" i="15"/>
  <c r="AD14" i="15"/>
  <c r="AD40" i="15"/>
  <c r="AD32" i="15"/>
  <c r="AD15" i="15"/>
  <c r="AD36" i="15"/>
  <c r="AD24" i="15"/>
  <c r="AD16" i="15"/>
  <c r="AD31" i="15"/>
  <c r="AD12" i="15"/>
  <c r="AD28" i="15"/>
  <c r="AD46" i="15"/>
  <c r="AD13" i="15"/>
  <c r="AD27" i="15"/>
  <c r="AJ1" i="10"/>
  <c r="AI14" i="10"/>
  <c r="AI18" i="10"/>
  <c r="AI25" i="10"/>
  <c r="AI28" i="10"/>
  <c r="AI31" i="10"/>
  <c r="AI41" i="10"/>
  <c r="AI44" i="10"/>
  <c r="AI47" i="10"/>
  <c r="AI55" i="10"/>
  <c r="AI59" i="10"/>
  <c r="AI64" i="10"/>
  <c r="AI12" i="10"/>
  <c r="AI17" i="10"/>
  <c r="AI20" i="10"/>
  <c r="AI24" i="10"/>
  <c r="AI29" i="10"/>
  <c r="AI33" i="10"/>
  <c r="AI37" i="10"/>
  <c r="AI58" i="10"/>
  <c r="AI61" i="10"/>
  <c r="AI66" i="10"/>
  <c r="AI36" i="10"/>
  <c r="AI43" i="10"/>
  <c r="AI48" i="10"/>
  <c r="AI54" i="10"/>
  <c r="AI63" i="10"/>
  <c r="AI32" i="10"/>
  <c r="AI39" i="10"/>
  <c r="AI40" i="10"/>
  <c r="AI45" i="10"/>
  <c r="AI53" i="10"/>
  <c r="AI57" i="10"/>
  <c r="AI27" i="10"/>
  <c r="AI35" i="10"/>
  <c r="AI51" i="10"/>
  <c r="AI56" i="10"/>
  <c r="AI21" i="10"/>
  <c r="AI60" i="10"/>
  <c r="AI65" i="10"/>
  <c r="AI67" i="10"/>
  <c r="AI23" i="10"/>
  <c r="AI49" i="10"/>
  <c r="AI70" i="10"/>
  <c r="AI52" i="10"/>
  <c r="AI62" i="10"/>
  <c r="AI69" i="10"/>
  <c r="AI16" i="10"/>
  <c r="AI30" i="10"/>
  <c r="AI46" i="10"/>
  <c r="AI68" i="10"/>
  <c r="AI42" i="10"/>
  <c r="AI19" i="10"/>
  <c r="AI26" i="10"/>
  <c r="AI71" i="10"/>
  <c r="AI13" i="10"/>
  <c r="AI34" i="10"/>
  <c r="AI15" i="10"/>
  <c r="AI22" i="10"/>
  <c r="AI38" i="10"/>
  <c r="AI50" i="10"/>
  <c r="AC3" i="11"/>
  <c r="AK1" i="10" l="1"/>
  <c r="AJ71" i="10"/>
  <c r="AJ53" i="10"/>
  <c r="AJ55" i="10"/>
  <c r="AJ57" i="10"/>
  <c r="AJ52" i="10"/>
  <c r="AJ59" i="10"/>
  <c r="AJ61" i="10"/>
  <c r="AJ63" i="10"/>
  <c r="AJ65" i="10"/>
  <c r="AJ69" i="10"/>
  <c r="AJ54" i="10"/>
  <c r="AJ64" i="10"/>
  <c r="AJ60" i="10"/>
  <c r="AJ66" i="10"/>
  <c r="AJ58" i="10"/>
  <c r="AJ56" i="10"/>
  <c r="AJ62" i="10"/>
  <c r="AJ67" i="10"/>
  <c r="AJ70" i="10"/>
  <c r="AJ13" i="10"/>
  <c r="AJ15" i="10"/>
  <c r="AJ17" i="10"/>
  <c r="AJ19" i="10"/>
  <c r="AJ21" i="10"/>
  <c r="AJ23" i="10"/>
  <c r="AJ25" i="10"/>
  <c r="AJ27" i="10"/>
  <c r="AJ29" i="10"/>
  <c r="AJ31" i="10"/>
  <c r="AJ33" i="10"/>
  <c r="AJ35" i="10"/>
  <c r="AJ37" i="10"/>
  <c r="AJ39" i="10"/>
  <c r="AJ41" i="10"/>
  <c r="AJ43" i="10"/>
  <c r="AJ45" i="10"/>
  <c r="AJ47" i="10"/>
  <c r="AJ49" i="10"/>
  <c r="AJ51" i="10"/>
  <c r="AJ68" i="10"/>
  <c r="AJ12" i="10"/>
  <c r="AJ14" i="10"/>
  <c r="AJ16" i="10"/>
  <c r="AJ18" i="10"/>
  <c r="AJ20" i="10"/>
  <c r="AJ22" i="10"/>
  <c r="AJ24" i="10"/>
  <c r="AJ26" i="10"/>
  <c r="AJ28" i="10"/>
  <c r="AJ30" i="10"/>
  <c r="AJ32" i="10"/>
  <c r="AJ34" i="10"/>
  <c r="AJ36" i="10"/>
  <c r="AJ38" i="10"/>
  <c r="AJ40" i="10"/>
  <c r="AJ42" i="10"/>
  <c r="AJ44" i="10"/>
  <c r="AJ46" i="10"/>
  <c r="AJ48" i="10"/>
  <c r="AJ50" i="10"/>
  <c r="AE70" i="15"/>
  <c r="AE69" i="15"/>
  <c r="AE62" i="15"/>
  <c r="AE71" i="15"/>
  <c r="AE67" i="15"/>
  <c r="AE65" i="15"/>
  <c r="AE58" i="15"/>
  <c r="AE57" i="15"/>
  <c r="AE50" i="15"/>
  <c r="AE49" i="15"/>
  <c r="AF1" i="15"/>
  <c r="AE72" i="15"/>
  <c r="AE68" i="15"/>
  <c r="AE64" i="15"/>
  <c r="AE63" i="15"/>
  <c r="AE60" i="15"/>
  <c r="AE55" i="15"/>
  <c r="AE52" i="15"/>
  <c r="AE47" i="15"/>
  <c r="AE44" i="15"/>
  <c r="AE54" i="15"/>
  <c r="AE20" i="15"/>
  <c r="AE19" i="15"/>
  <c r="AE42" i="15"/>
  <c r="AE38" i="15"/>
  <c r="AE34" i="15"/>
  <c r="AE28" i="15"/>
  <c r="AE27" i="15"/>
  <c r="AE56" i="15"/>
  <c r="AE53" i="15"/>
  <c r="AE51" i="15"/>
  <c r="AE24" i="15"/>
  <c r="AE21" i="15"/>
  <c r="AE18" i="15"/>
  <c r="AE41" i="15"/>
  <c r="AE37" i="15"/>
  <c r="AE66" i="15"/>
  <c r="AE46" i="15"/>
  <c r="AE23" i="15"/>
  <c r="AE16" i="15"/>
  <c r="AE15" i="15"/>
  <c r="AE14" i="15"/>
  <c r="AE13" i="15"/>
  <c r="AE40" i="15"/>
  <c r="AE36" i="15"/>
  <c r="AE32" i="15"/>
  <c r="AE31" i="15"/>
  <c r="AE12" i="15"/>
  <c r="AE45" i="15"/>
  <c r="AE30" i="15"/>
  <c r="AE61" i="15"/>
  <c r="AE59" i="15"/>
  <c r="AE48" i="15"/>
  <c r="AE22" i="15"/>
  <c r="AE43" i="15"/>
  <c r="AE39" i="15"/>
  <c r="AE33" i="15"/>
  <c r="AE17" i="15"/>
  <c r="AE26" i="15"/>
  <c r="AE35" i="15"/>
  <c r="AE25" i="15"/>
  <c r="AE29" i="15"/>
  <c r="AG1" i="17"/>
  <c r="AF70" i="17"/>
  <c r="AE70" i="11" s="1"/>
  <c r="AF14" i="17"/>
  <c r="AE14" i="11" s="1"/>
  <c r="AF16" i="17"/>
  <c r="AE16" i="11" s="1"/>
  <c r="AF18" i="17"/>
  <c r="AE18" i="11" s="1"/>
  <c r="AF20" i="17"/>
  <c r="AE20" i="11" s="1"/>
  <c r="AF22" i="17"/>
  <c r="AE22" i="11" s="1"/>
  <c r="AF24" i="17"/>
  <c r="AE24" i="11" s="1"/>
  <c r="AF26" i="17"/>
  <c r="AE26" i="11" s="1"/>
  <c r="AF28" i="17"/>
  <c r="AE28" i="11" s="1"/>
  <c r="AF30" i="17"/>
  <c r="AE30" i="11" s="1"/>
  <c r="AF32" i="17"/>
  <c r="AE32" i="11" s="1"/>
  <c r="AF34" i="17"/>
  <c r="AE34" i="11" s="1"/>
  <c r="AF36" i="17"/>
  <c r="AE36" i="11" s="1"/>
  <c r="AF38" i="17"/>
  <c r="AE38" i="11" s="1"/>
  <c r="AF40" i="17"/>
  <c r="AE40" i="11" s="1"/>
  <c r="AF42" i="17"/>
  <c r="AE42" i="11" s="1"/>
  <c r="AF44" i="17"/>
  <c r="AE44" i="11" s="1"/>
  <c r="AF46" i="17"/>
  <c r="AE46" i="11" s="1"/>
  <c r="AF48" i="17"/>
  <c r="AE48" i="11" s="1"/>
  <c r="AF50" i="17"/>
  <c r="AE50" i="11" s="1"/>
  <c r="AF52" i="17"/>
  <c r="AE52" i="11" s="1"/>
  <c r="AF54" i="17"/>
  <c r="AE54" i="11" s="1"/>
  <c r="AF56" i="17"/>
  <c r="AE56" i="11" s="1"/>
  <c r="AF58" i="17"/>
  <c r="AE58" i="11" s="1"/>
  <c r="AF60" i="17"/>
  <c r="AE60" i="11" s="1"/>
  <c r="AF62" i="17"/>
  <c r="AE62" i="11" s="1"/>
  <c r="AF64" i="17"/>
  <c r="AE64" i="11" s="1"/>
  <c r="AF66" i="17"/>
  <c r="AE66" i="11" s="1"/>
  <c r="AF25" i="17"/>
  <c r="AE25" i="11" s="1"/>
  <c r="AF71" i="17"/>
  <c r="AE71" i="11" s="1"/>
  <c r="AF68" i="17"/>
  <c r="AE68" i="11" s="1"/>
  <c r="AF13" i="17"/>
  <c r="AE13" i="11" s="1"/>
  <c r="AF15" i="17"/>
  <c r="AE15" i="11" s="1"/>
  <c r="AF17" i="17"/>
  <c r="AE17" i="11" s="1"/>
  <c r="AF19" i="17"/>
  <c r="AE19" i="11" s="1"/>
  <c r="AF21" i="17"/>
  <c r="AE21" i="11" s="1"/>
  <c r="AF23" i="17"/>
  <c r="AE23" i="11" s="1"/>
  <c r="AF27" i="17"/>
  <c r="AE27" i="11" s="1"/>
  <c r="AF29" i="17"/>
  <c r="AE29" i="11" s="1"/>
  <c r="AF31" i="17"/>
  <c r="AE31" i="11" s="1"/>
  <c r="AF33" i="17"/>
  <c r="AE33" i="11" s="1"/>
  <c r="AF35" i="17"/>
  <c r="AE35" i="11" s="1"/>
  <c r="AF37" i="17"/>
  <c r="AE37" i="11" s="1"/>
  <c r="AF39" i="17"/>
  <c r="AE39" i="11" s="1"/>
  <c r="AF41" i="17"/>
  <c r="AE41" i="11" s="1"/>
  <c r="AF43" i="17"/>
  <c r="AE43" i="11" s="1"/>
  <c r="AF45" i="17"/>
  <c r="AE45" i="11" s="1"/>
  <c r="AF47" i="17"/>
  <c r="AE47" i="11" s="1"/>
  <c r="AF49" i="17"/>
  <c r="AE49" i="11" s="1"/>
  <c r="AF51" i="17"/>
  <c r="AE51" i="11" s="1"/>
  <c r="AF53" i="17"/>
  <c r="AE53" i="11" s="1"/>
  <c r="AF55" i="17"/>
  <c r="AE55" i="11" s="1"/>
  <c r="AF57" i="17"/>
  <c r="AE57" i="11" s="1"/>
  <c r="AF59" i="17"/>
  <c r="AE59" i="11" s="1"/>
  <c r="AF61" i="17"/>
  <c r="AE61" i="11" s="1"/>
  <c r="AF63" i="17"/>
  <c r="AE63" i="11" s="1"/>
  <c r="AF65" i="17"/>
  <c r="AE65" i="11" s="1"/>
  <c r="AF67" i="17"/>
  <c r="AE67" i="11" s="1"/>
  <c r="AF12" i="17"/>
  <c r="AE12" i="11" s="1"/>
  <c r="AF72" i="17"/>
  <c r="AF69" i="17"/>
  <c r="AE69" i="11" s="1"/>
  <c r="AE70" i="9"/>
  <c r="AE72" i="9"/>
  <c r="AE57" i="9"/>
  <c r="AE59" i="9"/>
  <c r="AE61" i="9"/>
  <c r="AE56" i="9"/>
  <c r="AE54" i="9"/>
  <c r="AE69" i="9"/>
  <c r="AE58" i="9"/>
  <c r="AE53" i="9"/>
  <c r="AE60" i="9"/>
  <c r="AF1" i="9"/>
  <c r="AE62" i="9"/>
  <c r="AE65" i="9"/>
  <c r="AE71" i="9"/>
  <c r="AE68" i="9"/>
  <c r="AE67" i="9"/>
  <c r="AE63" i="9"/>
  <c r="AE64" i="9"/>
  <c r="AE66" i="9"/>
  <c r="AE55" i="9"/>
  <c r="AE46" i="9"/>
  <c r="AE45" i="9"/>
  <c r="AE38" i="9"/>
  <c r="AE52" i="9"/>
  <c r="AE51" i="9"/>
  <c r="AE44" i="9"/>
  <c r="AE43" i="9"/>
  <c r="AE48" i="9"/>
  <c r="AE47" i="9"/>
  <c r="AE34" i="9"/>
  <c r="AE33" i="9"/>
  <c r="AE26" i="9"/>
  <c r="AE25" i="9"/>
  <c r="AE18" i="9"/>
  <c r="AE17" i="9"/>
  <c r="AE12" i="9"/>
  <c r="AE42" i="9"/>
  <c r="AE41" i="9"/>
  <c r="AE32" i="9"/>
  <c r="AE31" i="9"/>
  <c r="AE24" i="9"/>
  <c r="AE23" i="9"/>
  <c r="AE16" i="9"/>
  <c r="AE15" i="9"/>
  <c r="AE37" i="9"/>
  <c r="AE22" i="9"/>
  <c r="AE21" i="9"/>
  <c r="AE50" i="9"/>
  <c r="AE49" i="9"/>
  <c r="AE36" i="9"/>
  <c r="AE35" i="9"/>
  <c r="AE20" i="9"/>
  <c r="AE19" i="9"/>
  <c r="AE40" i="9"/>
  <c r="AE30" i="9"/>
  <c r="AE29" i="9"/>
  <c r="AE28" i="9"/>
  <c r="AE27" i="9"/>
  <c r="AE13" i="9"/>
  <c r="AE39" i="9"/>
  <c r="AE14" i="9"/>
  <c r="AD3" i="15"/>
  <c r="AD3" i="11"/>
  <c r="AG68" i="17" l="1"/>
  <c r="AF68" i="11" s="1"/>
  <c r="AG14" i="17"/>
  <c r="AF14" i="11" s="1"/>
  <c r="AG16" i="17"/>
  <c r="AF16" i="11" s="1"/>
  <c r="AG18" i="17"/>
  <c r="AF18" i="11" s="1"/>
  <c r="AG20" i="17"/>
  <c r="AF20" i="11" s="1"/>
  <c r="AG22" i="17"/>
  <c r="AF22" i="11" s="1"/>
  <c r="AG24" i="17"/>
  <c r="AF24" i="11" s="1"/>
  <c r="AH1" i="17"/>
  <c r="AG69" i="17"/>
  <c r="AF69" i="11" s="1"/>
  <c r="AG27" i="17"/>
  <c r="AF27" i="11" s="1"/>
  <c r="AG29" i="17"/>
  <c r="AF29" i="11" s="1"/>
  <c r="AG31" i="17"/>
  <c r="AF31" i="11" s="1"/>
  <c r="AG33" i="17"/>
  <c r="AF33" i="11" s="1"/>
  <c r="AG35" i="17"/>
  <c r="AF35" i="11" s="1"/>
  <c r="AG37" i="17"/>
  <c r="AF37" i="11" s="1"/>
  <c r="AG39" i="17"/>
  <c r="AF39" i="11" s="1"/>
  <c r="AG41" i="17"/>
  <c r="AF41" i="11" s="1"/>
  <c r="AG43" i="17"/>
  <c r="AF43" i="11" s="1"/>
  <c r="AG45" i="17"/>
  <c r="AF45" i="11" s="1"/>
  <c r="AG47" i="17"/>
  <c r="AF47" i="11" s="1"/>
  <c r="AG49" i="17"/>
  <c r="AF49" i="11" s="1"/>
  <c r="AG51" i="17"/>
  <c r="AF51" i="11" s="1"/>
  <c r="AG53" i="17"/>
  <c r="AF53" i="11" s="1"/>
  <c r="AG55" i="17"/>
  <c r="AF55" i="11" s="1"/>
  <c r="AG57" i="17"/>
  <c r="AF57" i="11" s="1"/>
  <c r="AG59" i="17"/>
  <c r="AF59" i="11" s="1"/>
  <c r="AG61" i="17"/>
  <c r="AF61" i="11" s="1"/>
  <c r="AG63" i="17"/>
  <c r="AF63" i="11" s="1"/>
  <c r="AG65" i="17"/>
  <c r="AF65" i="11" s="1"/>
  <c r="AG67" i="17"/>
  <c r="AF67" i="11" s="1"/>
  <c r="AG12" i="17"/>
  <c r="AF12" i="11" s="1"/>
  <c r="AG70" i="17"/>
  <c r="AF70" i="11" s="1"/>
  <c r="AG13" i="17"/>
  <c r="AF13" i="11" s="1"/>
  <c r="AG15" i="17"/>
  <c r="AF15" i="11" s="1"/>
  <c r="AG17" i="17"/>
  <c r="AF17" i="11" s="1"/>
  <c r="AG19" i="17"/>
  <c r="AF19" i="11" s="1"/>
  <c r="AG21" i="17"/>
  <c r="AF21" i="11" s="1"/>
  <c r="AG23" i="17"/>
  <c r="AF23" i="11" s="1"/>
  <c r="AG32" i="17"/>
  <c r="AF32" i="11" s="1"/>
  <c r="AG40" i="17"/>
  <c r="AF40" i="11" s="1"/>
  <c r="AG48" i="17"/>
  <c r="AF48" i="11" s="1"/>
  <c r="AG56" i="17"/>
  <c r="AF56" i="11" s="1"/>
  <c r="AG64" i="17"/>
  <c r="AF64" i="11" s="1"/>
  <c r="AG30" i="17"/>
  <c r="AF30" i="11" s="1"/>
  <c r="AG46" i="17"/>
  <c r="AF46" i="11" s="1"/>
  <c r="AG26" i="17"/>
  <c r="AF26" i="11" s="1"/>
  <c r="AG34" i="17"/>
  <c r="AF34" i="11" s="1"/>
  <c r="AG42" i="17"/>
  <c r="AF42" i="11" s="1"/>
  <c r="AG50" i="17"/>
  <c r="AF50" i="11" s="1"/>
  <c r="AG58" i="17"/>
  <c r="AF58" i="11" s="1"/>
  <c r="AG66" i="17"/>
  <c r="AF66" i="11" s="1"/>
  <c r="AG38" i="17"/>
  <c r="AF38" i="11" s="1"/>
  <c r="AG62" i="17"/>
  <c r="AF62" i="11" s="1"/>
  <c r="AG71" i="17"/>
  <c r="AF71" i="11" s="1"/>
  <c r="AG28" i="17"/>
  <c r="AF28" i="11" s="1"/>
  <c r="AG36" i="17"/>
  <c r="AF36" i="11" s="1"/>
  <c r="AG44" i="17"/>
  <c r="AF44" i="11" s="1"/>
  <c r="AG52" i="17"/>
  <c r="AF52" i="11" s="1"/>
  <c r="AG60" i="17"/>
  <c r="AF60" i="11" s="1"/>
  <c r="AG25" i="17"/>
  <c r="AF25" i="11" s="1"/>
  <c r="AG54" i="17"/>
  <c r="AF54" i="11" s="1"/>
  <c r="AG72" i="17"/>
  <c r="AG1" i="15"/>
  <c r="AF67" i="15"/>
  <c r="AF64" i="15"/>
  <c r="AF72" i="15"/>
  <c r="AF68" i="15"/>
  <c r="AF63" i="15"/>
  <c r="AF62" i="15"/>
  <c r="AF60" i="15"/>
  <c r="AF55" i="15"/>
  <c r="AF52" i="15"/>
  <c r="AF47" i="15"/>
  <c r="AF66" i="15"/>
  <c r="AF61" i="15"/>
  <c r="AF54" i="15"/>
  <c r="AF53" i="15"/>
  <c r="AF46" i="15"/>
  <c r="AF45" i="15"/>
  <c r="AF70" i="15"/>
  <c r="AF56" i="15"/>
  <c r="AF51" i="15"/>
  <c r="AF49" i="15"/>
  <c r="AF21" i="15"/>
  <c r="AF18" i="15"/>
  <c r="AF41" i="15"/>
  <c r="AF37" i="15"/>
  <c r="AF34" i="15"/>
  <c r="AF29" i="15"/>
  <c r="AF26" i="15"/>
  <c r="AF25" i="15"/>
  <c r="AF50" i="15"/>
  <c r="AF23" i="15"/>
  <c r="AF16" i="15"/>
  <c r="AF15" i="15"/>
  <c r="AF14" i="15"/>
  <c r="AF13" i="15"/>
  <c r="AF44" i="15"/>
  <c r="AF40" i="15"/>
  <c r="AF36" i="15"/>
  <c r="AF71" i="15"/>
  <c r="AF69" i="15"/>
  <c r="AF59" i="15"/>
  <c r="AF57" i="15"/>
  <c r="AF48" i="15"/>
  <c r="AF22" i="15"/>
  <c r="AF17" i="15"/>
  <c r="AF43" i="15"/>
  <c r="AF39" i="15"/>
  <c r="AF35" i="15"/>
  <c r="AF33" i="15"/>
  <c r="AF30" i="15"/>
  <c r="AF20" i="15"/>
  <c r="AF38" i="15"/>
  <c r="AF65" i="15"/>
  <c r="AF31" i="15"/>
  <c r="AF12" i="15"/>
  <c r="AF19" i="15"/>
  <c r="AF28" i="15"/>
  <c r="AF27" i="15"/>
  <c r="AF32" i="15"/>
  <c r="AF24" i="15"/>
  <c r="AF42" i="15"/>
  <c r="AF58" i="15"/>
  <c r="AE3" i="11"/>
  <c r="AG1" i="9"/>
  <c r="AF68" i="9"/>
  <c r="AF63" i="9"/>
  <c r="AF64" i="9"/>
  <c r="AF67" i="9"/>
  <c r="AF57" i="9"/>
  <c r="AF51" i="9"/>
  <c r="AF49" i="9"/>
  <c r="AF47" i="9"/>
  <c r="AF45" i="9"/>
  <c r="AF43" i="9"/>
  <c r="AF41" i="9"/>
  <c r="AF39" i="9"/>
  <c r="AF37" i="9"/>
  <c r="AF35" i="9"/>
  <c r="AF33" i="9"/>
  <c r="AF31" i="9"/>
  <c r="AF29" i="9"/>
  <c r="AF27" i="9"/>
  <c r="AF25" i="9"/>
  <c r="AF23" i="9"/>
  <c r="AF21" i="9"/>
  <c r="AF19" i="9"/>
  <c r="AF17" i="9"/>
  <c r="AF15" i="9"/>
  <c r="AF13" i="9"/>
  <c r="AF71" i="9"/>
  <c r="AF72" i="9"/>
  <c r="AF66" i="9"/>
  <c r="AF58" i="9"/>
  <c r="AF59" i="9"/>
  <c r="AF54" i="9"/>
  <c r="AF69" i="9"/>
  <c r="AF60" i="9"/>
  <c r="AF55" i="9"/>
  <c r="AF52" i="9"/>
  <c r="AF44" i="9"/>
  <c r="AF53" i="9"/>
  <c r="AF65" i="9"/>
  <c r="AF50" i="9"/>
  <c r="AF42" i="9"/>
  <c r="AF61" i="9"/>
  <c r="AF46" i="9"/>
  <c r="AF32" i="9"/>
  <c r="AF24" i="9"/>
  <c r="AF16" i="9"/>
  <c r="AF70" i="9"/>
  <c r="AF56" i="9"/>
  <c r="AF40" i="9"/>
  <c r="AF30" i="9"/>
  <c r="AF22" i="9"/>
  <c r="AF14" i="9"/>
  <c r="AF36" i="9"/>
  <c r="AF20" i="9"/>
  <c r="AF48" i="9"/>
  <c r="AF34" i="9"/>
  <c r="AF18" i="9"/>
  <c r="AF12" i="9"/>
  <c r="AF62" i="9"/>
  <c r="AF38" i="9"/>
  <c r="AF28" i="9"/>
  <c r="AF26" i="9"/>
  <c r="AE3" i="15"/>
  <c r="AL1" i="10"/>
  <c r="AK68" i="10"/>
  <c r="AK14" i="10"/>
  <c r="AK15" i="10"/>
  <c r="AK20" i="10"/>
  <c r="AK21" i="10"/>
  <c r="AK27" i="10"/>
  <c r="AK40" i="10"/>
  <c r="AK46" i="10"/>
  <c r="AK47" i="10"/>
  <c r="AK19" i="10"/>
  <c r="AK22" i="10"/>
  <c r="AK30" i="10"/>
  <c r="AK38" i="10"/>
  <c r="AK67" i="10"/>
  <c r="AK13" i="10"/>
  <c r="AK23" i="10"/>
  <c r="AK32" i="10"/>
  <c r="AK36" i="10"/>
  <c r="AK51" i="10"/>
  <c r="AK62" i="10"/>
  <c r="AK63" i="10"/>
  <c r="AK16" i="10"/>
  <c r="AK44" i="10"/>
  <c r="AK61" i="10"/>
  <c r="AK12" i="10"/>
  <c r="AK31" i="10"/>
  <c r="AK37" i="10"/>
  <c r="AK43" i="10"/>
  <c r="AK48" i="10"/>
  <c r="AK64" i="10"/>
  <c r="AK24" i="10"/>
  <c r="AK29" i="10"/>
  <c r="AK35" i="10"/>
  <c r="AK59" i="10"/>
  <c r="AK66" i="10"/>
  <c r="AK60" i="10"/>
  <c r="AK65" i="10"/>
  <c r="AK39" i="10"/>
  <c r="AK45" i="10"/>
  <c r="AK28" i="10"/>
  <c r="AK69" i="10"/>
  <c r="AK17" i="10"/>
  <c r="AK42" i="10"/>
  <c r="AK49" i="10"/>
  <c r="AK52" i="10"/>
  <c r="AK54" i="10"/>
  <c r="AK56" i="10"/>
  <c r="AK58" i="10"/>
  <c r="AK71" i="10"/>
  <c r="AK18" i="10"/>
  <c r="AK25" i="10"/>
  <c r="AK34" i="10"/>
  <c r="AK50" i="10"/>
  <c r="AK41" i="10"/>
  <c r="AK70" i="10"/>
  <c r="AK26" i="10"/>
  <c r="AK33" i="10"/>
  <c r="AK53" i="10"/>
  <c r="AK55" i="10"/>
  <c r="AK57" i="10"/>
  <c r="AG66" i="15" l="1"/>
  <c r="AG65" i="15"/>
  <c r="AH1" i="15"/>
  <c r="AG72" i="15"/>
  <c r="AG71" i="15"/>
  <c r="AG64" i="15"/>
  <c r="AG61" i="15"/>
  <c r="AG54" i="15"/>
  <c r="AG53" i="15"/>
  <c r="AG46" i="15"/>
  <c r="AG70" i="15"/>
  <c r="AG59" i="15"/>
  <c r="AG56" i="15"/>
  <c r="AG51" i="15"/>
  <c r="AG48" i="15"/>
  <c r="AG68" i="15"/>
  <c r="AG50" i="15"/>
  <c r="AG23" i="15"/>
  <c r="AG16" i="15"/>
  <c r="AG15" i="15"/>
  <c r="AG14" i="15"/>
  <c r="AG13" i="15"/>
  <c r="AG44" i="15"/>
  <c r="AG40" i="15"/>
  <c r="AG36" i="15"/>
  <c r="AG32" i="15"/>
  <c r="AG31" i="15"/>
  <c r="AG12" i="15"/>
  <c r="AG69" i="15"/>
  <c r="AG57" i="15"/>
  <c r="AG52" i="15"/>
  <c r="AG47" i="15"/>
  <c r="AG24" i="15"/>
  <c r="AG22" i="15"/>
  <c r="AG17" i="15"/>
  <c r="AG43" i="15"/>
  <c r="AG39" i="15"/>
  <c r="AG63" i="15"/>
  <c r="AG58" i="15"/>
  <c r="AG20" i="15"/>
  <c r="AG19" i="15"/>
  <c r="AG42" i="15"/>
  <c r="AG38" i="15"/>
  <c r="AG35" i="15"/>
  <c r="AG28" i="15"/>
  <c r="AG27" i="15"/>
  <c r="AG49" i="15"/>
  <c r="AG18" i="15"/>
  <c r="AG45" i="15"/>
  <c r="AG34" i="15"/>
  <c r="AG67" i="15"/>
  <c r="AG41" i="15"/>
  <c r="AG33" i="15"/>
  <c r="AG62" i="15"/>
  <c r="AG55" i="15"/>
  <c r="AG21" i="15"/>
  <c r="AG37" i="15"/>
  <c r="AG29" i="15"/>
  <c r="AG26" i="15"/>
  <c r="AG25" i="15"/>
  <c r="AG30" i="15"/>
  <c r="AG60" i="15"/>
  <c r="AF3" i="11"/>
  <c r="AG69" i="9"/>
  <c r="AG71" i="9"/>
  <c r="AG58" i="9"/>
  <c r="AG60" i="9"/>
  <c r="AG62" i="9"/>
  <c r="AG55" i="9"/>
  <c r="AG53" i="9"/>
  <c r="AG68" i="9"/>
  <c r="AG65" i="9"/>
  <c r="AG64" i="9"/>
  <c r="AH1" i="9"/>
  <c r="AG70" i="9"/>
  <c r="AG67" i="9"/>
  <c r="AG57" i="9"/>
  <c r="AG56" i="9"/>
  <c r="AG61" i="9"/>
  <c r="AG66" i="9"/>
  <c r="AG72" i="9"/>
  <c r="AG54" i="9"/>
  <c r="AG51" i="9"/>
  <c r="AG50" i="9"/>
  <c r="AG43" i="9"/>
  <c r="AG42" i="9"/>
  <c r="AG59" i="9"/>
  <c r="AG49" i="9"/>
  <c r="AG48" i="9"/>
  <c r="AG41" i="9"/>
  <c r="AG40" i="9"/>
  <c r="AG45" i="9"/>
  <c r="AG44" i="9"/>
  <c r="AG31" i="9"/>
  <c r="AG30" i="9"/>
  <c r="AG23" i="9"/>
  <c r="AG22" i="9"/>
  <c r="AG15" i="9"/>
  <c r="AG14" i="9"/>
  <c r="AG39" i="9"/>
  <c r="AG38" i="9"/>
  <c r="AG37" i="9"/>
  <c r="AG36" i="9"/>
  <c r="AG29" i="9"/>
  <c r="AG28" i="9"/>
  <c r="AG21" i="9"/>
  <c r="AG20" i="9"/>
  <c r="AG13" i="9"/>
  <c r="AG63" i="9"/>
  <c r="AG52" i="9"/>
  <c r="AG35" i="9"/>
  <c r="AG34" i="9"/>
  <c r="AG19" i="9"/>
  <c r="AG18" i="9"/>
  <c r="AG12" i="9"/>
  <c r="AG47" i="9"/>
  <c r="AG46" i="9"/>
  <c r="AG33" i="9"/>
  <c r="AG32" i="9"/>
  <c r="AG17" i="9"/>
  <c r="AG16" i="9"/>
  <c r="AG27" i="9"/>
  <c r="AG26" i="9"/>
  <c r="AG25" i="9"/>
  <c r="AG24" i="9"/>
  <c r="AH70" i="17"/>
  <c r="AG70" i="11" s="1"/>
  <c r="AH14" i="17"/>
  <c r="AG14" i="11" s="1"/>
  <c r="AH16" i="17"/>
  <c r="AG16" i="11" s="1"/>
  <c r="AH18" i="17"/>
  <c r="AG18" i="11" s="1"/>
  <c r="AH20" i="17"/>
  <c r="AG20" i="11" s="1"/>
  <c r="AH22" i="17"/>
  <c r="AG22" i="11" s="1"/>
  <c r="AH24" i="17"/>
  <c r="AG24" i="11" s="1"/>
  <c r="AH27" i="17"/>
  <c r="AG27" i="11" s="1"/>
  <c r="AH29" i="17"/>
  <c r="AG29" i="11" s="1"/>
  <c r="AH31" i="17"/>
  <c r="AG31" i="11" s="1"/>
  <c r="AH33" i="17"/>
  <c r="AG33" i="11" s="1"/>
  <c r="AH35" i="17"/>
  <c r="AG35" i="11" s="1"/>
  <c r="AH37" i="17"/>
  <c r="AG37" i="11" s="1"/>
  <c r="AH39" i="17"/>
  <c r="AG39" i="11" s="1"/>
  <c r="AH41" i="17"/>
  <c r="AG41" i="11" s="1"/>
  <c r="AH43" i="17"/>
  <c r="AG43" i="11" s="1"/>
  <c r="AH45" i="17"/>
  <c r="AG45" i="11" s="1"/>
  <c r="AH47" i="17"/>
  <c r="AG47" i="11" s="1"/>
  <c r="AH49" i="17"/>
  <c r="AG49" i="11" s="1"/>
  <c r="AH51" i="17"/>
  <c r="AG51" i="11" s="1"/>
  <c r="AH53" i="17"/>
  <c r="AG53" i="11" s="1"/>
  <c r="AH55" i="17"/>
  <c r="AG55" i="11" s="1"/>
  <c r="AH57" i="17"/>
  <c r="AG57" i="11" s="1"/>
  <c r="AH59" i="17"/>
  <c r="AG59" i="11" s="1"/>
  <c r="AH61" i="17"/>
  <c r="AG61" i="11" s="1"/>
  <c r="AH63" i="17"/>
  <c r="AG63" i="11" s="1"/>
  <c r="AH65" i="17"/>
  <c r="AG65" i="11" s="1"/>
  <c r="AH67" i="17"/>
  <c r="AG67" i="11" s="1"/>
  <c r="AH12" i="17"/>
  <c r="AG12" i="11" s="1"/>
  <c r="AH71" i="17"/>
  <c r="AG71" i="11" s="1"/>
  <c r="AI1" i="17"/>
  <c r="AH68" i="17"/>
  <c r="AG68" i="11" s="1"/>
  <c r="AH13" i="17"/>
  <c r="AG13" i="11" s="1"/>
  <c r="AH15" i="17"/>
  <c r="AG15" i="11" s="1"/>
  <c r="AH17" i="17"/>
  <c r="AG17" i="11" s="1"/>
  <c r="AH19" i="17"/>
  <c r="AG19" i="11" s="1"/>
  <c r="AH21" i="17"/>
  <c r="AG21" i="11" s="1"/>
  <c r="AH23" i="17"/>
  <c r="AG23" i="11" s="1"/>
  <c r="AH26" i="17"/>
  <c r="AG26" i="11" s="1"/>
  <c r="AH28" i="17"/>
  <c r="AG28" i="11" s="1"/>
  <c r="AH30" i="17"/>
  <c r="AG30" i="11" s="1"/>
  <c r="AH32" i="17"/>
  <c r="AG32" i="11" s="1"/>
  <c r="AH34" i="17"/>
  <c r="AG34" i="11" s="1"/>
  <c r="AH36" i="17"/>
  <c r="AG36" i="11" s="1"/>
  <c r="AH38" i="17"/>
  <c r="AG38" i="11" s="1"/>
  <c r="AH40" i="17"/>
  <c r="AG40" i="11" s="1"/>
  <c r="AH42" i="17"/>
  <c r="AG42" i="11" s="1"/>
  <c r="AH44" i="17"/>
  <c r="AG44" i="11" s="1"/>
  <c r="AH46" i="17"/>
  <c r="AG46" i="11" s="1"/>
  <c r="AH48" i="17"/>
  <c r="AG48" i="11" s="1"/>
  <c r="AH50" i="17"/>
  <c r="AG50" i="11" s="1"/>
  <c r="AH52" i="17"/>
  <c r="AG52" i="11" s="1"/>
  <c r="AH54" i="17"/>
  <c r="AG54" i="11" s="1"/>
  <c r="AH56" i="17"/>
  <c r="AG56" i="11" s="1"/>
  <c r="AH58" i="17"/>
  <c r="AG58" i="11" s="1"/>
  <c r="AH60" i="17"/>
  <c r="AG60" i="11" s="1"/>
  <c r="AH62" i="17"/>
  <c r="AG62" i="11" s="1"/>
  <c r="AH64" i="17"/>
  <c r="AG64" i="11" s="1"/>
  <c r="AH66" i="17"/>
  <c r="AG66" i="11" s="1"/>
  <c r="AH25" i="17"/>
  <c r="AG25" i="11" s="1"/>
  <c r="AH72" i="17"/>
  <c r="AH69" i="17"/>
  <c r="AG69" i="11" s="1"/>
  <c r="AM1" i="10"/>
  <c r="AL22" i="10"/>
  <c r="AL28" i="10"/>
  <c r="AL34" i="10"/>
  <c r="AL14" i="10"/>
  <c r="AL36" i="10"/>
  <c r="AL44" i="10"/>
  <c r="AL58" i="10"/>
  <c r="AL60" i="10"/>
  <c r="AL62" i="10"/>
  <c r="AL64" i="10"/>
  <c r="AL66" i="10"/>
  <c r="AL38" i="10"/>
  <c r="AL42" i="10"/>
  <c r="AL55" i="10"/>
  <c r="AL56" i="10"/>
  <c r="AL61" i="10"/>
  <c r="AL67" i="10"/>
  <c r="AL30" i="10"/>
  <c r="AL54" i="10"/>
  <c r="AL57" i="10"/>
  <c r="AL20" i="10"/>
  <c r="AL26" i="10"/>
  <c r="AL59" i="10"/>
  <c r="AL65" i="10"/>
  <c r="AL12" i="10"/>
  <c r="AL18" i="10"/>
  <c r="AL46" i="10"/>
  <c r="AL53" i="10"/>
  <c r="AL52" i="10"/>
  <c r="AL63" i="10"/>
  <c r="AL50" i="10"/>
  <c r="AL17" i="10"/>
  <c r="AL25" i="10"/>
  <c r="AL33" i="10"/>
  <c r="AL41" i="10"/>
  <c r="AL49" i="10"/>
  <c r="AL24" i="10"/>
  <c r="AL69" i="10"/>
  <c r="AL23" i="10"/>
  <c r="AL39" i="10"/>
  <c r="AL32" i="10"/>
  <c r="AL27" i="10"/>
  <c r="AL35" i="10"/>
  <c r="AL43" i="10"/>
  <c r="AL51" i="10"/>
  <c r="AL15" i="10"/>
  <c r="AL31" i="10"/>
  <c r="AL47" i="10"/>
  <c r="AL71" i="10"/>
  <c r="AL70" i="10"/>
  <c r="AL68" i="10"/>
  <c r="AL13" i="10"/>
  <c r="AL21" i="10"/>
  <c r="AL29" i="10"/>
  <c r="AL37" i="10"/>
  <c r="AL45" i="10"/>
  <c r="AL40" i="10"/>
  <c r="AL19" i="10"/>
  <c r="AL16" i="10"/>
  <c r="AL48" i="10"/>
  <c r="AF3" i="15"/>
  <c r="AH72" i="15" l="1"/>
  <c r="AH71" i="15"/>
  <c r="AH68" i="15"/>
  <c r="AH63" i="15"/>
  <c r="AH70" i="15"/>
  <c r="AH69" i="15"/>
  <c r="AH66" i="15"/>
  <c r="AH59" i="15"/>
  <c r="AH56" i="15"/>
  <c r="AH51" i="15"/>
  <c r="AH48" i="15"/>
  <c r="AH58" i="15"/>
  <c r="AH57" i="15"/>
  <c r="AH50" i="15"/>
  <c r="AH49" i="15"/>
  <c r="AH53" i="15"/>
  <c r="AH52" i="15"/>
  <c r="AH47" i="15"/>
  <c r="AH22" i="15"/>
  <c r="AH17" i="15"/>
  <c r="AH43" i="15"/>
  <c r="AH39" i="15"/>
  <c r="AH33" i="15"/>
  <c r="AH30" i="15"/>
  <c r="AI1" i="15"/>
  <c r="AH64" i="15"/>
  <c r="AH20" i="15"/>
  <c r="AH19" i="15"/>
  <c r="AH46" i="15"/>
  <c r="AH42" i="15"/>
  <c r="AH38" i="15"/>
  <c r="AH67" i="15"/>
  <c r="AH65" i="15"/>
  <c r="AH62" i="15"/>
  <c r="AH61" i="15"/>
  <c r="AH60" i="15"/>
  <c r="AH55" i="15"/>
  <c r="AH21" i="15"/>
  <c r="AH18" i="15"/>
  <c r="AH45" i="15"/>
  <c r="AH41" i="15"/>
  <c r="AH37" i="15"/>
  <c r="AH34" i="15"/>
  <c r="AH29" i="15"/>
  <c r="AH26" i="15"/>
  <c r="AH25" i="15"/>
  <c r="AH24" i="15"/>
  <c r="AH15" i="15"/>
  <c r="AH31" i="15"/>
  <c r="AH12" i="15"/>
  <c r="AH16" i="15"/>
  <c r="AH28" i="15"/>
  <c r="AH27" i="15"/>
  <c r="AH13" i="15"/>
  <c r="AH44" i="15"/>
  <c r="AH32" i="15"/>
  <c r="AH54" i="15"/>
  <c r="AH14" i="15"/>
  <c r="AH23" i="15"/>
  <c r="AH36" i="15"/>
  <c r="AH40" i="15"/>
  <c r="AH35" i="15"/>
  <c r="AG3" i="11"/>
  <c r="AH66" i="9"/>
  <c r="AH67" i="9"/>
  <c r="AH65" i="9"/>
  <c r="AI1" i="9"/>
  <c r="AH72" i="9"/>
  <c r="AH61" i="9"/>
  <c r="AH62" i="9"/>
  <c r="AH56" i="9"/>
  <c r="AH52" i="9"/>
  <c r="AH50" i="9"/>
  <c r="AH48" i="9"/>
  <c r="AH46" i="9"/>
  <c r="AH44" i="9"/>
  <c r="AH42" i="9"/>
  <c r="AH40" i="9"/>
  <c r="AH38" i="9"/>
  <c r="AH36" i="9"/>
  <c r="AH34" i="9"/>
  <c r="AH32" i="9"/>
  <c r="AH30" i="9"/>
  <c r="AH28" i="9"/>
  <c r="AH26" i="9"/>
  <c r="AH24" i="9"/>
  <c r="AH22" i="9"/>
  <c r="AH20" i="9"/>
  <c r="AH18" i="9"/>
  <c r="AH16" i="9"/>
  <c r="AH14" i="9"/>
  <c r="AH69" i="9"/>
  <c r="AH68" i="9"/>
  <c r="AH63" i="9"/>
  <c r="AH55" i="9"/>
  <c r="AH54" i="9"/>
  <c r="AH64" i="9"/>
  <c r="AH70" i="9"/>
  <c r="AH58" i="9"/>
  <c r="AH53" i="9"/>
  <c r="AH71" i="9"/>
  <c r="AH59" i="9"/>
  <c r="AH57" i="9"/>
  <c r="AH49" i="9"/>
  <c r="AH41" i="9"/>
  <c r="AH47" i="9"/>
  <c r="AH39" i="9"/>
  <c r="AH43" i="9"/>
  <c r="AH37" i="9"/>
  <c r="AH29" i="9"/>
  <c r="AH21" i="9"/>
  <c r="AH13" i="9"/>
  <c r="AH35" i="9"/>
  <c r="AH27" i="9"/>
  <c r="AH19" i="9"/>
  <c r="AH12" i="9"/>
  <c r="AH60" i="9"/>
  <c r="AH51" i="9"/>
  <c r="AH33" i="9"/>
  <c r="AH17" i="9"/>
  <c r="AH45" i="9"/>
  <c r="AH31" i="9"/>
  <c r="AH15" i="9"/>
  <c r="AH25" i="9"/>
  <c r="AH23" i="9"/>
  <c r="AM16" i="10"/>
  <c r="AM29" i="10"/>
  <c r="AM35" i="10"/>
  <c r="AM36" i="10"/>
  <c r="AM41" i="10"/>
  <c r="AM42" i="10"/>
  <c r="AM48" i="10"/>
  <c r="AM52" i="10"/>
  <c r="AM54" i="10"/>
  <c r="AM56" i="10"/>
  <c r="AM58" i="10"/>
  <c r="AM59" i="10"/>
  <c r="AM60" i="10"/>
  <c r="AM61" i="10"/>
  <c r="AM62" i="10"/>
  <c r="AM63" i="10"/>
  <c r="AM64" i="10"/>
  <c r="AM65" i="10"/>
  <c r="AM66" i="10"/>
  <c r="AM12" i="10"/>
  <c r="AM17" i="10"/>
  <c r="AM20" i="10"/>
  <c r="AM25" i="10"/>
  <c r="AM28" i="10"/>
  <c r="AM33" i="10"/>
  <c r="AM50" i="10"/>
  <c r="AM57" i="10"/>
  <c r="AN1" i="10"/>
  <c r="AM19" i="10"/>
  <c r="AM21" i="10"/>
  <c r="AM40" i="10"/>
  <c r="AM44" i="10"/>
  <c r="AM13" i="10"/>
  <c r="AM18" i="10"/>
  <c r="AM24" i="10"/>
  <c r="AM27" i="10"/>
  <c r="AM67" i="10"/>
  <c r="AM34" i="10"/>
  <c r="AM45" i="10"/>
  <c r="AM51" i="10"/>
  <c r="AM53" i="10"/>
  <c r="AM26" i="10"/>
  <c r="AM32" i="10"/>
  <c r="AM37" i="10"/>
  <c r="AM43" i="10"/>
  <c r="AM49" i="10"/>
  <c r="AM55" i="10"/>
  <c r="AM31" i="10"/>
  <c r="AM38" i="10"/>
  <c r="AM70" i="10"/>
  <c r="AM68" i="10"/>
  <c r="AM39" i="10"/>
  <c r="AM46" i="10"/>
  <c r="AM23" i="10"/>
  <c r="AM14" i="10"/>
  <c r="AM71" i="10"/>
  <c r="AM30" i="10"/>
  <c r="AM15" i="10"/>
  <c r="AM22" i="10"/>
  <c r="AM47" i="10"/>
  <c r="AM69" i="10"/>
  <c r="AI68" i="17"/>
  <c r="AH68" i="11" s="1"/>
  <c r="AI14" i="17"/>
  <c r="AH14" i="11" s="1"/>
  <c r="AI16" i="17"/>
  <c r="AH16" i="11" s="1"/>
  <c r="AI18" i="17"/>
  <c r="AH18" i="11" s="1"/>
  <c r="AI20" i="17"/>
  <c r="AH20" i="11" s="1"/>
  <c r="AI22" i="17"/>
  <c r="AH22" i="11" s="1"/>
  <c r="AI24" i="17"/>
  <c r="AH24" i="11" s="1"/>
  <c r="AI69" i="17"/>
  <c r="AH69" i="11" s="1"/>
  <c r="AI70" i="17"/>
  <c r="AH70" i="11" s="1"/>
  <c r="AI13" i="17"/>
  <c r="AH13" i="11" s="1"/>
  <c r="AI15" i="17"/>
  <c r="AH15" i="11" s="1"/>
  <c r="AI17" i="17"/>
  <c r="AH17" i="11" s="1"/>
  <c r="AI19" i="17"/>
  <c r="AH19" i="11" s="1"/>
  <c r="AI21" i="17"/>
  <c r="AH21" i="11" s="1"/>
  <c r="AI23" i="17"/>
  <c r="AH23" i="11" s="1"/>
  <c r="AJ1" i="17"/>
  <c r="AI27" i="17"/>
  <c r="AH27" i="11" s="1"/>
  <c r="AI29" i="17"/>
  <c r="AH29" i="11" s="1"/>
  <c r="AI31" i="17"/>
  <c r="AH31" i="11" s="1"/>
  <c r="AI33" i="17"/>
  <c r="AH33" i="11" s="1"/>
  <c r="AI35" i="17"/>
  <c r="AH35" i="11" s="1"/>
  <c r="AI37" i="17"/>
  <c r="AH37" i="11" s="1"/>
  <c r="AI39" i="17"/>
  <c r="AH39" i="11" s="1"/>
  <c r="AI41" i="17"/>
  <c r="AH41" i="11" s="1"/>
  <c r="AI43" i="17"/>
  <c r="AH43" i="11" s="1"/>
  <c r="AI45" i="17"/>
  <c r="AH45" i="11" s="1"/>
  <c r="AI47" i="17"/>
  <c r="AH47" i="11" s="1"/>
  <c r="AI49" i="17"/>
  <c r="AH49" i="11" s="1"/>
  <c r="AI51" i="17"/>
  <c r="AH51" i="11" s="1"/>
  <c r="AI53" i="17"/>
  <c r="AH53" i="11" s="1"/>
  <c r="AI55" i="17"/>
  <c r="AH55" i="11" s="1"/>
  <c r="AI57" i="17"/>
  <c r="AH57" i="11" s="1"/>
  <c r="AI59" i="17"/>
  <c r="AH59" i="11" s="1"/>
  <c r="AI61" i="17"/>
  <c r="AH61" i="11" s="1"/>
  <c r="AI63" i="17"/>
  <c r="AH63" i="11" s="1"/>
  <c r="AI65" i="17"/>
  <c r="AH65" i="11" s="1"/>
  <c r="AI67" i="17"/>
  <c r="AH67" i="11" s="1"/>
  <c r="AI12" i="17"/>
  <c r="AH12" i="11" s="1"/>
  <c r="AI72" i="17"/>
  <c r="AI26" i="17"/>
  <c r="AH26" i="11" s="1"/>
  <c r="AI28" i="17"/>
  <c r="AH28" i="11" s="1"/>
  <c r="AI30" i="17"/>
  <c r="AH30" i="11" s="1"/>
  <c r="AI32" i="17"/>
  <c r="AH32" i="11" s="1"/>
  <c r="AI34" i="17"/>
  <c r="AH34" i="11" s="1"/>
  <c r="AI36" i="17"/>
  <c r="AH36" i="11" s="1"/>
  <c r="AI38" i="17"/>
  <c r="AH38" i="11" s="1"/>
  <c r="AI40" i="17"/>
  <c r="AH40" i="11" s="1"/>
  <c r="AI44" i="17"/>
  <c r="AH44" i="11" s="1"/>
  <c r="AI48" i="17"/>
  <c r="AH48" i="11" s="1"/>
  <c r="AI50" i="17"/>
  <c r="AH50" i="11" s="1"/>
  <c r="AI54" i="17"/>
  <c r="AH54" i="11" s="1"/>
  <c r="AI58" i="17"/>
  <c r="AH58" i="11" s="1"/>
  <c r="AI64" i="17"/>
  <c r="AH64" i="11" s="1"/>
  <c r="AI25" i="17"/>
  <c r="AH25" i="11" s="1"/>
  <c r="AI71" i="17"/>
  <c r="AH71" i="11" s="1"/>
  <c r="AI46" i="17"/>
  <c r="AH46" i="11" s="1"/>
  <c r="AI52" i="17"/>
  <c r="AH52" i="11" s="1"/>
  <c r="AI56" i="17"/>
  <c r="AH56" i="11" s="1"/>
  <c r="AI62" i="17"/>
  <c r="AH62" i="11" s="1"/>
  <c r="AI66" i="17"/>
  <c r="AH66" i="11" s="1"/>
  <c r="AI42" i="17"/>
  <c r="AH42" i="11" s="1"/>
  <c r="AI60" i="17"/>
  <c r="AH60" i="11" s="1"/>
  <c r="AG3" i="15"/>
  <c r="AH3" i="11" l="1"/>
  <c r="AI70" i="9"/>
  <c r="AI72" i="9"/>
  <c r="AI57" i="9"/>
  <c r="AI59" i="9"/>
  <c r="AI61" i="9"/>
  <c r="AI56" i="9"/>
  <c r="AI54" i="9"/>
  <c r="AI71" i="9"/>
  <c r="AI66" i="9"/>
  <c r="AI63" i="9"/>
  <c r="AI60" i="9"/>
  <c r="AI55" i="9"/>
  <c r="AI53" i="9"/>
  <c r="AI65" i="9"/>
  <c r="AJ1" i="9"/>
  <c r="AI69" i="9"/>
  <c r="AI64" i="9"/>
  <c r="AI62" i="9"/>
  <c r="AI48" i="9"/>
  <c r="AI47" i="9"/>
  <c r="AI40" i="9"/>
  <c r="AI39" i="9"/>
  <c r="AI67" i="9"/>
  <c r="AI58" i="9"/>
  <c r="AI46" i="9"/>
  <c r="AI45" i="9"/>
  <c r="AI38" i="9"/>
  <c r="AI68" i="9"/>
  <c r="AI42" i="9"/>
  <c r="AI41" i="9"/>
  <c r="AI36" i="9"/>
  <c r="AI35" i="9"/>
  <c r="AI28" i="9"/>
  <c r="AI27" i="9"/>
  <c r="AI20" i="9"/>
  <c r="AI19" i="9"/>
  <c r="AI12" i="9"/>
  <c r="AI52" i="9"/>
  <c r="AI51" i="9"/>
  <c r="AI34" i="9"/>
  <c r="AI33" i="9"/>
  <c r="AI26" i="9"/>
  <c r="AI25" i="9"/>
  <c r="AI18" i="9"/>
  <c r="AI17" i="9"/>
  <c r="AI50" i="9"/>
  <c r="AI49" i="9"/>
  <c r="AI32" i="9"/>
  <c r="AI31" i="9"/>
  <c r="AI16" i="9"/>
  <c r="AI15" i="9"/>
  <c r="AI44" i="9"/>
  <c r="AI43" i="9"/>
  <c r="AI30" i="9"/>
  <c r="AI29" i="9"/>
  <c r="AI14" i="9"/>
  <c r="AI13" i="9"/>
  <c r="AI37" i="9"/>
  <c r="AI24" i="9"/>
  <c r="AI23" i="9"/>
  <c r="AI22" i="9"/>
  <c r="AI21" i="9"/>
  <c r="AK1" i="17"/>
  <c r="AJ70" i="17"/>
  <c r="AI70" i="11" s="1"/>
  <c r="AJ14" i="17"/>
  <c r="AI14" i="11" s="1"/>
  <c r="AJ16" i="17"/>
  <c r="AI16" i="11" s="1"/>
  <c r="AJ18" i="17"/>
  <c r="AI18" i="11" s="1"/>
  <c r="AJ20" i="17"/>
  <c r="AI20" i="11" s="1"/>
  <c r="AJ22" i="17"/>
  <c r="AI22" i="11" s="1"/>
  <c r="AJ24" i="17"/>
  <c r="AI24" i="11" s="1"/>
  <c r="AJ71" i="17"/>
  <c r="AI71" i="11" s="1"/>
  <c r="AJ68" i="17"/>
  <c r="AI68" i="11" s="1"/>
  <c r="AJ13" i="17"/>
  <c r="AI13" i="11" s="1"/>
  <c r="AJ15" i="17"/>
  <c r="AI15" i="11" s="1"/>
  <c r="AJ17" i="17"/>
  <c r="AI17" i="11" s="1"/>
  <c r="AJ19" i="17"/>
  <c r="AI19" i="11" s="1"/>
  <c r="AJ21" i="17"/>
  <c r="AI21" i="11" s="1"/>
  <c r="AJ23" i="17"/>
  <c r="AI23" i="11" s="1"/>
  <c r="AJ69" i="17"/>
  <c r="AI69" i="11" s="1"/>
  <c r="AJ27" i="17"/>
  <c r="AI27" i="11" s="1"/>
  <c r="AJ29" i="17"/>
  <c r="AI29" i="11" s="1"/>
  <c r="AJ31" i="17"/>
  <c r="AI31" i="11" s="1"/>
  <c r="AJ33" i="17"/>
  <c r="AI33" i="11" s="1"/>
  <c r="AJ35" i="17"/>
  <c r="AI35" i="11" s="1"/>
  <c r="AJ37" i="17"/>
  <c r="AI37" i="11" s="1"/>
  <c r="AJ39" i="17"/>
  <c r="AI39" i="11" s="1"/>
  <c r="AJ41" i="17"/>
  <c r="AI41" i="11" s="1"/>
  <c r="AJ43" i="17"/>
  <c r="AI43" i="11" s="1"/>
  <c r="AJ45" i="17"/>
  <c r="AI45" i="11" s="1"/>
  <c r="AJ47" i="17"/>
  <c r="AI47" i="11" s="1"/>
  <c r="AJ49" i="17"/>
  <c r="AI49" i="11" s="1"/>
  <c r="AJ51" i="17"/>
  <c r="AI51" i="11" s="1"/>
  <c r="AJ53" i="17"/>
  <c r="AI53" i="11" s="1"/>
  <c r="AJ55" i="17"/>
  <c r="AI55" i="11" s="1"/>
  <c r="AJ57" i="17"/>
  <c r="AI57" i="11" s="1"/>
  <c r="AJ59" i="17"/>
  <c r="AI59" i="11" s="1"/>
  <c r="AJ61" i="17"/>
  <c r="AI61" i="11" s="1"/>
  <c r="AJ63" i="17"/>
  <c r="AI63" i="11" s="1"/>
  <c r="AJ65" i="17"/>
  <c r="AI65" i="11" s="1"/>
  <c r="AJ67" i="17"/>
  <c r="AI67" i="11" s="1"/>
  <c r="AJ12" i="17"/>
  <c r="AI12" i="11" s="1"/>
  <c r="AJ72" i="17"/>
  <c r="AJ32" i="17"/>
  <c r="AI32" i="11" s="1"/>
  <c r="AJ40" i="17"/>
  <c r="AI40" i="11" s="1"/>
  <c r="AJ48" i="17"/>
  <c r="AI48" i="11" s="1"/>
  <c r="AJ56" i="17"/>
  <c r="AI56" i="11" s="1"/>
  <c r="AJ64" i="17"/>
  <c r="AI64" i="11" s="1"/>
  <c r="AJ26" i="17"/>
  <c r="AI26" i="11" s="1"/>
  <c r="AJ34" i="17"/>
  <c r="AI34" i="11" s="1"/>
  <c r="AJ42" i="17"/>
  <c r="AI42" i="11" s="1"/>
  <c r="AJ50" i="17"/>
  <c r="AI50" i="11" s="1"/>
  <c r="AJ58" i="17"/>
  <c r="AI58" i="11" s="1"/>
  <c r="AJ66" i="17"/>
  <c r="AI66" i="11" s="1"/>
  <c r="AJ28" i="17"/>
  <c r="AI28" i="11" s="1"/>
  <c r="AJ36" i="17"/>
  <c r="AI36" i="11" s="1"/>
  <c r="AJ44" i="17"/>
  <c r="AI44" i="11" s="1"/>
  <c r="AJ52" i="17"/>
  <c r="AI52" i="11" s="1"/>
  <c r="AJ60" i="17"/>
  <c r="AI60" i="11" s="1"/>
  <c r="AJ25" i="17"/>
  <c r="AI25" i="11" s="1"/>
  <c r="AJ30" i="17"/>
  <c r="AI30" i="11" s="1"/>
  <c r="AJ38" i="17"/>
  <c r="AI38" i="11" s="1"/>
  <c r="AJ46" i="17"/>
  <c r="AI46" i="11" s="1"/>
  <c r="AJ54" i="17"/>
  <c r="AI54" i="11" s="1"/>
  <c r="AJ62" i="17"/>
  <c r="AI62" i="11" s="1"/>
  <c r="AH3" i="15"/>
  <c r="AO1" i="10"/>
  <c r="AN55" i="10"/>
  <c r="AN56" i="10"/>
  <c r="AN57" i="10"/>
  <c r="AN59" i="10"/>
  <c r="AN60" i="10"/>
  <c r="AN52" i="10"/>
  <c r="AN62" i="10"/>
  <c r="AN63" i="10"/>
  <c r="AN66" i="10"/>
  <c r="AN70" i="10"/>
  <c r="AN61" i="10"/>
  <c r="AN67" i="10"/>
  <c r="AN53" i="10"/>
  <c r="AN64" i="10"/>
  <c r="AN54" i="10"/>
  <c r="AN65" i="10"/>
  <c r="AN58" i="10"/>
  <c r="AN68" i="10"/>
  <c r="AN15" i="10"/>
  <c r="AN19" i="10"/>
  <c r="AN23" i="10"/>
  <c r="AN27" i="10"/>
  <c r="AN31" i="10"/>
  <c r="AN35" i="10"/>
  <c r="AN39" i="10"/>
  <c r="AN43" i="10"/>
  <c r="AN47" i="10"/>
  <c r="AN51" i="10"/>
  <c r="AN16" i="10"/>
  <c r="AN22" i="10"/>
  <c r="AN28" i="10"/>
  <c r="AN32" i="10"/>
  <c r="AN38" i="10"/>
  <c r="AN44" i="10"/>
  <c r="AN50" i="10"/>
  <c r="AN13" i="10"/>
  <c r="AN17" i="10"/>
  <c r="AN21" i="10"/>
  <c r="AN25" i="10"/>
  <c r="AN29" i="10"/>
  <c r="AN33" i="10"/>
  <c r="AN37" i="10"/>
  <c r="AN41" i="10"/>
  <c r="AN45" i="10"/>
  <c r="AN49" i="10"/>
  <c r="AN14" i="10"/>
  <c r="AN20" i="10"/>
  <c r="AN24" i="10"/>
  <c r="AN30" i="10"/>
  <c r="AN36" i="10"/>
  <c r="AN42" i="10"/>
  <c r="AN48" i="10"/>
  <c r="AN71" i="10"/>
  <c r="AN69" i="10"/>
  <c r="AN12" i="10"/>
  <c r="AN18" i="10"/>
  <c r="AN26" i="10"/>
  <c r="AN34" i="10"/>
  <c r="AN40" i="10"/>
  <c r="AN46" i="10"/>
  <c r="AI70" i="15"/>
  <c r="AI69" i="15"/>
  <c r="AI62" i="15"/>
  <c r="AI58" i="15"/>
  <c r="AI57" i="15"/>
  <c r="AI50" i="15"/>
  <c r="AI49" i="15"/>
  <c r="AI67" i="15"/>
  <c r="AI65" i="15"/>
  <c r="AI60" i="15"/>
  <c r="AI55" i="15"/>
  <c r="AI52" i="15"/>
  <c r="AI64" i="15"/>
  <c r="AI20" i="15"/>
  <c r="AI19" i="15"/>
  <c r="AI46" i="15"/>
  <c r="AI42" i="15"/>
  <c r="AI38" i="15"/>
  <c r="AI36" i="15"/>
  <c r="AI35" i="15"/>
  <c r="AI28" i="15"/>
  <c r="AI27" i="15"/>
  <c r="AI71" i="15"/>
  <c r="AI66" i="15"/>
  <c r="AI63" i="15"/>
  <c r="AI61" i="15"/>
  <c r="AI59" i="15"/>
  <c r="AI48" i="15"/>
  <c r="AI24" i="15"/>
  <c r="AI21" i="15"/>
  <c r="AI18" i="15"/>
  <c r="AI45" i="15"/>
  <c r="AI41" i="15"/>
  <c r="AJ1" i="15"/>
  <c r="AI72" i="15"/>
  <c r="AI54" i="15"/>
  <c r="AI23" i="15"/>
  <c r="AI16" i="15"/>
  <c r="AI15" i="15"/>
  <c r="AI14" i="15"/>
  <c r="AI13" i="15"/>
  <c r="AI44" i="15"/>
  <c r="AI40" i="15"/>
  <c r="AI32" i="15"/>
  <c r="AI31" i="15"/>
  <c r="AI12" i="15"/>
  <c r="AI53" i="15"/>
  <c r="AI51" i="15"/>
  <c r="AI22" i="15"/>
  <c r="AI43" i="15"/>
  <c r="AI33" i="15"/>
  <c r="AI39" i="15"/>
  <c r="AI29" i="15"/>
  <c r="AI26" i="15"/>
  <c r="AI25" i="15"/>
  <c r="AI68" i="15"/>
  <c r="AI17" i="15"/>
  <c r="AI30" i="15"/>
  <c r="AI37" i="15"/>
  <c r="AI56" i="15"/>
  <c r="AI34" i="15"/>
  <c r="AI47" i="15"/>
  <c r="AI3" i="15" l="1"/>
  <c r="AK1" i="15"/>
  <c r="AJ67" i="15"/>
  <c r="AJ64" i="15"/>
  <c r="AJ70" i="15"/>
  <c r="AJ65" i="15"/>
  <c r="AJ60" i="15"/>
  <c r="AJ55" i="15"/>
  <c r="AJ52" i="15"/>
  <c r="AJ71" i="15"/>
  <c r="AJ69" i="15"/>
  <c r="AJ68" i="15"/>
  <c r="AJ63" i="15"/>
  <c r="AJ62" i="15"/>
  <c r="AJ61" i="15"/>
  <c r="AJ54" i="15"/>
  <c r="AJ53" i="15"/>
  <c r="AJ66" i="15"/>
  <c r="AJ59" i="15"/>
  <c r="AJ57" i="15"/>
  <c r="AJ21" i="15"/>
  <c r="AJ18" i="15"/>
  <c r="AJ45" i="15"/>
  <c r="AJ41" i="15"/>
  <c r="AJ37" i="15"/>
  <c r="AJ34" i="15"/>
  <c r="AJ29" i="15"/>
  <c r="AJ26" i="15"/>
  <c r="AJ25" i="15"/>
  <c r="AJ72" i="15"/>
  <c r="AJ58" i="15"/>
  <c r="AJ23" i="15"/>
  <c r="AJ16" i="15"/>
  <c r="AJ15" i="15"/>
  <c r="AJ14" i="15"/>
  <c r="AJ13" i="15"/>
  <c r="AJ48" i="15"/>
  <c r="AJ44" i="15"/>
  <c r="AJ40" i="15"/>
  <c r="AJ56" i="15"/>
  <c r="AJ51" i="15"/>
  <c r="AJ49" i="15"/>
  <c r="AJ22" i="15"/>
  <c r="AJ17" i="15"/>
  <c r="AJ47" i="15"/>
  <c r="AJ43" i="15"/>
  <c r="AJ39" i="15"/>
  <c r="AJ38" i="15"/>
  <c r="AJ33" i="15"/>
  <c r="AJ30" i="15"/>
  <c r="AJ28" i="15"/>
  <c r="AJ27" i="15"/>
  <c r="AJ24" i="15"/>
  <c r="AJ19" i="15"/>
  <c r="AJ46" i="15"/>
  <c r="AJ32" i="15"/>
  <c r="AJ50" i="15"/>
  <c r="AJ42" i="15"/>
  <c r="AJ36" i="15"/>
  <c r="AJ35" i="15"/>
  <c r="AJ20" i="15"/>
  <c r="AJ31" i="15"/>
  <c r="AJ12" i="15"/>
  <c r="AL1" i="17"/>
  <c r="AK68" i="17"/>
  <c r="AJ68" i="11" s="1"/>
  <c r="AK14" i="17"/>
  <c r="AJ14" i="11" s="1"/>
  <c r="AK16" i="17"/>
  <c r="AJ16" i="11" s="1"/>
  <c r="AK18" i="17"/>
  <c r="AJ18" i="11" s="1"/>
  <c r="AK20" i="17"/>
  <c r="AJ20" i="11" s="1"/>
  <c r="AK22" i="17"/>
  <c r="AJ22" i="11" s="1"/>
  <c r="AK24" i="17"/>
  <c r="AJ24" i="11" s="1"/>
  <c r="AK69" i="17"/>
  <c r="AJ69" i="11" s="1"/>
  <c r="AK70" i="17"/>
  <c r="AJ70" i="11" s="1"/>
  <c r="AK13" i="17"/>
  <c r="AJ13" i="11" s="1"/>
  <c r="AK15" i="17"/>
  <c r="AJ15" i="11" s="1"/>
  <c r="AK17" i="17"/>
  <c r="AJ17" i="11" s="1"/>
  <c r="AK19" i="17"/>
  <c r="AJ19" i="11" s="1"/>
  <c r="AK21" i="17"/>
  <c r="AJ21" i="11" s="1"/>
  <c r="AK23" i="17"/>
  <c r="AJ23" i="11" s="1"/>
  <c r="AK71" i="17"/>
  <c r="AJ71" i="11" s="1"/>
  <c r="AK26" i="17"/>
  <c r="AJ26" i="11" s="1"/>
  <c r="AK28" i="17"/>
  <c r="AJ28" i="11" s="1"/>
  <c r="AK30" i="17"/>
  <c r="AJ30" i="11" s="1"/>
  <c r="AK32" i="17"/>
  <c r="AJ32" i="11" s="1"/>
  <c r="AK34" i="17"/>
  <c r="AJ34" i="11" s="1"/>
  <c r="AK36" i="17"/>
  <c r="AJ36" i="11" s="1"/>
  <c r="AK38" i="17"/>
  <c r="AJ38" i="11" s="1"/>
  <c r="AK40" i="17"/>
  <c r="AJ40" i="11" s="1"/>
  <c r="AK42" i="17"/>
  <c r="AJ42" i="11" s="1"/>
  <c r="AK44" i="17"/>
  <c r="AJ44" i="11" s="1"/>
  <c r="AK46" i="17"/>
  <c r="AJ46" i="11" s="1"/>
  <c r="AK48" i="17"/>
  <c r="AJ48" i="11" s="1"/>
  <c r="AK50" i="17"/>
  <c r="AJ50" i="11" s="1"/>
  <c r="AK52" i="17"/>
  <c r="AJ52" i="11" s="1"/>
  <c r="AK54" i="17"/>
  <c r="AJ54" i="11" s="1"/>
  <c r="AK56" i="17"/>
  <c r="AJ56" i="11" s="1"/>
  <c r="AK58" i="17"/>
  <c r="AJ58" i="11" s="1"/>
  <c r="AK60" i="17"/>
  <c r="AJ60" i="11" s="1"/>
  <c r="AK62" i="17"/>
  <c r="AJ62" i="11" s="1"/>
  <c r="AK64" i="17"/>
  <c r="AJ64" i="11" s="1"/>
  <c r="AK66" i="17"/>
  <c r="AJ66" i="11" s="1"/>
  <c r="AK25" i="17"/>
  <c r="AJ25" i="11" s="1"/>
  <c r="AK55" i="17"/>
  <c r="AJ55" i="11" s="1"/>
  <c r="AK63" i="17"/>
  <c r="AJ63" i="11" s="1"/>
  <c r="AK67" i="17"/>
  <c r="AJ67" i="11" s="1"/>
  <c r="AK27" i="17"/>
  <c r="AJ27" i="11" s="1"/>
  <c r="AK29" i="17"/>
  <c r="AJ29" i="11" s="1"/>
  <c r="AK31" i="17"/>
  <c r="AJ31" i="11" s="1"/>
  <c r="AK33" i="17"/>
  <c r="AJ33" i="11" s="1"/>
  <c r="AK35" i="17"/>
  <c r="AJ35" i="11" s="1"/>
  <c r="AK37" i="17"/>
  <c r="AJ37" i="11" s="1"/>
  <c r="AK39" i="17"/>
  <c r="AJ39" i="11" s="1"/>
  <c r="AK41" i="17"/>
  <c r="AJ41" i="11" s="1"/>
  <c r="AK43" i="17"/>
  <c r="AJ43" i="11" s="1"/>
  <c r="AK47" i="17"/>
  <c r="AJ47" i="11" s="1"/>
  <c r="AK49" i="17"/>
  <c r="AJ49" i="11" s="1"/>
  <c r="AK51" i="17"/>
  <c r="AJ51" i="11" s="1"/>
  <c r="AK53" i="17"/>
  <c r="AJ53" i="11" s="1"/>
  <c r="AK57" i="17"/>
  <c r="AJ57" i="11" s="1"/>
  <c r="AK61" i="17"/>
  <c r="AJ61" i="11" s="1"/>
  <c r="AK65" i="17"/>
  <c r="AJ65" i="11" s="1"/>
  <c r="AK45" i="17"/>
  <c r="AJ45" i="11" s="1"/>
  <c r="AK59" i="17"/>
  <c r="AJ59" i="11" s="1"/>
  <c r="AK12" i="17"/>
  <c r="AJ12" i="11" s="1"/>
  <c r="AJ3" i="11" s="1"/>
  <c r="AK72" i="17"/>
  <c r="AK1" i="9"/>
  <c r="AJ70" i="9"/>
  <c r="AJ54" i="9"/>
  <c r="AJ58" i="9"/>
  <c r="AJ62" i="9"/>
  <c r="AJ66" i="9"/>
  <c r="AJ15" i="9"/>
  <c r="AJ19" i="9"/>
  <c r="AJ23" i="9"/>
  <c r="AJ27" i="9"/>
  <c r="AJ31" i="9"/>
  <c r="AJ35" i="9"/>
  <c r="AJ39" i="9"/>
  <c r="AJ55" i="9"/>
  <c r="AJ65" i="9"/>
  <c r="AJ14" i="9"/>
  <c r="AJ17" i="9"/>
  <c r="AJ20" i="9"/>
  <c r="AJ30" i="9"/>
  <c r="AJ33" i="9"/>
  <c r="AJ36" i="9"/>
  <c r="AJ44" i="9"/>
  <c r="AJ48" i="9"/>
  <c r="AJ52" i="9"/>
  <c r="AJ69" i="9"/>
  <c r="AJ71" i="9"/>
  <c r="AJ59" i="9"/>
  <c r="AJ63" i="9"/>
  <c r="AJ67" i="9"/>
  <c r="AJ18" i="9"/>
  <c r="AJ21" i="9"/>
  <c r="AJ22" i="9"/>
  <c r="AJ24" i="9"/>
  <c r="AJ25" i="9"/>
  <c r="AJ26" i="9"/>
  <c r="AJ28" i="9"/>
  <c r="AJ29" i="9"/>
  <c r="AJ32" i="9"/>
  <c r="AJ72" i="9"/>
  <c r="AJ53" i="9"/>
  <c r="AJ57" i="9"/>
  <c r="AJ61" i="9"/>
  <c r="AJ68" i="9"/>
  <c r="AJ56" i="9"/>
  <c r="AJ64" i="9"/>
  <c r="AJ34" i="9"/>
  <c r="AJ38" i="9"/>
  <c r="AJ45" i="9"/>
  <c r="AJ37" i="9"/>
  <c r="AJ41" i="9"/>
  <c r="AJ42" i="9"/>
  <c r="AJ43" i="9"/>
  <c r="AJ46" i="9"/>
  <c r="AJ49" i="9"/>
  <c r="AJ12" i="9"/>
  <c r="AJ51" i="9"/>
  <c r="AJ13" i="9"/>
  <c r="AJ40" i="9"/>
  <c r="AJ47" i="9"/>
  <c r="AJ50" i="9"/>
  <c r="AJ60" i="9"/>
  <c r="AJ16" i="9"/>
  <c r="AO17" i="10"/>
  <c r="AO23" i="10"/>
  <c r="AO43" i="10"/>
  <c r="AO49" i="10"/>
  <c r="AO31" i="10"/>
  <c r="AO39" i="10"/>
  <c r="AO47" i="10"/>
  <c r="AO59" i="10"/>
  <c r="AO61" i="10"/>
  <c r="AO63" i="10"/>
  <c r="AO65" i="10"/>
  <c r="AO67" i="10"/>
  <c r="AO25" i="10"/>
  <c r="AO27" i="10"/>
  <c r="AO58" i="10"/>
  <c r="AO66" i="10"/>
  <c r="AO35" i="10"/>
  <c r="AO41" i="10"/>
  <c r="AO64" i="10"/>
  <c r="AO60" i="10"/>
  <c r="AO51" i="10"/>
  <c r="AO19" i="10"/>
  <c r="AP1" i="10"/>
  <c r="AO15" i="10"/>
  <c r="AO62" i="10"/>
  <c r="AO33" i="10"/>
  <c r="AO14" i="10"/>
  <c r="AO22" i="10"/>
  <c r="AO30" i="10"/>
  <c r="AO38" i="10"/>
  <c r="AO46" i="10"/>
  <c r="AO13" i="10"/>
  <c r="AO45" i="10"/>
  <c r="AO69" i="10"/>
  <c r="AO12" i="10"/>
  <c r="AO28" i="10"/>
  <c r="AO44" i="10"/>
  <c r="AO52" i="10"/>
  <c r="AO56" i="10"/>
  <c r="AO53" i="10"/>
  <c r="AO71" i="10"/>
  <c r="AO20" i="10"/>
  <c r="AO36" i="10"/>
  <c r="AO21" i="10"/>
  <c r="AO54" i="10"/>
  <c r="AO16" i="10"/>
  <c r="AO24" i="10"/>
  <c r="AO32" i="10"/>
  <c r="AO55" i="10"/>
  <c r="AO57" i="10"/>
  <c r="AO68" i="10"/>
  <c r="AO18" i="10"/>
  <c r="AO26" i="10"/>
  <c r="AO34" i="10"/>
  <c r="AO42" i="10"/>
  <c r="AO50" i="10"/>
  <c r="AO29" i="10"/>
  <c r="AO70" i="10"/>
  <c r="AO40" i="10"/>
  <c r="AO48" i="10"/>
  <c r="AO37" i="10"/>
  <c r="AI3" i="11"/>
  <c r="AL70" i="17" l="1"/>
  <c r="AK70" i="11" s="1"/>
  <c r="AL14" i="17"/>
  <c r="AK14" i="11" s="1"/>
  <c r="AL16" i="17"/>
  <c r="AK16" i="11" s="1"/>
  <c r="AL18" i="17"/>
  <c r="AK18" i="11" s="1"/>
  <c r="AL20" i="17"/>
  <c r="AK20" i="11" s="1"/>
  <c r="AL22" i="17"/>
  <c r="AK22" i="11" s="1"/>
  <c r="AL24" i="17"/>
  <c r="AK24" i="11" s="1"/>
  <c r="AM1" i="17"/>
  <c r="AL71" i="17"/>
  <c r="AK71" i="11" s="1"/>
  <c r="AL68" i="17"/>
  <c r="AK68" i="11" s="1"/>
  <c r="AL13" i="17"/>
  <c r="AK13" i="11" s="1"/>
  <c r="AL15" i="17"/>
  <c r="AK15" i="11" s="1"/>
  <c r="AL17" i="17"/>
  <c r="AK17" i="11" s="1"/>
  <c r="AL19" i="17"/>
  <c r="AK19" i="11" s="1"/>
  <c r="AL21" i="17"/>
  <c r="AK21" i="11" s="1"/>
  <c r="AL23" i="17"/>
  <c r="AK23" i="11" s="1"/>
  <c r="AL72" i="17"/>
  <c r="AL26" i="17"/>
  <c r="AK26" i="11" s="1"/>
  <c r="AL28" i="17"/>
  <c r="AK28" i="11" s="1"/>
  <c r="AL30" i="17"/>
  <c r="AK30" i="11" s="1"/>
  <c r="AL32" i="17"/>
  <c r="AK32" i="11" s="1"/>
  <c r="AL34" i="17"/>
  <c r="AK34" i="11" s="1"/>
  <c r="AL36" i="17"/>
  <c r="AK36" i="11" s="1"/>
  <c r="AL38" i="17"/>
  <c r="AK38" i="11" s="1"/>
  <c r="AL40" i="17"/>
  <c r="AK40" i="11" s="1"/>
  <c r="AL42" i="17"/>
  <c r="AK42" i="11" s="1"/>
  <c r="AL44" i="17"/>
  <c r="AK44" i="11" s="1"/>
  <c r="AL46" i="17"/>
  <c r="AK46" i="11" s="1"/>
  <c r="AL48" i="17"/>
  <c r="AK48" i="11" s="1"/>
  <c r="AL50" i="17"/>
  <c r="AK50" i="11" s="1"/>
  <c r="AL52" i="17"/>
  <c r="AK52" i="11" s="1"/>
  <c r="AL54" i="17"/>
  <c r="AK54" i="11" s="1"/>
  <c r="AL56" i="17"/>
  <c r="AK56" i="11" s="1"/>
  <c r="AL58" i="17"/>
  <c r="AK58" i="11" s="1"/>
  <c r="AL60" i="17"/>
  <c r="AK60" i="11" s="1"/>
  <c r="AL62" i="17"/>
  <c r="AK62" i="11" s="1"/>
  <c r="AL64" i="17"/>
  <c r="AK64" i="11" s="1"/>
  <c r="AL66" i="17"/>
  <c r="AK66" i="11" s="1"/>
  <c r="AL25" i="17"/>
  <c r="AK25" i="11" s="1"/>
  <c r="AL69" i="17"/>
  <c r="AK69" i="11" s="1"/>
  <c r="AL59" i="17"/>
  <c r="AK59" i="11" s="1"/>
  <c r="AL29" i="17"/>
  <c r="AK29" i="11" s="1"/>
  <c r="AL31" i="17"/>
  <c r="AK31" i="11" s="1"/>
  <c r="AL39" i="17"/>
  <c r="AK39" i="11" s="1"/>
  <c r="AL47" i="17"/>
  <c r="AK47" i="11" s="1"/>
  <c r="AL55" i="17"/>
  <c r="AK55" i="11" s="1"/>
  <c r="AL63" i="17"/>
  <c r="AK63" i="11" s="1"/>
  <c r="AL33" i="17"/>
  <c r="AK33" i="11" s="1"/>
  <c r="AL41" i="17"/>
  <c r="AK41" i="11" s="1"/>
  <c r="AL49" i="17"/>
  <c r="AK49" i="11" s="1"/>
  <c r="AL57" i="17"/>
  <c r="AK57" i="11" s="1"/>
  <c r="AL65" i="17"/>
  <c r="AK65" i="11" s="1"/>
  <c r="AL27" i="17"/>
  <c r="AK27" i="11" s="1"/>
  <c r="AL35" i="17"/>
  <c r="AK35" i="11" s="1"/>
  <c r="AL43" i="17"/>
  <c r="AK43" i="11" s="1"/>
  <c r="AL51" i="17"/>
  <c r="AK51" i="11" s="1"/>
  <c r="AL67" i="17"/>
  <c r="AK67" i="11" s="1"/>
  <c r="AL37" i="17"/>
  <c r="AK37" i="11" s="1"/>
  <c r="AL45" i="17"/>
  <c r="AK45" i="11" s="1"/>
  <c r="AL53" i="17"/>
  <c r="AK53" i="11" s="1"/>
  <c r="AL61" i="17"/>
  <c r="AK61" i="11" s="1"/>
  <c r="AL12" i="17"/>
  <c r="AK12" i="11" s="1"/>
  <c r="AJ3" i="15"/>
  <c r="AQ1" i="10"/>
  <c r="AP18" i="10"/>
  <c r="AP24" i="10"/>
  <c r="AP25" i="10"/>
  <c r="AP30" i="10"/>
  <c r="AP31" i="10"/>
  <c r="AP37" i="10"/>
  <c r="AP50" i="10"/>
  <c r="AP53" i="10"/>
  <c r="AP55" i="10"/>
  <c r="AP57" i="10"/>
  <c r="AP69" i="10"/>
  <c r="AP15" i="10"/>
  <c r="AP23" i="10"/>
  <c r="AP26" i="10"/>
  <c r="AP34" i="10"/>
  <c r="AP42" i="10"/>
  <c r="AP45" i="10"/>
  <c r="AP54" i="10"/>
  <c r="AP29" i="10"/>
  <c r="AP33" i="10"/>
  <c r="AP46" i="10"/>
  <c r="AP48" i="10"/>
  <c r="AP52" i="10"/>
  <c r="AP64" i="10"/>
  <c r="AP65" i="10"/>
  <c r="AP21" i="10"/>
  <c r="AP32" i="10"/>
  <c r="AP38" i="10"/>
  <c r="AP49" i="10"/>
  <c r="AP58" i="10"/>
  <c r="AP14" i="10"/>
  <c r="AP17" i="10"/>
  <c r="AP39" i="10"/>
  <c r="AP56" i="10"/>
  <c r="AP61" i="10"/>
  <c r="AP62" i="10"/>
  <c r="AP67" i="10"/>
  <c r="AP40" i="10"/>
  <c r="AP63" i="10"/>
  <c r="AP13" i="10"/>
  <c r="AP41" i="10"/>
  <c r="AP47" i="10"/>
  <c r="AP59" i="10"/>
  <c r="AP66" i="10"/>
  <c r="AP16" i="10"/>
  <c r="AP22" i="10"/>
  <c r="AP60" i="10"/>
  <c r="AP70" i="10"/>
  <c r="AP20" i="10"/>
  <c r="AP27" i="10"/>
  <c r="AP71" i="10"/>
  <c r="AP12" i="10"/>
  <c r="AP44" i="10"/>
  <c r="AP28" i="10"/>
  <c r="AP35" i="10"/>
  <c r="AP68" i="10"/>
  <c r="AP19" i="10"/>
  <c r="AP51" i="10"/>
  <c r="AP36" i="10"/>
  <c r="AP43" i="10"/>
  <c r="AK71" i="9"/>
  <c r="AK68" i="9"/>
  <c r="AK55" i="9"/>
  <c r="AK59" i="9"/>
  <c r="AK63" i="9"/>
  <c r="AK67" i="9"/>
  <c r="AK12" i="9"/>
  <c r="AK16" i="9"/>
  <c r="AK20" i="9"/>
  <c r="AK24" i="9"/>
  <c r="AK28" i="9"/>
  <c r="AK32" i="9"/>
  <c r="AK36" i="9"/>
  <c r="AK40" i="9"/>
  <c r="AK70" i="9"/>
  <c r="AK58" i="9"/>
  <c r="AK61" i="9"/>
  <c r="AK64" i="9"/>
  <c r="AK13" i="9"/>
  <c r="AK23" i="9"/>
  <c r="AK26" i="9"/>
  <c r="AK29" i="9"/>
  <c r="AK39" i="9"/>
  <c r="AK42" i="9"/>
  <c r="AK45" i="9"/>
  <c r="AK49" i="9"/>
  <c r="AL1" i="9"/>
  <c r="AK69" i="9"/>
  <c r="AK72" i="9"/>
  <c r="AK56" i="9"/>
  <c r="AK60" i="9"/>
  <c r="AK27" i="9"/>
  <c r="AK30" i="9"/>
  <c r="AK31" i="9"/>
  <c r="AK33" i="9"/>
  <c r="AK34" i="9"/>
  <c r="AK35" i="9"/>
  <c r="AK37" i="9"/>
  <c r="AK38" i="9"/>
  <c r="AK54" i="9"/>
  <c r="AK65" i="9"/>
  <c r="AK53" i="9"/>
  <c r="AK15" i="9"/>
  <c r="AK19" i="9"/>
  <c r="AK48" i="9"/>
  <c r="AK51" i="9"/>
  <c r="AK62" i="9"/>
  <c r="AK14" i="9"/>
  <c r="AK18" i="9"/>
  <c r="AK22" i="9"/>
  <c r="AK52" i="9"/>
  <c r="AK57" i="9"/>
  <c r="AK21" i="9"/>
  <c r="AK44" i="9"/>
  <c r="AK47" i="9"/>
  <c r="AK50" i="9"/>
  <c r="AK25" i="9"/>
  <c r="AK41" i="9"/>
  <c r="AK66" i="9"/>
  <c r="AK17" i="9"/>
  <c r="AK46" i="9"/>
  <c r="AK43" i="9"/>
  <c r="AK66" i="15"/>
  <c r="AK65" i="15"/>
  <c r="AL1" i="15"/>
  <c r="AK72" i="15"/>
  <c r="AK71" i="15"/>
  <c r="AK69" i="15"/>
  <c r="AK68" i="15"/>
  <c r="AK67" i="15"/>
  <c r="AK63" i="15"/>
  <c r="AK62" i="15"/>
  <c r="AK61" i="15"/>
  <c r="AK54" i="15"/>
  <c r="AK53" i="15"/>
  <c r="AK64" i="15"/>
  <c r="AK59" i="15"/>
  <c r="AK56" i="15"/>
  <c r="AK51" i="15"/>
  <c r="AK58" i="15"/>
  <c r="AK23" i="15"/>
  <c r="AK16" i="15"/>
  <c r="AK15" i="15"/>
  <c r="AK14" i="15"/>
  <c r="AK13" i="15"/>
  <c r="AK48" i="15"/>
  <c r="AK44" i="15"/>
  <c r="AK40" i="15"/>
  <c r="AK39" i="15"/>
  <c r="AK32" i="15"/>
  <c r="AK31" i="15"/>
  <c r="AK12" i="15"/>
  <c r="AK60" i="15"/>
  <c r="AK55" i="15"/>
  <c r="AK24" i="15"/>
  <c r="AK22" i="15"/>
  <c r="AK17" i="15"/>
  <c r="AK47" i="15"/>
  <c r="AK43" i="15"/>
  <c r="AK50" i="15"/>
  <c r="AK20" i="15"/>
  <c r="AK19" i="15"/>
  <c r="AK46" i="15"/>
  <c r="AK42" i="15"/>
  <c r="AK36" i="15"/>
  <c r="AK35" i="15"/>
  <c r="AK28" i="15"/>
  <c r="AK27" i="15"/>
  <c r="AK57" i="15"/>
  <c r="AK41" i="15"/>
  <c r="AK29" i="15"/>
  <c r="AK26" i="15"/>
  <c r="AK25" i="15"/>
  <c r="AK70" i="15"/>
  <c r="AK21" i="15"/>
  <c r="AK30" i="15"/>
  <c r="AK52" i="15"/>
  <c r="AK49" i="15"/>
  <c r="AK37" i="15"/>
  <c r="AK34" i="15"/>
  <c r="AK33" i="15"/>
  <c r="AK18" i="15"/>
  <c r="AK38" i="15"/>
  <c r="AK45" i="15"/>
  <c r="AK3" i="11" l="1"/>
  <c r="AK3" i="15"/>
  <c r="AR1" i="10"/>
  <c r="AQ12" i="10"/>
  <c r="AQ32" i="10"/>
  <c r="AQ38" i="10"/>
  <c r="AQ44" i="10"/>
  <c r="AQ58" i="10"/>
  <c r="AQ59" i="10"/>
  <c r="AQ60" i="10"/>
  <c r="AQ61" i="10"/>
  <c r="AQ62" i="10"/>
  <c r="AQ63" i="10"/>
  <c r="AQ64" i="10"/>
  <c r="AQ65" i="10"/>
  <c r="AQ66" i="10"/>
  <c r="AQ40" i="10"/>
  <c r="AQ48" i="10"/>
  <c r="AQ52" i="10"/>
  <c r="AQ53" i="10"/>
  <c r="AQ14" i="10"/>
  <c r="AQ16" i="10"/>
  <c r="AQ67" i="10"/>
  <c r="AQ46" i="10"/>
  <c r="AQ55" i="10"/>
  <c r="AQ22" i="10"/>
  <c r="AQ28" i="10"/>
  <c r="AQ54" i="10"/>
  <c r="AQ24" i="10"/>
  <c r="AQ30" i="10"/>
  <c r="AQ36" i="10"/>
  <c r="AQ56" i="10"/>
  <c r="AQ20" i="10"/>
  <c r="AQ57" i="10"/>
  <c r="AQ70" i="10"/>
  <c r="AQ68" i="10"/>
  <c r="AQ19" i="10"/>
  <c r="AQ27" i="10"/>
  <c r="AQ35" i="10"/>
  <c r="AQ43" i="10"/>
  <c r="AQ51" i="10"/>
  <c r="AQ34" i="10"/>
  <c r="AQ17" i="10"/>
  <c r="AQ33" i="10"/>
  <c r="AQ49" i="10"/>
  <c r="AQ13" i="10"/>
  <c r="AQ21" i="10"/>
  <c r="AQ25" i="10"/>
  <c r="AQ41" i="10"/>
  <c r="AQ42" i="10"/>
  <c r="AQ37" i="10"/>
  <c r="AQ45" i="10"/>
  <c r="AQ71" i="10"/>
  <c r="AQ69" i="10"/>
  <c r="AQ15" i="10"/>
  <c r="AQ23" i="10"/>
  <c r="AQ31" i="10"/>
  <c r="AQ39" i="10"/>
  <c r="AQ47" i="10"/>
  <c r="AQ18" i="10"/>
  <c r="AQ50" i="10"/>
  <c r="AQ29" i="10"/>
  <c r="AQ26" i="10"/>
  <c r="AM68" i="17"/>
  <c r="AL68" i="11" s="1"/>
  <c r="AM14" i="17"/>
  <c r="AL14" i="11" s="1"/>
  <c r="AM16" i="17"/>
  <c r="AL16" i="11" s="1"/>
  <c r="AM18" i="17"/>
  <c r="AL18" i="11" s="1"/>
  <c r="AM20" i="17"/>
  <c r="AL20" i="11" s="1"/>
  <c r="AM22" i="17"/>
  <c r="AL22" i="11" s="1"/>
  <c r="AM24" i="17"/>
  <c r="AL24" i="11" s="1"/>
  <c r="AM69" i="17"/>
  <c r="AL69" i="11" s="1"/>
  <c r="AN1" i="17"/>
  <c r="AM70" i="17"/>
  <c r="AL70" i="11" s="1"/>
  <c r="AM13" i="17"/>
  <c r="AL13" i="11" s="1"/>
  <c r="AM15" i="17"/>
  <c r="AL15" i="11" s="1"/>
  <c r="AM17" i="17"/>
  <c r="AL17" i="11" s="1"/>
  <c r="AM19" i="17"/>
  <c r="AL19" i="11" s="1"/>
  <c r="AM21" i="17"/>
  <c r="AL21" i="11" s="1"/>
  <c r="AM23" i="17"/>
  <c r="AL23" i="11" s="1"/>
  <c r="AM27" i="17"/>
  <c r="AL27" i="11" s="1"/>
  <c r="AM29" i="17"/>
  <c r="AL29" i="11" s="1"/>
  <c r="AM31" i="17"/>
  <c r="AL31" i="11" s="1"/>
  <c r="AM33" i="17"/>
  <c r="AL33" i="11" s="1"/>
  <c r="AM35" i="17"/>
  <c r="AL35" i="11" s="1"/>
  <c r="AM37" i="17"/>
  <c r="AL37" i="11" s="1"/>
  <c r="AM39" i="17"/>
  <c r="AL39" i="11" s="1"/>
  <c r="AM41" i="17"/>
  <c r="AL41" i="11" s="1"/>
  <c r="AM43" i="17"/>
  <c r="AL43" i="11" s="1"/>
  <c r="AM45" i="17"/>
  <c r="AL45" i="11" s="1"/>
  <c r="AM47" i="17"/>
  <c r="AL47" i="11" s="1"/>
  <c r="AM49" i="17"/>
  <c r="AL49" i="11" s="1"/>
  <c r="AM51" i="17"/>
  <c r="AL51" i="11" s="1"/>
  <c r="AM53" i="17"/>
  <c r="AL53" i="11" s="1"/>
  <c r="AM55" i="17"/>
  <c r="AL55" i="11" s="1"/>
  <c r="AM57" i="17"/>
  <c r="AL57" i="11" s="1"/>
  <c r="AM59" i="17"/>
  <c r="AL59" i="11" s="1"/>
  <c r="AM61" i="17"/>
  <c r="AL61" i="11" s="1"/>
  <c r="AM63" i="17"/>
  <c r="AL63" i="11" s="1"/>
  <c r="AM65" i="17"/>
  <c r="AL65" i="11" s="1"/>
  <c r="AM67" i="17"/>
  <c r="AL67" i="11" s="1"/>
  <c r="AM12" i="17"/>
  <c r="AL12" i="11" s="1"/>
  <c r="AM26" i="17"/>
  <c r="AL26" i="11" s="1"/>
  <c r="AM28" i="17"/>
  <c r="AL28" i="11" s="1"/>
  <c r="AM30" i="17"/>
  <c r="AL30" i="11" s="1"/>
  <c r="AM32" i="17"/>
  <c r="AL32" i="11" s="1"/>
  <c r="AM34" i="17"/>
  <c r="AL34" i="11" s="1"/>
  <c r="AM36" i="17"/>
  <c r="AL36" i="11" s="1"/>
  <c r="AM38" i="17"/>
  <c r="AL38" i="11" s="1"/>
  <c r="AM40" i="17"/>
  <c r="AL40" i="11" s="1"/>
  <c r="AM42" i="17"/>
  <c r="AL42" i="11" s="1"/>
  <c r="AM44" i="17"/>
  <c r="AL44" i="11" s="1"/>
  <c r="AM48" i="17"/>
  <c r="AL48" i="11" s="1"/>
  <c r="AM50" i="17"/>
  <c r="AL50" i="11" s="1"/>
  <c r="AM52" i="17"/>
  <c r="AL52" i="11" s="1"/>
  <c r="AM56" i="17"/>
  <c r="AL56" i="11" s="1"/>
  <c r="AM58" i="17"/>
  <c r="AL58" i="11" s="1"/>
  <c r="AM62" i="17"/>
  <c r="AL62" i="11" s="1"/>
  <c r="AM66" i="17"/>
  <c r="AL66" i="11" s="1"/>
  <c r="AM72" i="17"/>
  <c r="AM54" i="17"/>
  <c r="AL54" i="11" s="1"/>
  <c r="AM64" i="17"/>
  <c r="AL64" i="11" s="1"/>
  <c r="AM25" i="17"/>
  <c r="AL25" i="11" s="1"/>
  <c r="AM71" i="17"/>
  <c r="AL71" i="11" s="1"/>
  <c r="AM46" i="17"/>
  <c r="AL46" i="11" s="1"/>
  <c r="AM60" i="17"/>
  <c r="AL60" i="11" s="1"/>
  <c r="AL72" i="9"/>
  <c r="AL56" i="9"/>
  <c r="AL60" i="9"/>
  <c r="AL64" i="9"/>
  <c r="AL13" i="9"/>
  <c r="AL17" i="9"/>
  <c r="AL21" i="9"/>
  <c r="AL25" i="9"/>
  <c r="AL29" i="9"/>
  <c r="AL33" i="9"/>
  <c r="AL37" i="9"/>
  <c r="AL41" i="9"/>
  <c r="AL69" i="9"/>
  <c r="AL54" i="9"/>
  <c r="AL57" i="9"/>
  <c r="AL67" i="9"/>
  <c r="AL16" i="9"/>
  <c r="AL19" i="9"/>
  <c r="AL22" i="9"/>
  <c r="AL32" i="9"/>
  <c r="AL35" i="9"/>
  <c r="AL38" i="9"/>
  <c r="AL46" i="9"/>
  <c r="AL50" i="9"/>
  <c r="AL70" i="9"/>
  <c r="AL71" i="9"/>
  <c r="AL68" i="9"/>
  <c r="AL53" i="9"/>
  <c r="AL36" i="9"/>
  <c r="AL39" i="9"/>
  <c r="AL40" i="9"/>
  <c r="AM1" i="9"/>
  <c r="AL58" i="9"/>
  <c r="AL62" i="9"/>
  <c r="AL66" i="9"/>
  <c r="AL61" i="9"/>
  <c r="AL12" i="9"/>
  <c r="AL23" i="9"/>
  <c r="AL27" i="9"/>
  <c r="AL31" i="9"/>
  <c r="AL44" i="9"/>
  <c r="AL47" i="9"/>
  <c r="AL59" i="9"/>
  <c r="AL15" i="9"/>
  <c r="AL26" i="9"/>
  <c r="AL30" i="9"/>
  <c r="AL34" i="9"/>
  <c r="AL45" i="9"/>
  <c r="AL48" i="9"/>
  <c r="AL51" i="9"/>
  <c r="AL20" i="9"/>
  <c r="AL28" i="9"/>
  <c r="AL43" i="9"/>
  <c r="AL63" i="9"/>
  <c r="AL18" i="9"/>
  <c r="AL42" i="9"/>
  <c r="AL24" i="9"/>
  <c r="AL14" i="9"/>
  <c r="AL52" i="9"/>
  <c r="AL55" i="9"/>
  <c r="AL49" i="9"/>
  <c r="AL65" i="9"/>
  <c r="AL72" i="15"/>
  <c r="AL71" i="15"/>
  <c r="AL68" i="15"/>
  <c r="AL63" i="15"/>
  <c r="AL70" i="15"/>
  <c r="AL69" i="15"/>
  <c r="AM1" i="15"/>
  <c r="AL64" i="15"/>
  <c r="AL59" i="15"/>
  <c r="AL56" i="15"/>
  <c r="AL51" i="15"/>
  <c r="AL66" i="15"/>
  <c r="AL58" i="15"/>
  <c r="AL57" i="15"/>
  <c r="AL61" i="15"/>
  <c r="AL60" i="15"/>
  <c r="AL55" i="15"/>
  <c r="AL22" i="15"/>
  <c r="AL17" i="15"/>
  <c r="AL47" i="15"/>
  <c r="AL43" i="15"/>
  <c r="AL38" i="15"/>
  <c r="AL33" i="15"/>
  <c r="AL30" i="15"/>
  <c r="AL67" i="15"/>
  <c r="AL65" i="15"/>
  <c r="AL62" i="15"/>
  <c r="AL54" i="15"/>
  <c r="AL20" i="15"/>
  <c r="AL19" i="15"/>
  <c r="AL50" i="15"/>
  <c r="AL46" i="15"/>
  <c r="AL42" i="15"/>
  <c r="AL53" i="15"/>
  <c r="AL52" i="15"/>
  <c r="AL21" i="15"/>
  <c r="AL18" i="15"/>
  <c r="AL49" i="15"/>
  <c r="AL45" i="15"/>
  <c r="AL41" i="15"/>
  <c r="AL37" i="15"/>
  <c r="AL34" i="15"/>
  <c r="AL29" i="15"/>
  <c r="AL26" i="15"/>
  <c r="AL25" i="15"/>
  <c r="AL16" i="15"/>
  <c r="AL48" i="15"/>
  <c r="AL39" i="15"/>
  <c r="AL32" i="15"/>
  <c r="AL13" i="15"/>
  <c r="AL44" i="15"/>
  <c r="AL36" i="15"/>
  <c r="AL35" i="15"/>
  <c r="AL24" i="15"/>
  <c r="AL23" i="15"/>
  <c r="AL14" i="15"/>
  <c r="AL40" i="15"/>
  <c r="AL31" i="15"/>
  <c r="AL12" i="15"/>
  <c r="AL15" i="15"/>
  <c r="AL28" i="15"/>
  <c r="AL27" i="15"/>
  <c r="AL3" i="15" l="1"/>
  <c r="AM70" i="15"/>
  <c r="AM69" i="15"/>
  <c r="AM62" i="15"/>
  <c r="AM71" i="15"/>
  <c r="AM66" i="15"/>
  <c r="AM58" i="15"/>
  <c r="AM57" i="15"/>
  <c r="AN1" i="15"/>
  <c r="AM72" i="15"/>
  <c r="AM60" i="15"/>
  <c r="AM55" i="15"/>
  <c r="AM52" i="15"/>
  <c r="AM67" i="15"/>
  <c r="AM65" i="15"/>
  <c r="AM63" i="15"/>
  <c r="AM54" i="15"/>
  <c r="AM20" i="15"/>
  <c r="AM19" i="15"/>
  <c r="AM50" i="15"/>
  <c r="AM46" i="15"/>
  <c r="AM42" i="15"/>
  <c r="AM36" i="15"/>
  <c r="AM35" i="15"/>
  <c r="AM28" i="15"/>
  <c r="AM27" i="15"/>
  <c r="AM56" i="15"/>
  <c r="AM53" i="15"/>
  <c r="AM24" i="15"/>
  <c r="AM21" i="15"/>
  <c r="AM18" i="15"/>
  <c r="AM49" i="15"/>
  <c r="AM45" i="15"/>
  <c r="AM68" i="15"/>
  <c r="AM23" i="15"/>
  <c r="AM16" i="15"/>
  <c r="AM15" i="15"/>
  <c r="AM14" i="15"/>
  <c r="AM13" i="15"/>
  <c r="AM48" i="15"/>
  <c r="AM44" i="15"/>
  <c r="AM40" i="15"/>
  <c r="AM39" i="15"/>
  <c r="AM32" i="15"/>
  <c r="AM31" i="15"/>
  <c r="AM12" i="15"/>
  <c r="AM61" i="15"/>
  <c r="AM59" i="15"/>
  <c r="AM41" i="15"/>
  <c r="AM30" i="15"/>
  <c r="AM17" i="15"/>
  <c r="AM51" i="15"/>
  <c r="AM37" i="15"/>
  <c r="AM34" i="15"/>
  <c r="AM47" i="15"/>
  <c r="AM38" i="15"/>
  <c r="AM33" i="15"/>
  <c r="AM43" i="15"/>
  <c r="AM25" i="15"/>
  <c r="AM64" i="15"/>
  <c r="AM22" i="15"/>
  <c r="AM29" i="15"/>
  <c r="AM26" i="15"/>
  <c r="AO1" i="17"/>
  <c r="AN70" i="17"/>
  <c r="AM70" i="11" s="1"/>
  <c r="AN14" i="17"/>
  <c r="AM14" i="11" s="1"/>
  <c r="AN16" i="17"/>
  <c r="AM16" i="11" s="1"/>
  <c r="AN18" i="17"/>
  <c r="AM18" i="11" s="1"/>
  <c r="AN20" i="17"/>
  <c r="AM20" i="11" s="1"/>
  <c r="AN22" i="17"/>
  <c r="AM22" i="11" s="1"/>
  <c r="AN24" i="17"/>
  <c r="AM24" i="11" s="1"/>
  <c r="AN71" i="17"/>
  <c r="AM71" i="11" s="1"/>
  <c r="AN68" i="17"/>
  <c r="AM68" i="11" s="1"/>
  <c r="AN13" i="17"/>
  <c r="AM13" i="11" s="1"/>
  <c r="AN15" i="17"/>
  <c r="AM15" i="11" s="1"/>
  <c r="AN17" i="17"/>
  <c r="AM17" i="11" s="1"/>
  <c r="AN19" i="17"/>
  <c r="AM19" i="11" s="1"/>
  <c r="AN21" i="17"/>
  <c r="AM21" i="11" s="1"/>
  <c r="AN23" i="17"/>
  <c r="AM23" i="11" s="1"/>
  <c r="AN27" i="17"/>
  <c r="AM27" i="11" s="1"/>
  <c r="AN29" i="17"/>
  <c r="AM29" i="11" s="1"/>
  <c r="AN31" i="17"/>
  <c r="AM31" i="11" s="1"/>
  <c r="AN33" i="17"/>
  <c r="AM33" i="11" s="1"/>
  <c r="AN35" i="17"/>
  <c r="AM35" i="11" s="1"/>
  <c r="AN37" i="17"/>
  <c r="AM37" i="11" s="1"/>
  <c r="AN39" i="17"/>
  <c r="AM39" i="11" s="1"/>
  <c r="AN41" i="17"/>
  <c r="AM41" i="11" s="1"/>
  <c r="AN43" i="17"/>
  <c r="AM43" i="11" s="1"/>
  <c r="AN45" i="17"/>
  <c r="AM45" i="11" s="1"/>
  <c r="AN47" i="17"/>
  <c r="AM47" i="11" s="1"/>
  <c r="AN49" i="17"/>
  <c r="AM49" i="11" s="1"/>
  <c r="AN51" i="17"/>
  <c r="AM51" i="11" s="1"/>
  <c r="AN53" i="17"/>
  <c r="AM53" i="11" s="1"/>
  <c r="AN55" i="17"/>
  <c r="AM55" i="11" s="1"/>
  <c r="AN57" i="17"/>
  <c r="AM57" i="11" s="1"/>
  <c r="AN59" i="17"/>
  <c r="AM59" i="11" s="1"/>
  <c r="AN61" i="17"/>
  <c r="AM61" i="11" s="1"/>
  <c r="AN63" i="17"/>
  <c r="AM63" i="11" s="1"/>
  <c r="AN65" i="17"/>
  <c r="AM65" i="11" s="1"/>
  <c r="AN67" i="17"/>
  <c r="AM67" i="11" s="1"/>
  <c r="AN12" i="17"/>
  <c r="AM12" i="11" s="1"/>
  <c r="AN72" i="17"/>
  <c r="AN69" i="17"/>
  <c r="AM69" i="11" s="1"/>
  <c r="AN26" i="17"/>
  <c r="AM26" i="11" s="1"/>
  <c r="AN34" i="17"/>
  <c r="AM34" i="11" s="1"/>
  <c r="AN42" i="17"/>
  <c r="AM42" i="11" s="1"/>
  <c r="AN50" i="17"/>
  <c r="AM50" i="11" s="1"/>
  <c r="AN58" i="17"/>
  <c r="AM58" i="11" s="1"/>
  <c r="AN66" i="17"/>
  <c r="AM66" i="11" s="1"/>
  <c r="AN28" i="17"/>
  <c r="AM28" i="11" s="1"/>
  <c r="AN36" i="17"/>
  <c r="AM36" i="11" s="1"/>
  <c r="AN52" i="17"/>
  <c r="AM52" i="11" s="1"/>
  <c r="AN60" i="17"/>
  <c r="AM60" i="11" s="1"/>
  <c r="AN30" i="17"/>
  <c r="AM30" i="11" s="1"/>
  <c r="AN38" i="17"/>
  <c r="AM38" i="11" s="1"/>
  <c r="AN46" i="17"/>
  <c r="AM46" i="11" s="1"/>
  <c r="AN54" i="17"/>
  <c r="AM54" i="11" s="1"/>
  <c r="AN62" i="17"/>
  <c r="AM62" i="11" s="1"/>
  <c r="AN32" i="17"/>
  <c r="AM32" i="11" s="1"/>
  <c r="AN40" i="17"/>
  <c r="AM40" i="11" s="1"/>
  <c r="AN48" i="17"/>
  <c r="AM48" i="11" s="1"/>
  <c r="AN56" i="17"/>
  <c r="AM56" i="11" s="1"/>
  <c r="AN64" i="17"/>
  <c r="AM64" i="11" s="1"/>
  <c r="AN44" i="17"/>
  <c r="AM44" i="11" s="1"/>
  <c r="AN25" i="17"/>
  <c r="AM25" i="11" s="1"/>
  <c r="AS1" i="10"/>
  <c r="AR26" i="10"/>
  <c r="AR29" i="10"/>
  <c r="AR45" i="10"/>
  <c r="AR51" i="10"/>
  <c r="AR52" i="10"/>
  <c r="AR59" i="10"/>
  <c r="AR61" i="10"/>
  <c r="AR14" i="10"/>
  <c r="AR33" i="10"/>
  <c r="AR53" i="10"/>
  <c r="AR55" i="10"/>
  <c r="AR60" i="10"/>
  <c r="AR65" i="10"/>
  <c r="AR67" i="10"/>
  <c r="AR21" i="10"/>
  <c r="AR38" i="10"/>
  <c r="AR63" i="10"/>
  <c r="AR17" i="10"/>
  <c r="AR56" i="10"/>
  <c r="AR64" i="10"/>
  <c r="AR22" i="10"/>
  <c r="AR39" i="10"/>
  <c r="AR68" i="10"/>
  <c r="AR31" i="10"/>
  <c r="AR46" i="10"/>
  <c r="AR57" i="10"/>
  <c r="AR19" i="10"/>
  <c r="AR69" i="10"/>
  <c r="AR70" i="10"/>
  <c r="AR28" i="10"/>
  <c r="AR44" i="10"/>
  <c r="AR18" i="10"/>
  <c r="AR37" i="10"/>
  <c r="AR47" i="10"/>
  <c r="AR62" i="10"/>
  <c r="AR16" i="10"/>
  <c r="AR40" i="10"/>
  <c r="AR25" i="10"/>
  <c r="AR49" i="10"/>
  <c r="AR15" i="10"/>
  <c r="AR48" i="10"/>
  <c r="AR71" i="10"/>
  <c r="AR24" i="10"/>
  <c r="AR30" i="10"/>
  <c r="AR58" i="10"/>
  <c r="AR43" i="10"/>
  <c r="AR12" i="10"/>
  <c r="AR13" i="10"/>
  <c r="AR20" i="10"/>
  <c r="AR36" i="10"/>
  <c r="AR27" i="10"/>
  <c r="AR34" i="10"/>
  <c r="AR41" i="10"/>
  <c r="AR23" i="10"/>
  <c r="AR42" i="10"/>
  <c r="AR54" i="10"/>
  <c r="AR32" i="10"/>
  <c r="AR50" i="10"/>
  <c r="AR35" i="10"/>
  <c r="AR66" i="10"/>
  <c r="AM69" i="9"/>
  <c r="AM53" i="9"/>
  <c r="AM57" i="9"/>
  <c r="AM61" i="9"/>
  <c r="AM65" i="9"/>
  <c r="AM14" i="9"/>
  <c r="AM18" i="9"/>
  <c r="AM22" i="9"/>
  <c r="AM26" i="9"/>
  <c r="AM30" i="9"/>
  <c r="AM34" i="9"/>
  <c r="AM38" i="9"/>
  <c r="AM42" i="9"/>
  <c r="AN1" i="9"/>
  <c r="AM72" i="9"/>
  <c r="AM60" i="9"/>
  <c r="AM63" i="9"/>
  <c r="AM66" i="9"/>
  <c r="AM12" i="9"/>
  <c r="AM15" i="9"/>
  <c r="AM25" i="9"/>
  <c r="AM28" i="9"/>
  <c r="AM31" i="9"/>
  <c r="AM41" i="9"/>
  <c r="AM43" i="9"/>
  <c r="AM47" i="9"/>
  <c r="AM51" i="9"/>
  <c r="AM64" i="9"/>
  <c r="AM71" i="9"/>
  <c r="AM55" i="9"/>
  <c r="AM59" i="9"/>
  <c r="AM58" i="9"/>
  <c r="AM16" i="9"/>
  <c r="AM20" i="9"/>
  <c r="AM24" i="9"/>
  <c r="AM35" i="9"/>
  <c r="AM39" i="9"/>
  <c r="AM50" i="9"/>
  <c r="AM68" i="9"/>
  <c r="AM56" i="9"/>
  <c r="AM67" i="9"/>
  <c r="AM19" i="9"/>
  <c r="AM23" i="9"/>
  <c r="AM27" i="9"/>
  <c r="AM44" i="9"/>
  <c r="AM62" i="9"/>
  <c r="AM17" i="9"/>
  <c r="AM36" i="9"/>
  <c r="AM46" i="9"/>
  <c r="AM49" i="9"/>
  <c r="AM52" i="9"/>
  <c r="AM29" i="9"/>
  <c r="AM37" i="9"/>
  <c r="AM45" i="9"/>
  <c r="AM48" i="9"/>
  <c r="AM13" i="9"/>
  <c r="AM40" i="9"/>
  <c r="AM54" i="9"/>
  <c r="AM21" i="9"/>
  <c r="AM32" i="9"/>
  <c r="AM70" i="9"/>
  <c r="AM33" i="9"/>
  <c r="AL3" i="11"/>
  <c r="AO1" i="9" l="1"/>
  <c r="AN70" i="9"/>
  <c r="AN54" i="9"/>
  <c r="AN58" i="9"/>
  <c r="AN62" i="9"/>
  <c r="AN66" i="9"/>
  <c r="AN15" i="9"/>
  <c r="AN19" i="9"/>
  <c r="AN23" i="9"/>
  <c r="AN27" i="9"/>
  <c r="AN31" i="9"/>
  <c r="AN35" i="9"/>
  <c r="AN39" i="9"/>
  <c r="AN71" i="9"/>
  <c r="AN68" i="9"/>
  <c r="AN53" i="9"/>
  <c r="AN56" i="9"/>
  <c r="AN59" i="9"/>
  <c r="AN18" i="9"/>
  <c r="AN21" i="9"/>
  <c r="AN24" i="9"/>
  <c r="AN34" i="9"/>
  <c r="AN37" i="9"/>
  <c r="AN40" i="9"/>
  <c r="AN44" i="9"/>
  <c r="AN48" i="9"/>
  <c r="AN52" i="9"/>
  <c r="AN55" i="9"/>
  <c r="AN57" i="9"/>
  <c r="AN61" i="9"/>
  <c r="AN65" i="9"/>
  <c r="AN69" i="9"/>
  <c r="AN63" i="9"/>
  <c r="AN67" i="9"/>
  <c r="AN72" i="9"/>
  <c r="AN13" i="9"/>
  <c r="AN17" i="9"/>
  <c r="AN28" i="9"/>
  <c r="AN32" i="9"/>
  <c r="AN36" i="9"/>
  <c r="AN43" i="9"/>
  <c r="AN46" i="9"/>
  <c r="AN49" i="9"/>
  <c r="AN64" i="9"/>
  <c r="AN12" i="9"/>
  <c r="AN16" i="9"/>
  <c r="AN20" i="9"/>
  <c r="AN38" i="9"/>
  <c r="AN47" i="9"/>
  <c r="AN50" i="9"/>
  <c r="AN14" i="9"/>
  <c r="AN25" i="9"/>
  <c r="AN33" i="9"/>
  <c r="AN41" i="9"/>
  <c r="AN26" i="9"/>
  <c r="AN51" i="9"/>
  <c r="AN29" i="9"/>
  <c r="AN60" i="9"/>
  <c r="AN30" i="9"/>
  <c r="AN42" i="9"/>
  <c r="AN22" i="9"/>
  <c r="AN45" i="9"/>
  <c r="AO71" i="17"/>
  <c r="AN71" i="11" s="1"/>
  <c r="AO68" i="17"/>
  <c r="AN68" i="11" s="1"/>
  <c r="AO14" i="17"/>
  <c r="AN14" i="11" s="1"/>
  <c r="AO16" i="17"/>
  <c r="AN16" i="11" s="1"/>
  <c r="AO18" i="17"/>
  <c r="AN18" i="11" s="1"/>
  <c r="AO20" i="17"/>
  <c r="AN20" i="11" s="1"/>
  <c r="AO22" i="17"/>
  <c r="AN22" i="11" s="1"/>
  <c r="AO24" i="17"/>
  <c r="AN24" i="11" s="1"/>
  <c r="AO69" i="17"/>
  <c r="AN69" i="11" s="1"/>
  <c r="AO70" i="17"/>
  <c r="AN70" i="11" s="1"/>
  <c r="AO13" i="17"/>
  <c r="AN13" i="11" s="1"/>
  <c r="AO15" i="17"/>
  <c r="AN15" i="11" s="1"/>
  <c r="AO17" i="17"/>
  <c r="AN17" i="11" s="1"/>
  <c r="AO19" i="17"/>
  <c r="AN19" i="11" s="1"/>
  <c r="AO21" i="17"/>
  <c r="AN21" i="11" s="1"/>
  <c r="AO23" i="17"/>
  <c r="AN23" i="11" s="1"/>
  <c r="AO26" i="17"/>
  <c r="AN26" i="11" s="1"/>
  <c r="AO28" i="17"/>
  <c r="AN28" i="11" s="1"/>
  <c r="AO30" i="17"/>
  <c r="AN30" i="11" s="1"/>
  <c r="AO32" i="17"/>
  <c r="AN32" i="11" s="1"/>
  <c r="AO34" i="17"/>
  <c r="AN34" i="11" s="1"/>
  <c r="AO36" i="17"/>
  <c r="AN36" i="11" s="1"/>
  <c r="AO38" i="17"/>
  <c r="AN38" i="11" s="1"/>
  <c r="AO40" i="17"/>
  <c r="AN40" i="11" s="1"/>
  <c r="AO42" i="17"/>
  <c r="AN42" i="11" s="1"/>
  <c r="AO44" i="17"/>
  <c r="AN44" i="11" s="1"/>
  <c r="AO46" i="17"/>
  <c r="AN46" i="11" s="1"/>
  <c r="AO48" i="17"/>
  <c r="AN48" i="11" s="1"/>
  <c r="AO50" i="17"/>
  <c r="AN50" i="11" s="1"/>
  <c r="AO52" i="17"/>
  <c r="AN52" i="11" s="1"/>
  <c r="AO54" i="17"/>
  <c r="AN54" i="11" s="1"/>
  <c r="AO56" i="17"/>
  <c r="AN56" i="11" s="1"/>
  <c r="AO58" i="17"/>
  <c r="AN58" i="11" s="1"/>
  <c r="AO60" i="17"/>
  <c r="AN60" i="11" s="1"/>
  <c r="AO62" i="17"/>
  <c r="AN62" i="11" s="1"/>
  <c r="AO64" i="17"/>
  <c r="AN64" i="11" s="1"/>
  <c r="AO66" i="17"/>
  <c r="AN66" i="11" s="1"/>
  <c r="AO25" i="17"/>
  <c r="AN25" i="11" s="1"/>
  <c r="AO53" i="17"/>
  <c r="AN53" i="11" s="1"/>
  <c r="AO59" i="17"/>
  <c r="AN59" i="11" s="1"/>
  <c r="AO65" i="17"/>
  <c r="AN65" i="11" s="1"/>
  <c r="AP1" i="17"/>
  <c r="AO27" i="17"/>
  <c r="AN27" i="11" s="1"/>
  <c r="AO29" i="17"/>
  <c r="AN29" i="11" s="1"/>
  <c r="AO31" i="17"/>
  <c r="AN31" i="11" s="1"/>
  <c r="AO33" i="17"/>
  <c r="AN33" i="11" s="1"/>
  <c r="AO35" i="17"/>
  <c r="AN35" i="11" s="1"/>
  <c r="AO37" i="17"/>
  <c r="AN37" i="11" s="1"/>
  <c r="AO39" i="17"/>
  <c r="AN39" i="11" s="1"/>
  <c r="AO41" i="17"/>
  <c r="AN41" i="11" s="1"/>
  <c r="AO43" i="17"/>
  <c r="AN43" i="11" s="1"/>
  <c r="AO47" i="17"/>
  <c r="AN47" i="11" s="1"/>
  <c r="AO49" i="17"/>
  <c r="AN49" i="11" s="1"/>
  <c r="AO51" i="17"/>
  <c r="AN51" i="11" s="1"/>
  <c r="AO55" i="17"/>
  <c r="AN55" i="11" s="1"/>
  <c r="AO61" i="17"/>
  <c r="AN61" i="11" s="1"/>
  <c r="AO67" i="17"/>
  <c r="AN67" i="11" s="1"/>
  <c r="AO45" i="17"/>
  <c r="AN45" i="11" s="1"/>
  <c r="AO57" i="17"/>
  <c r="AN57" i="11" s="1"/>
  <c r="AO63" i="17"/>
  <c r="AN63" i="11" s="1"/>
  <c r="AO12" i="17"/>
  <c r="AN12" i="11" s="1"/>
  <c r="AO72" i="17"/>
  <c r="AT1" i="10"/>
  <c r="AS19" i="10"/>
  <c r="AS22" i="10"/>
  <c r="AS35" i="10"/>
  <c r="AS38" i="10"/>
  <c r="AS57" i="10"/>
  <c r="AS64" i="10"/>
  <c r="AS66" i="10"/>
  <c r="AS20" i="10"/>
  <c r="AS24" i="10"/>
  <c r="AS28" i="10"/>
  <c r="AS62" i="10"/>
  <c r="AS26" i="10"/>
  <c r="AS31" i="10"/>
  <c r="AS43" i="10"/>
  <c r="AS53" i="10"/>
  <c r="AS56" i="10"/>
  <c r="AS40" i="10"/>
  <c r="AS47" i="10"/>
  <c r="AS60" i="10"/>
  <c r="AS71" i="10"/>
  <c r="AS12" i="10"/>
  <c r="AS36" i="10"/>
  <c r="AS54" i="10"/>
  <c r="AS58" i="10"/>
  <c r="AS52" i="10"/>
  <c r="AS61" i="10"/>
  <c r="AS27" i="10"/>
  <c r="AS42" i="10"/>
  <c r="AS16" i="10"/>
  <c r="AS65" i="10"/>
  <c r="AS67" i="10"/>
  <c r="AS50" i="10"/>
  <c r="AS34" i="10"/>
  <c r="AS33" i="10"/>
  <c r="AS49" i="10"/>
  <c r="AS69" i="10"/>
  <c r="AS15" i="10"/>
  <c r="AS23" i="10"/>
  <c r="AS30" i="10"/>
  <c r="AS68" i="10"/>
  <c r="AS18" i="10"/>
  <c r="AS29" i="10"/>
  <c r="AS39" i="10"/>
  <c r="AS63" i="10"/>
  <c r="AS21" i="10"/>
  <c r="AS37" i="10"/>
  <c r="AS44" i="10"/>
  <c r="AS55" i="10"/>
  <c r="AS45" i="10"/>
  <c r="AS32" i="10"/>
  <c r="AS46" i="10"/>
  <c r="AS70" i="10"/>
  <c r="AS17" i="10"/>
  <c r="AS25" i="10"/>
  <c r="AS41" i="10"/>
  <c r="AS48" i="10"/>
  <c r="AS51" i="10"/>
  <c r="AS59" i="10"/>
  <c r="AS13" i="10"/>
  <c r="AS14" i="10"/>
  <c r="AM3" i="15"/>
  <c r="AM3" i="11"/>
  <c r="AO1" i="15"/>
  <c r="AN67" i="15"/>
  <c r="AN64" i="15"/>
  <c r="AN72" i="15"/>
  <c r="AN60" i="15"/>
  <c r="AN55" i="15"/>
  <c r="AN65" i="15"/>
  <c r="AN61" i="15"/>
  <c r="AN54" i="15"/>
  <c r="AN53" i="15"/>
  <c r="AN71" i="15"/>
  <c r="AN69" i="15"/>
  <c r="AN62" i="15"/>
  <c r="AN56" i="15"/>
  <c r="AN21" i="15"/>
  <c r="AN18" i="15"/>
  <c r="AN49" i="15"/>
  <c r="AN45" i="15"/>
  <c r="AN42" i="15"/>
  <c r="AN37" i="15"/>
  <c r="AN34" i="15"/>
  <c r="AN29" i="15"/>
  <c r="AN26" i="15"/>
  <c r="AN25" i="15"/>
  <c r="AN68" i="15"/>
  <c r="AN23" i="15"/>
  <c r="AN16" i="15"/>
  <c r="AN15" i="15"/>
  <c r="AN14" i="15"/>
  <c r="AN13" i="15"/>
  <c r="AN52" i="15"/>
  <c r="AN48" i="15"/>
  <c r="AN44" i="15"/>
  <c r="AN70" i="15"/>
  <c r="AN59" i="15"/>
  <c r="AN57" i="15"/>
  <c r="AN22" i="15"/>
  <c r="AN17" i="15"/>
  <c r="AN51" i="15"/>
  <c r="AN47" i="15"/>
  <c r="AN43" i="15"/>
  <c r="AN41" i="15"/>
  <c r="AN38" i="15"/>
  <c r="AN33" i="15"/>
  <c r="AN30" i="15"/>
  <c r="AN63" i="15"/>
  <c r="AN19" i="15"/>
  <c r="AN46" i="15"/>
  <c r="AN36" i="15"/>
  <c r="AN35" i="15"/>
  <c r="AN40" i="15"/>
  <c r="AN31" i="15"/>
  <c r="AN12" i="15"/>
  <c r="AN58" i="15"/>
  <c r="AN20" i="15"/>
  <c r="AN28" i="15"/>
  <c r="AN27" i="15"/>
  <c r="AN24" i="15"/>
  <c r="AN50" i="15"/>
  <c r="AN66" i="15"/>
  <c r="AN32" i="15"/>
  <c r="AN39" i="15"/>
  <c r="AN3" i="11" l="1"/>
  <c r="AO66" i="15"/>
  <c r="AO65" i="15"/>
  <c r="AP1" i="15"/>
  <c r="AO72" i="15"/>
  <c r="AO71" i="15"/>
  <c r="AO61" i="15"/>
  <c r="AO54" i="15"/>
  <c r="AO70" i="15"/>
  <c r="AO68" i="15"/>
  <c r="AO67" i="15"/>
  <c r="AO63" i="15"/>
  <c r="AO62" i="15"/>
  <c r="AO59" i="15"/>
  <c r="AO56" i="15"/>
  <c r="AO23" i="15"/>
  <c r="AO16" i="15"/>
  <c r="AO15" i="15"/>
  <c r="AO14" i="15"/>
  <c r="AO13" i="15"/>
  <c r="AO52" i="15"/>
  <c r="AO48" i="15"/>
  <c r="AO44" i="15"/>
  <c r="AO40" i="15"/>
  <c r="AO39" i="15"/>
  <c r="AO32" i="15"/>
  <c r="AO31" i="15"/>
  <c r="AO12" i="15"/>
  <c r="AO57" i="15"/>
  <c r="AO24" i="15"/>
  <c r="AO22" i="15"/>
  <c r="AO17" i="15"/>
  <c r="AO51" i="15"/>
  <c r="AO47" i="15"/>
  <c r="AO64" i="15"/>
  <c r="AO58" i="15"/>
  <c r="AO20" i="15"/>
  <c r="AO19" i="15"/>
  <c r="AO50" i="15"/>
  <c r="AO46" i="15"/>
  <c r="AO43" i="15"/>
  <c r="AO36" i="15"/>
  <c r="AO35" i="15"/>
  <c r="AO28" i="15"/>
  <c r="AO27" i="15"/>
  <c r="AO21" i="15"/>
  <c r="AO53" i="15"/>
  <c r="AO37" i="15"/>
  <c r="AO34" i="15"/>
  <c r="AO69" i="15"/>
  <c r="AO55" i="15"/>
  <c r="AO49" i="15"/>
  <c r="AO38" i="15"/>
  <c r="AO33" i="15"/>
  <c r="AO60" i="15"/>
  <c r="AO18" i="15"/>
  <c r="AO45" i="15"/>
  <c r="AO42" i="15"/>
  <c r="AO29" i="15"/>
  <c r="AO26" i="15"/>
  <c r="AO25" i="15"/>
  <c r="AO41" i="15"/>
  <c r="AO30" i="15"/>
  <c r="AQ1" i="17"/>
  <c r="AP70" i="17"/>
  <c r="AO70" i="11" s="1"/>
  <c r="AP14" i="17"/>
  <c r="AO14" i="11" s="1"/>
  <c r="AP16" i="17"/>
  <c r="AO16" i="11" s="1"/>
  <c r="AP18" i="17"/>
  <c r="AO18" i="11" s="1"/>
  <c r="AP20" i="17"/>
  <c r="AO20" i="11" s="1"/>
  <c r="AP22" i="17"/>
  <c r="AO22" i="11" s="1"/>
  <c r="AP24" i="17"/>
  <c r="AO24" i="11" s="1"/>
  <c r="AP71" i="17"/>
  <c r="AO71" i="11" s="1"/>
  <c r="AP68" i="17"/>
  <c r="AO68" i="11" s="1"/>
  <c r="AP13" i="17"/>
  <c r="AO13" i="11" s="1"/>
  <c r="AP15" i="17"/>
  <c r="AO15" i="11" s="1"/>
  <c r="AP17" i="17"/>
  <c r="AO17" i="11" s="1"/>
  <c r="AP19" i="17"/>
  <c r="AO19" i="11" s="1"/>
  <c r="AP21" i="17"/>
  <c r="AO21" i="11" s="1"/>
  <c r="AP23" i="17"/>
  <c r="AO23" i="11" s="1"/>
  <c r="AP72" i="17"/>
  <c r="AP69" i="17"/>
  <c r="AO69" i="11" s="1"/>
  <c r="AP26" i="17"/>
  <c r="AO26" i="11" s="1"/>
  <c r="AP28" i="17"/>
  <c r="AO28" i="11" s="1"/>
  <c r="AP30" i="17"/>
  <c r="AO30" i="11" s="1"/>
  <c r="AP32" i="17"/>
  <c r="AO32" i="11" s="1"/>
  <c r="AP34" i="17"/>
  <c r="AO34" i="11" s="1"/>
  <c r="AP36" i="17"/>
  <c r="AO36" i="11" s="1"/>
  <c r="AP38" i="17"/>
  <c r="AO38" i="11" s="1"/>
  <c r="AP40" i="17"/>
  <c r="AO40" i="11" s="1"/>
  <c r="AP42" i="17"/>
  <c r="AO42" i="11" s="1"/>
  <c r="AP44" i="17"/>
  <c r="AO44" i="11" s="1"/>
  <c r="AP46" i="17"/>
  <c r="AO46" i="11" s="1"/>
  <c r="AP48" i="17"/>
  <c r="AO48" i="11" s="1"/>
  <c r="AP50" i="17"/>
  <c r="AO50" i="11" s="1"/>
  <c r="AP52" i="17"/>
  <c r="AO52" i="11" s="1"/>
  <c r="AP54" i="17"/>
  <c r="AO54" i="11" s="1"/>
  <c r="AP56" i="17"/>
  <c r="AO56" i="11" s="1"/>
  <c r="AP58" i="17"/>
  <c r="AO58" i="11" s="1"/>
  <c r="AP60" i="17"/>
  <c r="AO60" i="11" s="1"/>
  <c r="AP62" i="17"/>
  <c r="AO62" i="11" s="1"/>
  <c r="AP64" i="17"/>
  <c r="AO64" i="11" s="1"/>
  <c r="AP66" i="17"/>
  <c r="AO66" i="11" s="1"/>
  <c r="AP25" i="17"/>
  <c r="AO25" i="11" s="1"/>
  <c r="AP33" i="17"/>
  <c r="AO33" i="11" s="1"/>
  <c r="AP41" i="17"/>
  <c r="AO41" i="11" s="1"/>
  <c r="AP49" i="17"/>
  <c r="AO49" i="11" s="1"/>
  <c r="AP65" i="17"/>
  <c r="AO65" i="11" s="1"/>
  <c r="AP29" i="17"/>
  <c r="AO29" i="11" s="1"/>
  <c r="AP37" i="17"/>
  <c r="AO37" i="11" s="1"/>
  <c r="AP45" i="17"/>
  <c r="AO45" i="11" s="1"/>
  <c r="AP53" i="17"/>
  <c r="AO53" i="11" s="1"/>
  <c r="AP61" i="17"/>
  <c r="AO61" i="11" s="1"/>
  <c r="AP12" i="17"/>
  <c r="AO12" i="11" s="1"/>
  <c r="AP31" i="17"/>
  <c r="AO31" i="11" s="1"/>
  <c r="AP39" i="17"/>
  <c r="AO39" i="11" s="1"/>
  <c r="AP47" i="17"/>
  <c r="AO47" i="11" s="1"/>
  <c r="AP55" i="17"/>
  <c r="AO55" i="11" s="1"/>
  <c r="AP63" i="17"/>
  <c r="AO63" i="11" s="1"/>
  <c r="AP57" i="17"/>
  <c r="AO57" i="11" s="1"/>
  <c r="AP27" i="17"/>
  <c r="AO27" i="11" s="1"/>
  <c r="AP35" i="17"/>
  <c r="AO35" i="11" s="1"/>
  <c r="AP43" i="17"/>
  <c r="AO43" i="11" s="1"/>
  <c r="AP51" i="17"/>
  <c r="AO51" i="11" s="1"/>
  <c r="AP59" i="17"/>
  <c r="AO59" i="11" s="1"/>
  <c r="AP67" i="17"/>
  <c r="AO67" i="11" s="1"/>
  <c r="AN3" i="15"/>
  <c r="AU1" i="10"/>
  <c r="AT15" i="10"/>
  <c r="AT31" i="10"/>
  <c r="AT41" i="10"/>
  <c r="AT47" i="10"/>
  <c r="AT53" i="10"/>
  <c r="AT55" i="10"/>
  <c r="AT62" i="10"/>
  <c r="AT36" i="10"/>
  <c r="AT40" i="10"/>
  <c r="AT45" i="10"/>
  <c r="AT49" i="10"/>
  <c r="AT57" i="10"/>
  <c r="AT13" i="10"/>
  <c r="AT48" i="10"/>
  <c r="AT59" i="10"/>
  <c r="AT65" i="10"/>
  <c r="AT24" i="10"/>
  <c r="AT33" i="10"/>
  <c r="AT29" i="10"/>
  <c r="AT43" i="10"/>
  <c r="AT61" i="10"/>
  <c r="AT66" i="10"/>
  <c r="AT67" i="10"/>
  <c r="AT23" i="10"/>
  <c r="AT54" i="10"/>
  <c r="AT63" i="10"/>
  <c r="AT58" i="10"/>
  <c r="AT14" i="10"/>
  <c r="AT16" i="10"/>
  <c r="AT22" i="10"/>
  <c r="AT38" i="10"/>
  <c r="AT37" i="10"/>
  <c r="AT44" i="10"/>
  <c r="AT51" i="10"/>
  <c r="AT27" i="10"/>
  <c r="AT56" i="10"/>
  <c r="AT50" i="10"/>
  <c r="AT70" i="10"/>
  <c r="AT52" i="10"/>
  <c r="AT18" i="10"/>
  <c r="AT35" i="10"/>
  <c r="AT25" i="10"/>
  <c r="AT34" i="10"/>
  <c r="AT17" i="10"/>
  <c r="AT20" i="10"/>
  <c r="AT39" i="10"/>
  <c r="AT26" i="10"/>
  <c r="AT42" i="10"/>
  <c r="AT21" i="10"/>
  <c r="AT60" i="10"/>
  <c r="AT71" i="10"/>
  <c r="AT68" i="10"/>
  <c r="AT30" i="10"/>
  <c r="AT46" i="10"/>
  <c r="AT19" i="10"/>
  <c r="AT32" i="10"/>
  <c r="AT64" i="10"/>
  <c r="AT69" i="10"/>
  <c r="AT12" i="10"/>
  <c r="AT28" i="10"/>
  <c r="AO71" i="9"/>
  <c r="AO68" i="9"/>
  <c r="AO55" i="9"/>
  <c r="AO59" i="9"/>
  <c r="AO63" i="9"/>
  <c r="AO67" i="9"/>
  <c r="AO12" i="9"/>
  <c r="AO16" i="9"/>
  <c r="AO20" i="9"/>
  <c r="AO24" i="9"/>
  <c r="AO28" i="9"/>
  <c r="AO32" i="9"/>
  <c r="AO36" i="9"/>
  <c r="AO40" i="9"/>
  <c r="AO62" i="9"/>
  <c r="AO65" i="9"/>
  <c r="AO14" i="9"/>
  <c r="AO17" i="9"/>
  <c r="AO27" i="9"/>
  <c r="AO30" i="9"/>
  <c r="AO33" i="9"/>
  <c r="AO45" i="9"/>
  <c r="AO49" i="9"/>
  <c r="AP1" i="9"/>
  <c r="AO69" i="9"/>
  <c r="AO70" i="9"/>
  <c r="AO72" i="9"/>
  <c r="AO53" i="9"/>
  <c r="AO54" i="9"/>
  <c r="AO56" i="9"/>
  <c r="AO57" i="9"/>
  <c r="AO58" i="9"/>
  <c r="AO60" i="9"/>
  <c r="AO61" i="9"/>
  <c r="AO64" i="9"/>
  <c r="AO13" i="9"/>
  <c r="AO66" i="9"/>
  <c r="AO21" i="9"/>
  <c r="AO25" i="9"/>
  <c r="AO29" i="9"/>
  <c r="AO41" i="9"/>
  <c r="AO42" i="9"/>
  <c r="AO52" i="9"/>
  <c r="AO31" i="9"/>
  <c r="AO35" i="9"/>
  <c r="AO39" i="9"/>
  <c r="AO43" i="9"/>
  <c r="AO46" i="9"/>
  <c r="AO22" i="9"/>
  <c r="AO15" i="9"/>
  <c r="AO23" i="9"/>
  <c r="AO34" i="9"/>
  <c r="AO18" i="9"/>
  <c r="AO19" i="9"/>
  <c r="AO44" i="9"/>
  <c r="AO47" i="9"/>
  <c r="AO50" i="9"/>
  <c r="AO38" i="9"/>
  <c r="AO48" i="9"/>
  <c r="AO26" i="9"/>
  <c r="AO37" i="9"/>
  <c r="AO51" i="9"/>
  <c r="AQ68" i="17" l="1"/>
  <c r="AP68" i="11" s="1"/>
  <c r="AQ14" i="17"/>
  <c r="AP14" i="11" s="1"/>
  <c r="AQ16" i="17"/>
  <c r="AP16" i="11" s="1"/>
  <c r="AQ18" i="17"/>
  <c r="AP18" i="11" s="1"/>
  <c r="AQ20" i="17"/>
  <c r="AP20" i="11" s="1"/>
  <c r="AQ22" i="17"/>
  <c r="AP22" i="11" s="1"/>
  <c r="AQ24" i="17"/>
  <c r="AP24" i="11" s="1"/>
  <c r="AR1" i="17"/>
  <c r="AQ71" i="17"/>
  <c r="AP71" i="11" s="1"/>
  <c r="AQ69" i="17"/>
  <c r="AP69" i="11" s="1"/>
  <c r="AQ70" i="17"/>
  <c r="AP70" i="11" s="1"/>
  <c r="AQ13" i="17"/>
  <c r="AP13" i="11" s="1"/>
  <c r="AQ15" i="17"/>
  <c r="AP15" i="11" s="1"/>
  <c r="AQ17" i="17"/>
  <c r="AP17" i="11" s="1"/>
  <c r="AQ19" i="17"/>
  <c r="AP19" i="11" s="1"/>
  <c r="AQ21" i="17"/>
  <c r="AP21" i="11" s="1"/>
  <c r="AQ23" i="17"/>
  <c r="AP23" i="11" s="1"/>
  <c r="AQ27" i="17"/>
  <c r="AP27" i="11" s="1"/>
  <c r="AQ29" i="17"/>
  <c r="AP29" i="11" s="1"/>
  <c r="AQ31" i="17"/>
  <c r="AP31" i="11" s="1"/>
  <c r="AQ33" i="17"/>
  <c r="AP33" i="11" s="1"/>
  <c r="AQ35" i="17"/>
  <c r="AP35" i="11" s="1"/>
  <c r="AQ37" i="17"/>
  <c r="AP37" i="11" s="1"/>
  <c r="AQ39" i="17"/>
  <c r="AP39" i="11" s="1"/>
  <c r="AQ41" i="17"/>
  <c r="AP41" i="11" s="1"/>
  <c r="AQ43" i="17"/>
  <c r="AP43" i="11" s="1"/>
  <c r="AQ45" i="17"/>
  <c r="AP45" i="11" s="1"/>
  <c r="AQ47" i="17"/>
  <c r="AP47" i="11" s="1"/>
  <c r="AQ49" i="17"/>
  <c r="AP49" i="11" s="1"/>
  <c r="AQ51" i="17"/>
  <c r="AP51" i="11" s="1"/>
  <c r="AQ53" i="17"/>
  <c r="AP53" i="11" s="1"/>
  <c r="AQ55" i="17"/>
  <c r="AP55" i="11" s="1"/>
  <c r="AQ57" i="17"/>
  <c r="AP57" i="11" s="1"/>
  <c r="AQ59" i="17"/>
  <c r="AP59" i="11" s="1"/>
  <c r="AQ61" i="17"/>
  <c r="AP61" i="11" s="1"/>
  <c r="AQ63" i="17"/>
  <c r="AP63" i="11" s="1"/>
  <c r="AQ65" i="17"/>
  <c r="AP65" i="11" s="1"/>
  <c r="AQ67" i="17"/>
  <c r="AP67" i="11" s="1"/>
  <c r="AQ12" i="17"/>
  <c r="AP12" i="11" s="1"/>
  <c r="AQ72" i="17"/>
  <c r="AQ54" i="17"/>
  <c r="AP54" i="11" s="1"/>
  <c r="AQ64" i="17"/>
  <c r="AP64" i="11" s="1"/>
  <c r="AQ26" i="17"/>
  <c r="AP26" i="11" s="1"/>
  <c r="AQ28" i="17"/>
  <c r="AP28" i="11" s="1"/>
  <c r="AQ30" i="17"/>
  <c r="AP30" i="11" s="1"/>
  <c r="AQ32" i="17"/>
  <c r="AP32" i="11" s="1"/>
  <c r="AQ34" i="17"/>
  <c r="AP34" i="11" s="1"/>
  <c r="AQ36" i="17"/>
  <c r="AP36" i="11" s="1"/>
  <c r="AQ38" i="17"/>
  <c r="AP38" i="11" s="1"/>
  <c r="AQ40" i="17"/>
  <c r="AP40" i="11" s="1"/>
  <c r="AQ44" i="17"/>
  <c r="AP44" i="11" s="1"/>
  <c r="AQ46" i="17"/>
  <c r="AP46" i="11" s="1"/>
  <c r="AQ48" i="17"/>
  <c r="AP48" i="11" s="1"/>
  <c r="AQ50" i="17"/>
  <c r="AP50" i="11" s="1"/>
  <c r="AQ56" i="17"/>
  <c r="AP56" i="11" s="1"/>
  <c r="AQ58" i="17"/>
  <c r="AP58" i="11" s="1"/>
  <c r="AQ62" i="17"/>
  <c r="AP62" i="11" s="1"/>
  <c r="AQ66" i="17"/>
  <c r="AP66" i="11" s="1"/>
  <c r="AQ42" i="17"/>
  <c r="AP42" i="11" s="1"/>
  <c r="AQ52" i="17"/>
  <c r="AP52" i="11" s="1"/>
  <c r="AQ60" i="17"/>
  <c r="AP60" i="11" s="1"/>
  <c r="AQ25" i="17"/>
  <c r="AP25" i="11" s="1"/>
  <c r="AP72" i="9"/>
  <c r="AP56" i="9"/>
  <c r="AP60" i="9"/>
  <c r="AP64" i="9"/>
  <c r="AP13" i="9"/>
  <c r="AP17" i="9"/>
  <c r="AP21" i="9"/>
  <c r="AP25" i="9"/>
  <c r="AP29" i="9"/>
  <c r="AP33" i="9"/>
  <c r="AP37" i="9"/>
  <c r="AP41" i="9"/>
  <c r="AP70" i="9"/>
  <c r="AP55" i="9"/>
  <c r="AP58" i="9"/>
  <c r="AP61" i="9"/>
  <c r="AP20" i="9"/>
  <c r="AP23" i="9"/>
  <c r="AP26" i="9"/>
  <c r="AP36" i="9"/>
  <c r="AP39" i="9"/>
  <c r="AP42" i="9"/>
  <c r="AP46" i="9"/>
  <c r="AP50" i="9"/>
  <c r="AP71" i="9"/>
  <c r="AP68" i="9"/>
  <c r="AP59" i="9"/>
  <c r="AP62" i="9"/>
  <c r="AP63" i="9"/>
  <c r="AP65" i="9"/>
  <c r="AP66" i="9"/>
  <c r="AP67" i="9"/>
  <c r="AP54" i="9"/>
  <c r="AP12" i="9"/>
  <c r="AP14" i="9"/>
  <c r="AP15" i="9"/>
  <c r="AP16" i="9"/>
  <c r="AP18" i="9"/>
  <c r="AP19" i="9"/>
  <c r="AP22" i="9"/>
  <c r="AP69" i="9"/>
  <c r="AP40" i="9"/>
  <c r="AP45" i="9"/>
  <c r="AP48" i="9"/>
  <c r="AP51" i="9"/>
  <c r="AP53" i="9"/>
  <c r="AP24" i="9"/>
  <c r="AP28" i="9"/>
  <c r="AP32" i="9"/>
  <c r="AP49" i="9"/>
  <c r="AP52" i="9"/>
  <c r="AQ1" i="9"/>
  <c r="AP30" i="9"/>
  <c r="AP38" i="9"/>
  <c r="AP44" i="9"/>
  <c r="AP47" i="9"/>
  <c r="AP57" i="9"/>
  <c r="AP31" i="9"/>
  <c r="AP43" i="9"/>
  <c r="AP34" i="9"/>
  <c r="AP35" i="9"/>
  <c r="AP27" i="9"/>
  <c r="AV1" i="10"/>
  <c r="AU25" i="10"/>
  <c r="AU37" i="10"/>
  <c r="AU49" i="10"/>
  <c r="AU56" i="10"/>
  <c r="AU62" i="10"/>
  <c r="AU70" i="10"/>
  <c r="AU27" i="10"/>
  <c r="AU43" i="10"/>
  <c r="AU55" i="10"/>
  <c r="AU63" i="10"/>
  <c r="AU15" i="10"/>
  <c r="AU35" i="10"/>
  <c r="AU52" i="10"/>
  <c r="AU60" i="10"/>
  <c r="AU67" i="10"/>
  <c r="AU38" i="10"/>
  <c r="AU54" i="10"/>
  <c r="AU66" i="10"/>
  <c r="AU21" i="10"/>
  <c r="AU59" i="10"/>
  <c r="AU30" i="10"/>
  <c r="AU46" i="10"/>
  <c r="AU58" i="10"/>
  <c r="AU17" i="10"/>
  <c r="AU64" i="10"/>
  <c r="AU12" i="10"/>
  <c r="AU28" i="10"/>
  <c r="AU44" i="10"/>
  <c r="AU69" i="10"/>
  <c r="AU23" i="10"/>
  <c r="AU45" i="10"/>
  <c r="AU33" i="10"/>
  <c r="AU31" i="10"/>
  <c r="AU65" i="10"/>
  <c r="AU71" i="10"/>
  <c r="AU16" i="10"/>
  <c r="AU32" i="10"/>
  <c r="AU48" i="10"/>
  <c r="AU29" i="10"/>
  <c r="AU41" i="10"/>
  <c r="AU24" i="10"/>
  <c r="AU18" i="10"/>
  <c r="AU39" i="10"/>
  <c r="AU22" i="10"/>
  <c r="AU50" i="10"/>
  <c r="AU42" i="10"/>
  <c r="AU53" i="10"/>
  <c r="AU40" i="10"/>
  <c r="AU68" i="10"/>
  <c r="AU20" i="10"/>
  <c r="AU36" i="10"/>
  <c r="AU13" i="10"/>
  <c r="AU34" i="10"/>
  <c r="AU19" i="10"/>
  <c r="AU47" i="10"/>
  <c r="AU14" i="10"/>
  <c r="AU51" i="10"/>
  <c r="AU57" i="10"/>
  <c r="AU26" i="10"/>
  <c r="AU61" i="10"/>
  <c r="AO3" i="15"/>
  <c r="AP72" i="15"/>
  <c r="AP71" i="15"/>
  <c r="AP68" i="15"/>
  <c r="AP63" i="15"/>
  <c r="AP70" i="15"/>
  <c r="AP69" i="15"/>
  <c r="AP67" i="15"/>
  <c r="AP65" i="15"/>
  <c r="AP62" i="15"/>
  <c r="AP59" i="15"/>
  <c r="AP56" i="15"/>
  <c r="AP64" i="15"/>
  <c r="AP58" i="15"/>
  <c r="AP57" i="15"/>
  <c r="AP22" i="15"/>
  <c r="AP17" i="15"/>
  <c r="AP51" i="15"/>
  <c r="AP47" i="15"/>
  <c r="AP41" i="15"/>
  <c r="AP38" i="15"/>
  <c r="AP33" i="15"/>
  <c r="AP30" i="15"/>
  <c r="AP20" i="15"/>
  <c r="AP19" i="15"/>
  <c r="AP54" i="15"/>
  <c r="AP50" i="15"/>
  <c r="AP46" i="15"/>
  <c r="AP66" i="15"/>
  <c r="AP61" i="15"/>
  <c r="AP60" i="15"/>
  <c r="AP55" i="15"/>
  <c r="AP21" i="15"/>
  <c r="AP18" i="15"/>
  <c r="AP53" i="15"/>
  <c r="AP49" i="15"/>
  <c r="AP45" i="15"/>
  <c r="AP42" i="15"/>
  <c r="AP37" i="15"/>
  <c r="AP34" i="15"/>
  <c r="AP29" i="15"/>
  <c r="AP26" i="15"/>
  <c r="AP25" i="15"/>
  <c r="AP24" i="15"/>
  <c r="AP13" i="15"/>
  <c r="AP40" i="15"/>
  <c r="AP31" i="15"/>
  <c r="AP12" i="15"/>
  <c r="AP23" i="15"/>
  <c r="AP14" i="15"/>
  <c r="AP44" i="15"/>
  <c r="AP43" i="15"/>
  <c r="AP28" i="15"/>
  <c r="AP27" i="15"/>
  <c r="AP15" i="15"/>
  <c r="AP52" i="15"/>
  <c r="AP39" i="15"/>
  <c r="AP32" i="15"/>
  <c r="AQ1" i="15"/>
  <c r="AP48" i="15"/>
  <c r="AP35" i="15"/>
  <c r="AP16" i="15"/>
  <c r="AP36" i="15"/>
  <c r="AO3" i="11"/>
  <c r="AP3" i="11" l="1"/>
  <c r="AQ70" i="15"/>
  <c r="AQ69" i="15"/>
  <c r="AQ62" i="15"/>
  <c r="AQ68" i="15"/>
  <c r="AQ64" i="15"/>
  <c r="AQ63" i="15"/>
  <c r="AQ58" i="15"/>
  <c r="AQ57" i="15"/>
  <c r="AQ66" i="15"/>
  <c r="AQ60" i="15"/>
  <c r="AR1" i="15"/>
  <c r="AQ72" i="15"/>
  <c r="AQ20" i="15"/>
  <c r="AQ19" i="15"/>
  <c r="AQ54" i="15"/>
  <c r="AQ50" i="15"/>
  <c r="AQ46" i="15"/>
  <c r="AQ44" i="15"/>
  <c r="AQ43" i="15"/>
  <c r="AQ36" i="15"/>
  <c r="AQ35" i="15"/>
  <c r="AQ28" i="15"/>
  <c r="AQ27" i="15"/>
  <c r="AQ61" i="15"/>
  <c r="AQ59" i="15"/>
  <c r="AQ24" i="15"/>
  <c r="AQ21" i="15"/>
  <c r="AQ18" i="15"/>
  <c r="AQ53" i="15"/>
  <c r="AQ49" i="15"/>
  <c r="AQ23" i="15"/>
  <c r="AQ16" i="15"/>
  <c r="AQ15" i="15"/>
  <c r="AQ14" i="15"/>
  <c r="AQ13" i="15"/>
  <c r="AQ52" i="15"/>
  <c r="AQ48" i="15"/>
  <c r="AQ40" i="15"/>
  <c r="AQ39" i="15"/>
  <c r="AQ32" i="15"/>
  <c r="AQ31" i="15"/>
  <c r="AQ25" i="15"/>
  <c r="AQ67" i="15"/>
  <c r="AQ65" i="15"/>
  <c r="AQ17" i="15"/>
  <c r="AQ51" i="15"/>
  <c r="AQ38" i="15"/>
  <c r="AQ33" i="15"/>
  <c r="AQ12" i="15"/>
  <c r="AQ47" i="15"/>
  <c r="AQ45" i="15"/>
  <c r="AQ42" i="15"/>
  <c r="AQ29" i="15"/>
  <c r="AQ26" i="15"/>
  <c r="AQ56" i="15"/>
  <c r="AQ22" i="15"/>
  <c r="AQ41" i="15"/>
  <c r="AQ30" i="15"/>
  <c r="AQ71" i="15"/>
  <c r="AQ34" i="15"/>
  <c r="AQ55" i="15"/>
  <c r="AQ37" i="15"/>
  <c r="AS1" i="17"/>
  <c r="AR70" i="17"/>
  <c r="AQ70" i="11" s="1"/>
  <c r="AR14" i="17"/>
  <c r="AQ14" i="11" s="1"/>
  <c r="AR16" i="17"/>
  <c r="AQ16" i="11" s="1"/>
  <c r="AR18" i="17"/>
  <c r="AQ18" i="11" s="1"/>
  <c r="AR20" i="17"/>
  <c r="AQ20" i="11" s="1"/>
  <c r="AR22" i="17"/>
  <c r="AQ22" i="11" s="1"/>
  <c r="AR24" i="17"/>
  <c r="AQ24" i="11" s="1"/>
  <c r="AR68" i="17"/>
  <c r="AQ68" i="11" s="1"/>
  <c r="AR13" i="17"/>
  <c r="AQ13" i="11" s="1"/>
  <c r="AR15" i="17"/>
  <c r="AQ15" i="11" s="1"/>
  <c r="AR17" i="17"/>
  <c r="AQ17" i="11" s="1"/>
  <c r="AR19" i="17"/>
  <c r="AQ19" i="11" s="1"/>
  <c r="AR21" i="17"/>
  <c r="AQ21" i="11" s="1"/>
  <c r="AR23" i="17"/>
  <c r="AQ23" i="11" s="1"/>
  <c r="AR69" i="17"/>
  <c r="AQ69" i="11" s="1"/>
  <c r="AR72" i="17"/>
  <c r="AR71" i="17"/>
  <c r="AQ71" i="11" s="1"/>
  <c r="AR27" i="17"/>
  <c r="AQ27" i="11" s="1"/>
  <c r="AR29" i="17"/>
  <c r="AQ29" i="11" s="1"/>
  <c r="AR31" i="17"/>
  <c r="AQ31" i="11" s="1"/>
  <c r="AR33" i="17"/>
  <c r="AQ33" i="11" s="1"/>
  <c r="AR35" i="17"/>
  <c r="AQ35" i="11" s="1"/>
  <c r="AR37" i="17"/>
  <c r="AQ37" i="11" s="1"/>
  <c r="AR39" i="17"/>
  <c r="AQ39" i="11" s="1"/>
  <c r="AR41" i="17"/>
  <c r="AQ41" i="11" s="1"/>
  <c r="AR43" i="17"/>
  <c r="AQ43" i="11" s="1"/>
  <c r="AR45" i="17"/>
  <c r="AQ45" i="11" s="1"/>
  <c r="AR47" i="17"/>
  <c r="AQ47" i="11" s="1"/>
  <c r="AR49" i="17"/>
  <c r="AQ49" i="11" s="1"/>
  <c r="AR51" i="17"/>
  <c r="AQ51" i="11" s="1"/>
  <c r="AR53" i="17"/>
  <c r="AQ53" i="11" s="1"/>
  <c r="AR55" i="17"/>
  <c r="AQ55" i="11" s="1"/>
  <c r="AR57" i="17"/>
  <c r="AQ57" i="11" s="1"/>
  <c r="AR59" i="17"/>
  <c r="AQ59" i="11" s="1"/>
  <c r="AR61" i="17"/>
  <c r="AQ61" i="11" s="1"/>
  <c r="AR63" i="17"/>
  <c r="AQ63" i="11" s="1"/>
  <c r="AR65" i="17"/>
  <c r="AQ65" i="11" s="1"/>
  <c r="AR67" i="17"/>
  <c r="AQ67" i="11" s="1"/>
  <c r="AR12" i="17"/>
  <c r="AQ12" i="11" s="1"/>
  <c r="AR32" i="17"/>
  <c r="AQ32" i="11" s="1"/>
  <c r="AR40" i="17"/>
  <c r="AQ40" i="11" s="1"/>
  <c r="AR56" i="17"/>
  <c r="AQ56" i="11" s="1"/>
  <c r="AR64" i="17"/>
  <c r="AQ64" i="11" s="1"/>
  <c r="AR28" i="17"/>
  <c r="AQ28" i="11" s="1"/>
  <c r="AR36" i="17"/>
  <c r="AQ36" i="11" s="1"/>
  <c r="AR44" i="17"/>
  <c r="AQ44" i="11" s="1"/>
  <c r="AR52" i="17"/>
  <c r="AQ52" i="11" s="1"/>
  <c r="AR60" i="17"/>
  <c r="AQ60" i="11" s="1"/>
  <c r="AR25" i="17"/>
  <c r="AQ25" i="11" s="1"/>
  <c r="AR30" i="17"/>
  <c r="AQ30" i="11" s="1"/>
  <c r="AR38" i="17"/>
  <c r="AQ38" i="11" s="1"/>
  <c r="AR46" i="17"/>
  <c r="AQ46" i="11" s="1"/>
  <c r="AR54" i="17"/>
  <c r="AQ54" i="11" s="1"/>
  <c r="AR62" i="17"/>
  <c r="AQ62" i="11" s="1"/>
  <c r="AR48" i="17"/>
  <c r="AQ48" i="11" s="1"/>
  <c r="AR26" i="17"/>
  <c r="AQ26" i="11" s="1"/>
  <c r="AR34" i="17"/>
  <c r="AQ34" i="11" s="1"/>
  <c r="AR42" i="17"/>
  <c r="AQ42" i="11" s="1"/>
  <c r="AR50" i="17"/>
  <c r="AQ50" i="11" s="1"/>
  <c r="AR58" i="17"/>
  <c r="AQ58" i="11" s="1"/>
  <c r="AR66" i="17"/>
  <c r="AQ66" i="11" s="1"/>
  <c r="AQ71" i="9"/>
  <c r="AQ53" i="9"/>
  <c r="AQ57" i="9"/>
  <c r="AQ61" i="9"/>
  <c r="AQ65" i="9"/>
  <c r="AQ15" i="9"/>
  <c r="AQ19" i="9"/>
  <c r="AQ23" i="9"/>
  <c r="AQ27" i="9"/>
  <c r="AQ31" i="9"/>
  <c r="AQ35" i="9"/>
  <c r="AQ39" i="9"/>
  <c r="AQ43" i="9"/>
  <c r="AQ47" i="9"/>
  <c r="AQ51" i="9"/>
  <c r="AR1" i="9"/>
  <c r="AQ70" i="9"/>
  <c r="AQ69" i="9"/>
  <c r="AQ55" i="9"/>
  <c r="AQ62" i="9"/>
  <c r="AQ64" i="9"/>
  <c r="AQ17" i="9"/>
  <c r="AQ24" i="9"/>
  <c r="AQ26" i="9"/>
  <c r="AQ33" i="9"/>
  <c r="AQ40" i="9"/>
  <c r="AQ42" i="9"/>
  <c r="AQ49" i="9"/>
  <c r="AQ68" i="9"/>
  <c r="AQ56" i="9"/>
  <c r="AQ58" i="9"/>
  <c r="AQ63" i="9"/>
  <c r="AQ54" i="9"/>
  <c r="AQ59" i="9"/>
  <c r="AQ13" i="9"/>
  <c r="AQ18" i="9"/>
  <c r="AQ20" i="9"/>
  <c r="AQ25" i="9"/>
  <c r="AQ30" i="9"/>
  <c r="AQ32" i="9"/>
  <c r="AQ37" i="9"/>
  <c r="AQ44" i="9"/>
  <c r="AQ60" i="9"/>
  <c r="AQ14" i="9"/>
  <c r="AQ16" i="9"/>
  <c r="AQ21" i="9"/>
  <c r="AQ28" i="9"/>
  <c r="AQ66" i="9"/>
  <c r="AQ29" i="9"/>
  <c r="AQ34" i="9"/>
  <c r="AQ48" i="9"/>
  <c r="AQ67" i="9"/>
  <c r="AQ12" i="9"/>
  <c r="AQ45" i="9"/>
  <c r="AQ50" i="9"/>
  <c r="AQ36" i="9"/>
  <c r="AQ46" i="9"/>
  <c r="AQ72" i="9"/>
  <c r="AQ38" i="9"/>
  <c r="AQ52" i="9"/>
  <c r="AQ22" i="9"/>
  <c r="AQ41" i="9"/>
  <c r="AP3" i="15"/>
  <c r="AV69" i="10"/>
  <c r="AV55" i="10"/>
  <c r="AV61" i="10"/>
  <c r="AV66" i="10"/>
  <c r="AV57" i="10"/>
  <c r="AV63" i="10"/>
  <c r="AV49" i="10"/>
  <c r="AV45" i="10"/>
  <c r="AV41" i="10"/>
  <c r="AV37" i="10"/>
  <c r="AV33" i="10"/>
  <c r="AV29" i="10"/>
  <c r="AV25" i="10"/>
  <c r="AV21" i="10"/>
  <c r="AV17" i="10"/>
  <c r="AV13" i="10"/>
  <c r="AV58" i="10"/>
  <c r="AV51" i="10"/>
  <c r="AV46" i="10"/>
  <c r="AV40" i="10"/>
  <c r="AV35" i="10"/>
  <c r="AV30" i="10"/>
  <c r="AV24" i="10"/>
  <c r="AV19" i="10"/>
  <c r="AV14" i="10"/>
  <c r="AV54" i="10"/>
  <c r="AV67" i="10"/>
  <c r="AV48" i="10"/>
  <c r="AV42" i="10"/>
  <c r="AV34" i="10"/>
  <c r="AV27" i="10"/>
  <c r="AV20" i="10"/>
  <c r="AV12" i="10"/>
  <c r="AV62" i="10"/>
  <c r="AV44" i="10"/>
  <c r="AV38" i="10"/>
  <c r="AV31" i="10"/>
  <c r="AV23" i="10"/>
  <c r="AV16" i="10"/>
  <c r="AV59" i="10"/>
  <c r="AV47" i="10"/>
  <c r="AV32" i="10"/>
  <c r="AV18" i="10"/>
  <c r="AV65" i="10"/>
  <c r="AV43" i="10"/>
  <c r="AV28" i="10"/>
  <c r="AV15" i="10"/>
  <c r="AV39" i="10"/>
  <c r="AV26" i="10"/>
  <c r="AV53" i="10"/>
  <c r="AV50" i="10"/>
  <c r="AV36" i="10"/>
  <c r="AV22" i="10"/>
  <c r="AV64" i="10"/>
  <c r="AV52" i="10"/>
  <c r="AV70" i="10"/>
  <c r="AV68" i="10"/>
  <c r="AV60" i="10"/>
  <c r="AV71" i="10"/>
  <c r="AV56" i="10"/>
  <c r="AS1" i="15" l="1"/>
  <c r="AR67" i="15"/>
  <c r="AR64" i="15"/>
  <c r="AR70" i="15"/>
  <c r="AR66" i="15"/>
  <c r="AR60" i="15"/>
  <c r="AR71" i="15"/>
  <c r="AR69" i="15"/>
  <c r="AR61" i="15"/>
  <c r="AR68" i="15"/>
  <c r="AR59" i="15"/>
  <c r="AR57" i="15"/>
  <c r="AR21" i="15"/>
  <c r="AR18" i="15"/>
  <c r="AR53" i="15"/>
  <c r="AR49" i="15"/>
  <c r="AR45" i="15"/>
  <c r="AR42" i="15"/>
  <c r="AR37" i="15"/>
  <c r="AR34" i="15"/>
  <c r="AR29" i="15"/>
  <c r="AR26" i="15"/>
  <c r="AR58" i="15"/>
  <c r="AR23" i="15"/>
  <c r="AR16" i="15"/>
  <c r="AR15" i="15"/>
  <c r="AR14" i="15"/>
  <c r="AR13" i="15"/>
  <c r="AR56" i="15"/>
  <c r="AR52" i="15"/>
  <c r="AR48" i="15"/>
  <c r="AR65" i="15"/>
  <c r="AR63" i="15"/>
  <c r="AR22" i="15"/>
  <c r="AR17" i="15"/>
  <c r="AR55" i="15"/>
  <c r="AR51" i="15"/>
  <c r="AR47" i="15"/>
  <c r="AR46" i="15"/>
  <c r="AR41" i="15"/>
  <c r="AR38" i="15"/>
  <c r="AR33" i="15"/>
  <c r="AR30" i="15"/>
  <c r="AR12" i="15"/>
  <c r="AR44" i="15"/>
  <c r="AR43" i="15"/>
  <c r="AR28" i="15"/>
  <c r="AR27" i="15"/>
  <c r="AR72" i="15"/>
  <c r="AR62" i="15"/>
  <c r="AR24" i="15"/>
  <c r="AR20" i="15"/>
  <c r="AR54" i="15"/>
  <c r="AR39" i="15"/>
  <c r="AR32" i="15"/>
  <c r="AR25" i="15"/>
  <c r="AR50" i="15"/>
  <c r="AR36" i="15"/>
  <c r="AR35" i="15"/>
  <c r="AR40" i="15"/>
  <c r="AR19" i="15"/>
  <c r="AR31" i="15"/>
  <c r="AQ3" i="11"/>
  <c r="AS68" i="17"/>
  <c r="AR68" i="11" s="1"/>
  <c r="AS14" i="17"/>
  <c r="AR14" i="11" s="1"/>
  <c r="AS16" i="17"/>
  <c r="AR16" i="11" s="1"/>
  <c r="AS18" i="17"/>
  <c r="AR18" i="11" s="1"/>
  <c r="AS20" i="17"/>
  <c r="AR20" i="11" s="1"/>
  <c r="AS22" i="17"/>
  <c r="AR22" i="11" s="1"/>
  <c r="AS24" i="17"/>
  <c r="AR24" i="11" s="1"/>
  <c r="AS69" i="17"/>
  <c r="AR69" i="11" s="1"/>
  <c r="AT1" i="17"/>
  <c r="AS71" i="17"/>
  <c r="AR71" i="11" s="1"/>
  <c r="AS70" i="17"/>
  <c r="AR70" i="11" s="1"/>
  <c r="AS13" i="17"/>
  <c r="AR13" i="11" s="1"/>
  <c r="AS15" i="17"/>
  <c r="AR15" i="11" s="1"/>
  <c r="AS17" i="17"/>
  <c r="AR17" i="11" s="1"/>
  <c r="AS19" i="17"/>
  <c r="AR19" i="11" s="1"/>
  <c r="AS21" i="17"/>
  <c r="AR21" i="11" s="1"/>
  <c r="AS23" i="17"/>
  <c r="AR23" i="11" s="1"/>
  <c r="AS26" i="17"/>
  <c r="AR26" i="11" s="1"/>
  <c r="AS28" i="17"/>
  <c r="AR28" i="11" s="1"/>
  <c r="AS30" i="17"/>
  <c r="AR30" i="11" s="1"/>
  <c r="AS32" i="17"/>
  <c r="AR32" i="11" s="1"/>
  <c r="AS34" i="17"/>
  <c r="AR34" i="11" s="1"/>
  <c r="AS36" i="17"/>
  <c r="AR36" i="11" s="1"/>
  <c r="AS38" i="17"/>
  <c r="AR38" i="11" s="1"/>
  <c r="AS40" i="17"/>
  <c r="AR40" i="11" s="1"/>
  <c r="AS42" i="17"/>
  <c r="AR42" i="11" s="1"/>
  <c r="AS44" i="17"/>
  <c r="AR44" i="11" s="1"/>
  <c r="AS46" i="17"/>
  <c r="AR46" i="11" s="1"/>
  <c r="AS48" i="17"/>
  <c r="AR48" i="11" s="1"/>
  <c r="AS50" i="17"/>
  <c r="AR50" i="11" s="1"/>
  <c r="AS52" i="17"/>
  <c r="AR52" i="11" s="1"/>
  <c r="AS54" i="17"/>
  <c r="AR54" i="11" s="1"/>
  <c r="AS56" i="17"/>
  <c r="AR56" i="11" s="1"/>
  <c r="AS58" i="17"/>
  <c r="AR58" i="11" s="1"/>
  <c r="AS60" i="17"/>
  <c r="AR60" i="11" s="1"/>
  <c r="AS62" i="17"/>
  <c r="AR62" i="11" s="1"/>
  <c r="AS64" i="17"/>
  <c r="AR64" i="11" s="1"/>
  <c r="AS66" i="17"/>
  <c r="AR66" i="11" s="1"/>
  <c r="AS25" i="17"/>
  <c r="AR25" i="11" s="1"/>
  <c r="AS27" i="17"/>
  <c r="AR27" i="11" s="1"/>
  <c r="AS29" i="17"/>
  <c r="AR29" i="11" s="1"/>
  <c r="AS31" i="17"/>
  <c r="AR31" i="11" s="1"/>
  <c r="AS33" i="17"/>
  <c r="AR33" i="11" s="1"/>
  <c r="AS35" i="17"/>
  <c r="AR35" i="11" s="1"/>
  <c r="AS37" i="17"/>
  <c r="AR37" i="11" s="1"/>
  <c r="AS39" i="17"/>
  <c r="AR39" i="11" s="1"/>
  <c r="AS43" i="17"/>
  <c r="AR43" i="11" s="1"/>
  <c r="AS45" i="17"/>
  <c r="AR45" i="11" s="1"/>
  <c r="AS47" i="17"/>
  <c r="AR47" i="11" s="1"/>
  <c r="AS49" i="17"/>
  <c r="AR49" i="11" s="1"/>
  <c r="AS51" i="17"/>
  <c r="AR51" i="11" s="1"/>
  <c r="AS57" i="17"/>
  <c r="AR57" i="11" s="1"/>
  <c r="AS59" i="17"/>
  <c r="AR59" i="11" s="1"/>
  <c r="AS63" i="17"/>
  <c r="AR63" i="11" s="1"/>
  <c r="AS55" i="17"/>
  <c r="AR55" i="11" s="1"/>
  <c r="AS65" i="17"/>
  <c r="AR65" i="11" s="1"/>
  <c r="AS67" i="17"/>
  <c r="AR67" i="11" s="1"/>
  <c r="AS41" i="17"/>
  <c r="AR41" i="11" s="1"/>
  <c r="AS53" i="17"/>
  <c r="AR53" i="11" s="1"/>
  <c r="AS61" i="17"/>
  <c r="AR61" i="11" s="1"/>
  <c r="AS12" i="17"/>
  <c r="AR12" i="11" s="1"/>
  <c r="AR3" i="11" s="1"/>
  <c r="AS72" i="17"/>
  <c r="AQ3" i="15"/>
  <c r="AS1" i="9"/>
  <c r="AR68" i="9"/>
  <c r="AR12" i="9"/>
  <c r="AR13" i="9"/>
  <c r="AR14" i="9"/>
  <c r="AR15" i="9"/>
  <c r="AR16" i="9"/>
  <c r="AR17" i="9"/>
  <c r="AR18" i="9"/>
  <c r="AR19" i="9"/>
  <c r="AR20" i="9"/>
  <c r="AR21" i="9"/>
  <c r="AR22" i="9"/>
  <c r="AR23" i="9"/>
  <c r="AR24" i="9"/>
  <c r="AR25" i="9"/>
  <c r="AR26" i="9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43" i="9"/>
  <c r="AR44" i="9"/>
  <c r="AR45" i="9"/>
  <c r="AR46" i="9"/>
  <c r="AR47" i="9"/>
  <c r="AR48" i="9"/>
  <c r="AR49" i="9"/>
  <c r="AR50" i="9"/>
  <c r="AR51" i="9"/>
  <c r="AR52" i="9"/>
  <c r="AR72" i="9"/>
  <c r="AR54" i="9"/>
  <c r="AR58" i="9"/>
  <c r="AR62" i="9"/>
  <c r="AR66" i="9"/>
  <c r="AR53" i="9"/>
  <c r="AR60" i="9"/>
  <c r="AR67" i="9"/>
  <c r="AR69" i="9"/>
  <c r="AR57" i="9"/>
  <c r="AR59" i="9"/>
  <c r="AR64" i="9"/>
  <c r="AR70" i="9"/>
  <c r="AR71" i="9"/>
  <c r="AR65" i="9"/>
  <c r="AR63" i="9"/>
  <c r="AR55" i="9"/>
  <c r="AR56" i="9"/>
  <c r="AR61" i="9"/>
  <c r="AT71" i="17" l="1"/>
  <c r="AS71" i="11" s="1"/>
  <c r="AT70" i="17"/>
  <c r="AS70" i="11" s="1"/>
  <c r="AT14" i="17"/>
  <c r="AS14" i="11" s="1"/>
  <c r="AT16" i="17"/>
  <c r="AS16" i="11" s="1"/>
  <c r="AT18" i="17"/>
  <c r="AS18" i="11" s="1"/>
  <c r="AT20" i="17"/>
  <c r="AS20" i="11" s="1"/>
  <c r="AT22" i="17"/>
  <c r="AS22" i="11" s="1"/>
  <c r="AT24" i="17"/>
  <c r="AS24" i="11" s="1"/>
  <c r="AT68" i="17"/>
  <c r="AS68" i="11" s="1"/>
  <c r="AT13" i="17"/>
  <c r="AS13" i="11" s="1"/>
  <c r="AT15" i="17"/>
  <c r="AS15" i="11" s="1"/>
  <c r="AT17" i="17"/>
  <c r="AS17" i="11" s="1"/>
  <c r="AT19" i="17"/>
  <c r="AS19" i="11" s="1"/>
  <c r="AT21" i="17"/>
  <c r="AS21" i="11" s="1"/>
  <c r="AT23" i="17"/>
  <c r="AS23" i="11" s="1"/>
  <c r="AT72" i="17"/>
  <c r="AT69" i="17"/>
  <c r="AS69" i="11" s="1"/>
  <c r="AT26" i="17"/>
  <c r="AS26" i="11" s="1"/>
  <c r="AT28" i="17"/>
  <c r="AS28" i="11" s="1"/>
  <c r="AT30" i="17"/>
  <c r="AS30" i="11" s="1"/>
  <c r="AT32" i="17"/>
  <c r="AS32" i="11" s="1"/>
  <c r="AT34" i="17"/>
  <c r="AS34" i="11" s="1"/>
  <c r="AT36" i="17"/>
  <c r="AS36" i="11" s="1"/>
  <c r="AT38" i="17"/>
  <c r="AS38" i="11" s="1"/>
  <c r="AT40" i="17"/>
  <c r="AS40" i="11" s="1"/>
  <c r="AT42" i="17"/>
  <c r="AS42" i="11" s="1"/>
  <c r="AT44" i="17"/>
  <c r="AS44" i="11" s="1"/>
  <c r="AT46" i="17"/>
  <c r="AS46" i="11" s="1"/>
  <c r="AT48" i="17"/>
  <c r="AS48" i="11" s="1"/>
  <c r="AT50" i="17"/>
  <c r="AS50" i="11" s="1"/>
  <c r="AT52" i="17"/>
  <c r="AS52" i="11" s="1"/>
  <c r="AT54" i="17"/>
  <c r="AS54" i="11" s="1"/>
  <c r="AT56" i="17"/>
  <c r="AS56" i="11" s="1"/>
  <c r="AT58" i="17"/>
  <c r="AS58" i="11" s="1"/>
  <c r="AT60" i="17"/>
  <c r="AS60" i="11" s="1"/>
  <c r="AT62" i="17"/>
  <c r="AS62" i="11" s="1"/>
  <c r="AT64" i="17"/>
  <c r="AS64" i="11" s="1"/>
  <c r="AT66" i="17"/>
  <c r="AS66" i="11" s="1"/>
  <c r="AT25" i="17"/>
  <c r="AS25" i="11" s="1"/>
  <c r="AU1" i="17"/>
  <c r="AT31" i="17"/>
  <c r="AS31" i="11" s="1"/>
  <c r="AT39" i="17"/>
  <c r="AS39" i="11" s="1"/>
  <c r="AT47" i="17"/>
  <c r="AS47" i="11" s="1"/>
  <c r="AT55" i="17"/>
  <c r="AS55" i="11" s="1"/>
  <c r="AT41" i="17"/>
  <c r="AS41" i="11" s="1"/>
  <c r="AT57" i="17"/>
  <c r="AS57" i="11" s="1"/>
  <c r="AT27" i="17"/>
  <c r="AS27" i="11" s="1"/>
  <c r="AT35" i="17"/>
  <c r="AS35" i="11" s="1"/>
  <c r="AT43" i="17"/>
  <c r="AS43" i="11" s="1"/>
  <c r="AT51" i="17"/>
  <c r="AS51" i="11" s="1"/>
  <c r="AT59" i="17"/>
  <c r="AS59" i="11" s="1"/>
  <c r="AT67" i="17"/>
  <c r="AS67" i="11" s="1"/>
  <c r="AT29" i="17"/>
  <c r="AS29" i="11" s="1"/>
  <c r="AT37" i="17"/>
  <c r="AS37" i="11" s="1"/>
  <c r="AT45" i="17"/>
  <c r="AS45" i="11" s="1"/>
  <c r="AT53" i="17"/>
  <c r="AS53" i="11" s="1"/>
  <c r="AT61" i="17"/>
  <c r="AS61" i="11" s="1"/>
  <c r="AT12" i="17"/>
  <c r="AS12" i="11" s="1"/>
  <c r="AT63" i="17"/>
  <c r="AS63" i="11" s="1"/>
  <c r="AT33" i="17"/>
  <c r="AS33" i="11" s="1"/>
  <c r="AT49" i="17"/>
  <c r="AS49" i="11" s="1"/>
  <c r="AT65" i="17"/>
  <c r="AS65" i="11" s="1"/>
  <c r="AR3" i="15"/>
  <c r="AT1" i="9"/>
  <c r="AS69" i="9"/>
  <c r="AS55" i="9"/>
  <c r="AS59" i="9"/>
  <c r="AS63" i="9"/>
  <c r="AS67" i="9"/>
  <c r="AS12" i="9"/>
  <c r="AS16" i="9"/>
  <c r="AS20" i="9"/>
  <c r="AS24" i="9"/>
  <c r="AS28" i="9"/>
  <c r="AS32" i="9"/>
  <c r="AS36" i="9"/>
  <c r="AS40" i="9"/>
  <c r="AS44" i="9"/>
  <c r="AS48" i="9"/>
  <c r="AS52" i="9"/>
  <c r="AS71" i="9"/>
  <c r="AS70" i="9"/>
  <c r="AS72" i="9"/>
  <c r="AS68" i="9"/>
  <c r="AS56" i="9"/>
  <c r="AS58" i="9"/>
  <c r="AS65" i="9"/>
  <c r="AS54" i="9"/>
  <c r="AS61" i="9"/>
  <c r="AS66" i="9"/>
  <c r="AS13" i="9"/>
  <c r="AS15" i="9"/>
  <c r="AS22" i="9"/>
  <c r="AS29" i="9"/>
  <c r="AS31" i="9"/>
  <c r="AS38" i="9"/>
  <c r="AS45" i="9"/>
  <c r="AS47" i="9"/>
  <c r="AS53" i="9"/>
  <c r="AS60" i="9"/>
  <c r="AS27" i="9"/>
  <c r="AS34" i="9"/>
  <c r="AS39" i="9"/>
  <c r="AS41" i="9"/>
  <c r="AS46" i="9"/>
  <c r="AS51" i="9"/>
  <c r="AS64" i="9"/>
  <c r="AS18" i="9"/>
  <c r="AS23" i="9"/>
  <c r="AS25" i="9"/>
  <c r="AS30" i="9"/>
  <c r="AS35" i="9"/>
  <c r="AS37" i="9"/>
  <c r="AS42" i="9"/>
  <c r="AS49" i="9"/>
  <c r="AS43" i="9"/>
  <c r="AS57" i="9"/>
  <c r="AS21" i="9"/>
  <c r="AS26" i="9"/>
  <c r="AS17" i="9"/>
  <c r="AS62" i="9"/>
  <c r="AS19" i="9"/>
  <c r="AS50" i="9"/>
  <c r="AS14" i="9"/>
  <c r="AS33" i="9"/>
  <c r="AS66" i="15"/>
  <c r="AS65" i="15"/>
  <c r="AT1" i="15"/>
  <c r="AS72" i="15"/>
  <c r="AS71" i="15"/>
  <c r="AS69" i="15"/>
  <c r="AS61" i="15"/>
  <c r="AS59" i="15"/>
  <c r="AS58" i="15"/>
  <c r="AS23" i="15"/>
  <c r="AS16" i="15"/>
  <c r="AS15" i="15"/>
  <c r="AS14" i="15"/>
  <c r="AS13" i="15"/>
  <c r="AS56" i="15"/>
  <c r="AS52" i="15"/>
  <c r="AS48" i="15"/>
  <c r="AS47" i="15"/>
  <c r="AS40" i="15"/>
  <c r="AS39" i="15"/>
  <c r="AS32" i="15"/>
  <c r="AS31" i="15"/>
  <c r="AS25" i="15"/>
  <c r="AS70" i="15"/>
  <c r="AS64" i="15"/>
  <c r="AS63" i="15"/>
  <c r="AS60" i="15"/>
  <c r="AS24" i="15"/>
  <c r="AS22" i="15"/>
  <c r="AS17" i="15"/>
  <c r="AS55" i="15"/>
  <c r="AS51" i="15"/>
  <c r="AS67" i="15"/>
  <c r="AS62" i="15"/>
  <c r="AS20" i="15"/>
  <c r="AS19" i="15"/>
  <c r="AS54" i="15"/>
  <c r="AS50" i="15"/>
  <c r="AS44" i="15"/>
  <c r="AS43" i="15"/>
  <c r="AS36" i="15"/>
  <c r="AS35" i="15"/>
  <c r="AS28" i="15"/>
  <c r="AS27" i="15"/>
  <c r="AS49" i="15"/>
  <c r="AS45" i="15"/>
  <c r="AS42" i="15"/>
  <c r="AS29" i="15"/>
  <c r="AS26" i="15"/>
  <c r="AS68" i="15"/>
  <c r="AS18" i="15"/>
  <c r="AS46" i="15"/>
  <c r="AS41" i="15"/>
  <c r="AS30" i="15"/>
  <c r="AS57" i="15"/>
  <c r="AS37" i="15"/>
  <c r="AS34" i="15"/>
  <c r="AS38" i="15"/>
  <c r="AS33" i="15"/>
  <c r="AS21" i="15"/>
  <c r="AS12" i="15"/>
  <c r="AS53" i="15"/>
  <c r="AT72" i="15" l="1"/>
  <c r="AT71" i="15"/>
  <c r="AT68" i="15"/>
  <c r="AT63" i="15"/>
  <c r="AT70" i="15"/>
  <c r="AT69" i="15"/>
  <c r="AU1" i="15"/>
  <c r="AT59" i="15"/>
  <c r="AT67" i="15"/>
  <c r="AT65" i="15"/>
  <c r="AT62" i="15"/>
  <c r="AT64" i="15"/>
  <c r="AT61" i="15"/>
  <c r="AT60" i="15"/>
  <c r="AT22" i="15"/>
  <c r="AT17" i="15"/>
  <c r="AT55" i="15"/>
  <c r="AT51" i="15"/>
  <c r="AT46" i="15"/>
  <c r="AT41" i="15"/>
  <c r="AT38" i="15"/>
  <c r="AT33" i="15"/>
  <c r="AT30" i="15"/>
  <c r="AT12" i="15"/>
  <c r="AT66" i="15"/>
  <c r="AT20" i="15"/>
  <c r="AT19" i="15"/>
  <c r="AT58" i="15"/>
  <c r="AT54" i="15"/>
  <c r="AT50" i="15"/>
  <c r="AT21" i="15"/>
  <c r="AT18" i="15"/>
  <c r="AT57" i="15"/>
  <c r="AT53" i="15"/>
  <c r="AT49" i="15"/>
  <c r="AT45" i="15"/>
  <c r="AT42" i="15"/>
  <c r="AT37" i="15"/>
  <c r="AT34" i="15"/>
  <c r="AT29" i="15"/>
  <c r="AT26" i="15"/>
  <c r="AT23" i="15"/>
  <c r="AT14" i="15"/>
  <c r="AT56" i="15"/>
  <c r="AT48" i="15"/>
  <c r="AT39" i="15"/>
  <c r="AT32" i="15"/>
  <c r="AT25" i="15"/>
  <c r="AT15" i="15"/>
  <c r="AT52" i="15"/>
  <c r="AT36" i="15"/>
  <c r="AT35" i="15"/>
  <c r="AT24" i="15"/>
  <c r="AT16" i="15"/>
  <c r="AT47" i="15"/>
  <c r="AT40" i="15"/>
  <c r="AT31" i="15"/>
  <c r="AT43" i="15"/>
  <c r="AT28" i="15"/>
  <c r="AT27" i="15"/>
  <c r="AT13" i="15"/>
  <c r="AT44" i="15"/>
  <c r="AT69" i="9"/>
  <c r="AT70" i="9"/>
  <c r="AT71" i="9"/>
  <c r="AT72" i="9"/>
  <c r="AT53" i="9"/>
  <c r="AT54" i="9"/>
  <c r="AT55" i="9"/>
  <c r="AT56" i="9"/>
  <c r="AT57" i="9"/>
  <c r="AT58" i="9"/>
  <c r="AT59" i="9"/>
  <c r="AT60" i="9"/>
  <c r="AT61" i="9"/>
  <c r="AT62" i="9"/>
  <c r="AT63" i="9"/>
  <c r="AT64" i="9"/>
  <c r="AT65" i="9"/>
  <c r="AT66" i="9"/>
  <c r="AT67" i="9"/>
  <c r="AT68" i="9"/>
  <c r="AT13" i="9"/>
  <c r="AT17" i="9"/>
  <c r="AT21" i="9"/>
  <c r="AT25" i="9"/>
  <c r="AT29" i="9"/>
  <c r="AT33" i="9"/>
  <c r="AT37" i="9"/>
  <c r="AT41" i="9"/>
  <c r="AT45" i="9"/>
  <c r="AT49" i="9"/>
  <c r="AU1" i="9"/>
  <c r="AT18" i="9"/>
  <c r="AT20" i="9"/>
  <c r="AT27" i="9"/>
  <c r="AT34" i="9"/>
  <c r="AT36" i="9"/>
  <c r="AT43" i="9"/>
  <c r="AT50" i="9"/>
  <c r="AT52" i="9"/>
  <c r="AT15" i="9"/>
  <c r="AT22" i="9"/>
  <c r="AT48" i="9"/>
  <c r="AT32" i="9"/>
  <c r="AT39" i="9"/>
  <c r="AT44" i="9"/>
  <c r="AT46" i="9"/>
  <c r="AT51" i="9"/>
  <c r="AT14" i="9"/>
  <c r="AT19" i="9"/>
  <c r="AT24" i="9"/>
  <c r="AT38" i="9"/>
  <c r="AT16" i="9"/>
  <c r="AT30" i="9"/>
  <c r="AT35" i="9"/>
  <c r="AT40" i="9"/>
  <c r="AT26" i="9"/>
  <c r="AT28" i="9"/>
  <c r="AT47" i="9"/>
  <c r="AT23" i="9"/>
  <c r="AT42" i="9"/>
  <c r="AT12" i="9"/>
  <c r="AT31" i="9"/>
  <c r="AV1" i="17"/>
  <c r="AU68" i="17"/>
  <c r="AT68" i="11" s="1"/>
  <c r="AU14" i="17"/>
  <c r="AT14" i="11" s="1"/>
  <c r="AU16" i="17"/>
  <c r="AT16" i="11" s="1"/>
  <c r="AU18" i="17"/>
  <c r="AT18" i="11" s="1"/>
  <c r="AU20" i="17"/>
  <c r="AT20" i="11" s="1"/>
  <c r="AU22" i="17"/>
  <c r="AT22" i="11" s="1"/>
  <c r="AU24" i="17"/>
  <c r="AT24" i="11" s="1"/>
  <c r="AU69" i="17"/>
  <c r="AT69" i="11" s="1"/>
  <c r="AU70" i="17"/>
  <c r="AT70" i="11" s="1"/>
  <c r="AU13" i="17"/>
  <c r="AT13" i="11" s="1"/>
  <c r="AU15" i="17"/>
  <c r="AT15" i="11" s="1"/>
  <c r="AU17" i="17"/>
  <c r="AT17" i="11" s="1"/>
  <c r="AU19" i="17"/>
  <c r="AT19" i="11" s="1"/>
  <c r="AU21" i="17"/>
  <c r="AT21" i="11" s="1"/>
  <c r="AU23" i="17"/>
  <c r="AT23" i="11" s="1"/>
  <c r="AU71" i="17"/>
  <c r="AT71" i="11" s="1"/>
  <c r="AU27" i="17"/>
  <c r="AT27" i="11" s="1"/>
  <c r="AU29" i="17"/>
  <c r="AT29" i="11" s="1"/>
  <c r="AU31" i="17"/>
  <c r="AT31" i="11" s="1"/>
  <c r="AU33" i="17"/>
  <c r="AT33" i="11" s="1"/>
  <c r="AU35" i="17"/>
  <c r="AT35" i="11" s="1"/>
  <c r="AU37" i="17"/>
  <c r="AT37" i="11" s="1"/>
  <c r="AU39" i="17"/>
  <c r="AT39" i="11" s="1"/>
  <c r="AU41" i="17"/>
  <c r="AT41" i="11" s="1"/>
  <c r="AU43" i="17"/>
  <c r="AT43" i="11" s="1"/>
  <c r="AU45" i="17"/>
  <c r="AT45" i="11" s="1"/>
  <c r="AU47" i="17"/>
  <c r="AT47" i="11" s="1"/>
  <c r="AU49" i="17"/>
  <c r="AT49" i="11" s="1"/>
  <c r="AU51" i="17"/>
  <c r="AT51" i="11" s="1"/>
  <c r="AU53" i="17"/>
  <c r="AT53" i="11" s="1"/>
  <c r="AU55" i="17"/>
  <c r="AT55" i="11" s="1"/>
  <c r="AU57" i="17"/>
  <c r="AT57" i="11" s="1"/>
  <c r="AU59" i="17"/>
  <c r="AT59" i="11" s="1"/>
  <c r="AU61" i="17"/>
  <c r="AT61" i="11" s="1"/>
  <c r="AU63" i="17"/>
  <c r="AT63" i="11" s="1"/>
  <c r="AU65" i="17"/>
  <c r="AT65" i="11" s="1"/>
  <c r="AU67" i="17"/>
  <c r="AT67" i="11" s="1"/>
  <c r="AU12" i="17"/>
  <c r="AT12" i="11" s="1"/>
  <c r="AU26" i="17"/>
  <c r="AT26" i="11" s="1"/>
  <c r="AU30" i="17"/>
  <c r="AT30" i="11" s="1"/>
  <c r="AU32" i="17"/>
  <c r="AT32" i="11" s="1"/>
  <c r="AU36" i="17"/>
  <c r="AT36" i="11" s="1"/>
  <c r="AU40" i="17"/>
  <c r="AT40" i="11" s="1"/>
  <c r="AU44" i="17"/>
  <c r="AT44" i="11" s="1"/>
  <c r="AU48" i="17"/>
  <c r="AT48" i="11" s="1"/>
  <c r="AU52" i="17"/>
  <c r="AT52" i="11" s="1"/>
  <c r="AU56" i="17"/>
  <c r="AT56" i="11" s="1"/>
  <c r="AU60" i="17"/>
  <c r="AT60" i="11" s="1"/>
  <c r="AU64" i="17"/>
  <c r="AT64" i="11" s="1"/>
  <c r="AU66" i="17"/>
  <c r="AT66" i="11" s="1"/>
  <c r="AU72" i="17"/>
  <c r="AU28" i="17"/>
  <c r="AT28" i="11" s="1"/>
  <c r="AU34" i="17"/>
  <c r="AT34" i="11" s="1"/>
  <c r="AU38" i="17"/>
  <c r="AT38" i="11" s="1"/>
  <c r="AU42" i="17"/>
  <c r="AT42" i="11" s="1"/>
  <c r="AU46" i="17"/>
  <c r="AT46" i="11" s="1"/>
  <c r="AU50" i="17"/>
  <c r="AT50" i="11" s="1"/>
  <c r="AU54" i="17"/>
  <c r="AT54" i="11" s="1"/>
  <c r="AU58" i="17"/>
  <c r="AT58" i="11" s="1"/>
  <c r="AU62" i="17"/>
  <c r="AT62" i="11" s="1"/>
  <c r="AU25" i="17"/>
  <c r="AT25" i="11" s="1"/>
  <c r="AS3" i="15"/>
  <c r="AS3" i="11"/>
  <c r="AT3" i="11" l="1"/>
  <c r="AU70" i="15"/>
  <c r="AU69" i="15"/>
  <c r="AU62" i="15"/>
  <c r="AU71" i="15"/>
  <c r="AU67" i="15"/>
  <c r="AU65" i="15"/>
  <c r="AV1" i="15"/>
  <c r="AU72" i="15"/>
  <c r="AU68" i="15"/>
  <c r="AU64" i="15"/>
  <c r="AU63" i="15"/>
  <c r="AU60" i="15"/>
  <c r="AU66" i="15"/>
  <c r="AU20" i="15"/>
  <c r="AU19" i="15"/>
  <c r="AU58" i="15"/>
  <c r="AU54" i="15"/>
  <c r="AU50" i="15"/>
  <c r="AU44" i="15"/>
  <c r="AU43" i="15"/>
  <c r="AU36" i="15"/>
  <c r="AU35" i="15"/>
  <c r="AU28" i="15"/>
  <c r="AU27" i="15"/>
  <c r="AU24" i="15"/>
  <c r="AU21" i="15"/>
  <c r="AU18" i="15"/>
  <c r="AU57" i="15"/>
  <c r="AU53" i="15"/>
  <c r="AU23" i="15"/>
  <c r="AU16" i="15"/>
  <c r="AU15" i="15"/>
  <c r="AU14" i="15"/>
  <c r="AU13" i="15"/>
  <c r="AU56" i="15"/>
  <c r="AU52" i="15"/>
  <c r="AU48" i="15"/>
  <c r="AU47" i="15"/>
  <c r="AU40" i="15"/>
  <c r="AU39" i="15"/>
  <c r="AU32" i="15"/>
  <c r="AU31" i="15"/>
  <c r="AU25" i="15"/>
  <c r="AU46" i="15"/>
  <c r="AU41" i="15"/>
  <c r="AU30" i="15"/>
  <c r="AU22" i="15"/>
  <c r="AU59" i="15"/>
  <c r="AU37" i="15"/>
  <c r="AU34" i="15"/>
  <c r="AU55" i="15"/>
  <c r="AU49" i="15"/>
  <c r="AU38" i="15"/>
  <c r="AU33" i="15"/>
  <c r="AU12" i="15"/>
  <c r="AU45" i="15"/>
  <c r="AU61" i="15"/>
  <c r="AU29" i="15"/>
  <c r="AU26" i="15"/>
  <c r="AU17" i="15"/>
  <c r="AU51" i="15"/>
  <c r="AU42" i="15"/>
  <c r="AT3" i="15"/>
  <c r="AV71" i="17"/>
  <c r="AU71" i="11" s="1"/>
  <c r="AV70" i="17"/>
  <c r="AU70" i="11" s="1"/>
  <c r="AV14" i="17"/>
  <c r="AU14" i="11" s="1"/>
  <c r="AV16" i="17"/>
  <c r="AU16" i="11" s="1"/>
  <c r="AV18" i="17"/>
  <c r="AU18" i="11" s="1"/>
  <c r="AV20" i="17"/>
  <c r="AU20" i="11" s="1"/>
  <c r="AV22" i="17"/>
  <c r="AU22" i="11" s="1"/>
  <c r="AV24" i="17"/>
  <c r="AU24" i="11" s="1"/>
  <c r="AV68" i="17"/>
  <c r="AU68" i="11" s="1"/>
  <c r="AV13" i="17"/>
  <c r="AU13" i="11" s="1"/>
  <c r="AV15" i="17"/>
  <c r="AU15" i="11" s="1"/>
  <c r="AV17" i="17"/>
  <c r="AU17" i="11" s="1"/>
  <c r="AV19" i="17"/>
  <c r="AU19" i="11" s="1"/>
  <c r="AV21" i="17"/>
  <c r="AU21" i="11" s="1"/>
  <c r="AV23" i="17"/>
  <c r="AU23" i="11" s="1"/>
  <c r="AV27" i="17"/>
  <c r="AU27" i="11" s="1"/>
  <c r="AV29" i="17"/>
  <c r="AU29" i="11" s="1"/>
  <c r="AV31" i="17"/>
  <c r="AU31" i="11" s="1"/>
  <c r="AV33" i="17"/>
  <c r="AU33" i="11" s="1"/>
  <c r="AV35" i="17"/>
  <c r="AU35" i="11" s="1"/>
  <c r="AV37" i="17"/>
  <c r="AU37" i="11" s="1"/>
  <c r="AV39" i="17"/>
  <c r="AU39" i="11" s="1"/>
  <c r="AV41" i="17"/>
  <c r="AU41" i="11" s="1"/>
  <c r="AV43" i="17"/>
  <c r="AU43" i="11" s="1"/>
  <c r="AV45" i="17"/>
  <c r="AU45" i="11" s="1"/>
  <c r="AV47" i="17"/>
  <c r="AU47" i="11" s="1"/>
  <c r="AV49" i="17"/>
  <c r="AU49" i="11" s="1"/>
  <c r="AV51" i="17"/>
  <c r="AU51" i="11" s="1"/>
  <c r="AV53" i="17"/>
  <c r="AU53" i="11" s="1"/>
  <c r="AV55" i="17"/>
  <c r="AU55" i="11" s="1"/>
  <c r="AV57" i="17"/>
  <c r="AU57" i="11" s="1"/>
  <c r="AV59" i="17"/>
  <c r="AU59" i="11" s="1"/>
  <c r="AV61" i="17"/>
  <c r="AU61" i="11" s="1"/>
  <c r="AV63" i="17"/>
  <c r="AU63" i="11" s="1"/>
  <c r="AV65" i="17"/>
  <c r="AU65" i="11" s="1"/>
  <c r="AV67" i="17"/>
  <c r="AU67" i="11" s="1"/>
  <c r="AV12" i="17"/>
  <c r="AU12" i="11" s="1"/>
  <c r="AV69" i="17"/>
  <c r="AU69" i="11" s="1"/>
  <c r="AV30" i="17"/>
  <c r="AU30" i="11" s="1"/>
  <c r="AV38" i="17"/>
  <c r="AU38" i="11" s="1"/>
  <c r="AV46" i="17"/>
  <c r="AU46" i="11" s="1"/>
  <c r="AV54" i="17"/>
  <c r="AU54" i="11" s="1"/>
  <c r="AV62" i="17"/>
  <c r="AU62" i="11" s="1"/>
  <c r="AV32" i="17"/>
  <c r="AU32" i="11" s="1"/>
  <c r="AV40" i="17"/>
  <c r="AU40" i="11" s="1"/>
  <c r="AV48" i="17"/>
  <c r="AU48" i="11" s="1"/>
  <c r="AV56" i="17"/>
  <c r="AU56" i="11" s="1"/>
  <c r="AV26" i="17"/>
  <c r="AU26" i="11" s="1"/>
  <c r="AV34" i="17"/>
  <c r="AU34" i="11" s="1"/>
  <c r="AV42" i="17"/>
  <c r="AU42" i="11" s="1"/>
  <c r="AV50" i="17"/>
  <c r="AU50" i="11" s="1"/>
  <c r="AV58" i="17"/>
  <c r="AU58" i="11" s="1"/>
  <c r="AV66" i="17"/>
  <c r="AU66" i="11" s="1"/>
  <c r="AV72" i="17"/>
  <c r="AV28" i="17"/>
  <c r="AU28" i="11" s="1"/>
  <c r="AV36" i="17"/>
  <c r="AU36" i="11" s="1"/>
  <c r="AV44" i="17"/>
  <c r="AU44" i="11" s="1"/>
  <c r="AV52" i="17"/>
  <c r="AU52" i="11" s="1"/>
  <c r="AV60" i="17"/>
  <c r="AU60" i="11" s="1"/>
  <c r="AV25" i="17"/>
  <c r="AU25" i="11" s="1"/>
  <c r="AV64" i="17"/>
  <c r="AU64" i="11" s="1"/>
  <c r="AU72" i="9"/>
  <c r="AU55" i="9"/>
  <c r="AU59" i="9"/>
  <c r="AU63" i="9"/>
  <c r="AU67" i="9"/>
  <c r="AU14" i="9"/>
  <c r="AU18" i="9"/>
  <c r="AU22" i="9"/>
  <c r="AU26" i="9"/>
  <c r="AU30" i="9"/>
  <c r="AU34" i="9"/>
  <c r="AU38" i="9"/>
  <c r="AU42" i="9"/>
  <c r="AU46" i="9"/>
  <c r="AU50" i="9"/>
  <c r="AU70" i="9"/>
  <c r="AU57" i="9"/>
  <c r="AU62" i="9"/>
  <c r="AU12" i="9"/>
  <c r="AU17" i="9"/>
  <c r="AU23" i="9"/>
  <c r="AU28" i="9"/>
  <c r="AU33" i="9"/>
  <c r="AU39" i="9"/>
  <c r="AU44" i="9"/>
  <c r="AU49" i="9"/>
  <c r="AU69" i="9"/>
  <c r="AV1" i="9"/>
  <c r="AU54" i="9"/>
  <c r="AU61" i="9"/>
  <c r="AU56" i="9"/>
  <c r="AU65" i="9"/>
  <c r="AU16" i="9"/>
  <c r="AU24" i="9"/>
  <c r="AU31" i="9"/>
  <c r="AU37" i="9"/>
  <c r="AU45" i="9"/>
  <c r="AU52" i="9"/>
  <c r="AU60" i="9"/>
  <c r="AU13" i="9"/>
  <c r="AU20" i="9"/>
  <c r="AU27" i="9"/>
  <c r="AU53" i="9"/>
  <c r="AU15" i="9"/>
  <c r="AU29" i="9"/>
  <c r="AU40" i="9"/>
  <c r="AU48" i="9"/>
  <c r="AU71" i="9"/>
  <c r="AU58" i="9"/>
  <c r="AU19" i="9"/>
  <c r="AU32" i="9"/>
  <c r="AU41" i="9"/>
  <c r="AU51" i="9"/>
  <c r="AU25" i="9"/>
  <c r="AU47" i="9"/>
  <c r="AU68" i="9"/>
  <c r="AU35" i="9"/>
  <c r="AU36" i="9"/>
  <c r="AU43" i="9"/>
  <c r="AU66" i="9"/>
  <c r="AU21" i="9"/>
  <c r="AU64" i="9"/>
  <c r="AU3" i="15" l="1"/>
  <c r="AW1" i="15"/>
  <c r="AV67" i="15"/>
  <c r="AV64" i="15"/>
  <c r="AV72" i="15"/>
  <c r="AV68" i="15"/>
  <c r="AV63" i="15"/>
  <c r="AV62" i="15"/>
  <c r="AV66" i="15"/>
  <c r="AV61" i="15"/>
  <c r="AV70" i="15"/>
  <c r="AV21" i="15"/>
  <c r="AV18" i="15"/>
  <c r="AV57" i="15"/>
  <c r="AV53" i="15"/>
  <c r="AV50" i="15"/>
  <c r="AV45" i="15"/>
  <c r="AV42" i="15"/>
  <c r="AV37" i="15"/>
  <c r="AV34" i="15"/>
  <c r="AV29" i="15"/>
  <c r="AV26" i="15"/>
  <c r="AV65" i="15"/>
  <c r="AV23" i="15"/>
  <c r="AV16" i="15"/>
  <c r="AV15" i="15"/>
  <c r="AV14" i="15"/>
  <c r="AV13" i="15"/>
  <c r="AV60" i="15"/>
  <c r="AV56" i="15"/>
  <c r="AV52" i="15"/>
  <c r="AV71" i="15"/>
  <c r="AV69" i="15"/>
  <c r="AV22" i="15"/>
  <c r="AV17" i="15"/>
  <c r="AV59" i="15"/>
  <c r="AV55" i="15"/>
  <c r="AV51" i="15"/>
  <c r="AV49" i="15"/>
  <c r="AV46" i="15"/>
  <c r="AV41" i="15"/>
  <c r="AV38" i="15"/>
  <c r="AV33" i="15"/>
  <c r="AV30" i="15"/>
  <c r="AV12" i="15"/>
  <c r="AV20" i="15"/>
  <c r="AV54" i="15"/>
  <c r="AV36" i="15"/>
  <c r="AV35" i="15"/>
  <c r="AV47" i="15"/>
  <c r="AV40" i="15"/>
  <c r="AV31" i="15"/>
  <c r="AV19" i="15"/>
  <c r="AV44" i="15"/>
  <c r="AV43" i="15"/>
  <c r="AV28" i="15"/>
  <c r="AV27" i="15"/>
  <c r="AV39" i="15"/>
  <c r="AV24" i="15"/>
  <c r="AV58" i="15"/>
  <c r="AV48" i="15"/>
  <c r="AV32" i="15"/>
  <c r="AV25" i="15"/>
  <c r="AV69" i="9"/>
  <c r="AV68" i="9"/>
  <c r="AV66" i="9"/>
  <c r="AV62" i="9"/>
  <c r="AV58" i="9"/>
  <c r="AV54" i="9"/>
  <c r="AV64" i="9"/>
  <c r="AV59" i="9"/>
  <c r="AV53" i="9"/>
  <c r="AV70" i="9"/>
  <c r="AV65" i="9"/>
  <c r="AV57" i="9"/>
  <c r="AV72" i="9"/>
  <c r="AV61" i="9"/>
  <c r="AV55" i="9"/>
  <c r="AV60" i="9"/>
  <c r="AV71" i="9"/>
  <c r="AV56" i="9"/>
  <c r="AV51" i="9"/>
  <c r="AV47" i="9"/>
  <c r="AV43" i="9"/>
  <c r="AV39" i="9"/>
  <c r="AV35" i="9"/>
  <c r="AV31" i="9"/>
  <c r="AV27" i="9"/>
  <c r="AV23" i="9"/>
  <c r="AV19" i="9"/>
  <c r="AV15" i="9"/>
  <c r="AV50" i="9"/>
  <c r="AV46" i="9"/>
  <c r="AV42" i="9"/>
  <c r="AV38" i="9"/>
  <c r="AV34" i="9"/>
  <c r="AV30" i="9"/>
  <c r="AV26" i="9"/>
  <c r="AV22" i="9"/>
  <c r="AV18" i="9"/>
  <c r="AV14" i="9"/>
  <c r="AV49" i="9"/>
  <c r="AV41" i="9"/>
  <c r="AV33" i="9"/>
  <c r="AV25" i="9"/>
  <c r="AV17" i="9"/>
  <c r="AV48" i="9"/>
  <c r="AV40" i="9"/>
  <c r="AV32" i="9"/>
  <c r="AV24" i="9"/>
  <c r="AV16" i="9"/>
  <c r="AV63" i="9"/>
  <c r="AV44" i="9"/>
  <c r="AV28" i="9"/>
  <c r="AV12" i="9"/>
  <c r="AV37" i="9"/>
  <c r="AV21" i="9"/>
  <c r="AV52" i="9"/>
  <c r="AV36" i="9"/>
  <c r="AV20" i="9"/>
  <c r="AV67" i="9"/>
  <c r="AV45" i="9"/>
  <c r="AV29" i="9"/>
  <c r="AV13" i="9"/>
  <c r="AU3" i="11"/>
  <c r="AV3" i="15" l="1"/>
  <c r="AW66" i="15"/>
  <c r="AW65" i="15"/>
  <c r="AX1" i="15"/>
  <c r="AW72" i="15"/>
  <c r="AW71" i="15"/>
  <c r="AW64" i="15"/>
  <c r="AW70" i="15"/>
  <c r="AW63" i="15"/>
  <c r="AW23" i="15"/>
  <c r="AW16" i="15"/>
  <c r="AW15" i="15"/>
  <c r="AW14" i="15"/>
  <c r="AW13" i="15"/>
  <c r="AW60" i="15"/>
  <c r="AW56" i="15"/>
  <c r="AW52" i="15"/>
  <c r="AW48" i="15"/>
  <c r="AW47" i="15"/>
  <c r="AW40" i="15"/>
  <c r="AW39" i="15"/>
  <c r="AW32" i="15"/>
  <c r="AW31" i="15"/>
  <c r="AW69" i="15"/>
  <c r="AW67" i="15"/>
  <c r="AW62" i="15"/>
  <c r="AW24" i="15"/>
  <c r="AW22" i="15"/>
  <c r="AW17" i="15"/>
  <c r="AW59" i="15"/>
  <c r="AW55" i="15"/>
  <c r="AW68" i="15"/>
  <c r="AW20" i="15"/>
  <c r="AW19" i="15"/>
  <c r="AW58" i="15"/>
  <c r="AW54" i="15"/>
  <c r="AW51" i="15"/>
  <c r="AW44" i="15"/>
  <c r="AW43" i="15"/>
  <c r="AW36" i="15"/>
  <c r="AW35" i="15"/>
  <c r="AW28" i="15"/>
  <c r="AW27" i="15"/>
  <c r="AW25" i="15"/>
  <c r="AW18" i="15"/>
  <c r="AW61" i="15"/>
  <c r="AW50" i="15"/>
  <c r="AW37" i="15"/>
  <c r="AW34" i="15"/>
  <c r="AW57" i="15"/>
  <c r="AW49" i="15"/>
  <c r="AW38" i="15"/>
  <c r="AW33" i="15"/>
  <c r="AW21" i="15"/>
  <c r="AW53" i="15"/>
  <c r="AW45" i="15"/>
  <c r="AW42" i="15"/>
  <c r="AW29" i="15"/>
  <c r="AW26" i="15"/>
  <c r="AW41" i="15"/>
  <c r="AW30" i="15"/>
  <c r="AW12" i="15"/>
  <c r="AW46" i="15"/>
  <c r="AX72" i="15" l="1"/>
  <c r="AX71" i="15"/>
  <c r="AX68" i="15"/>
  <c r="AX63" i="15"/>
  <c r="AX70" i="15"/>
  <c r="AX69" i="15"/>
  <c r="AX66" i="15"/>
  <c r="AX67" i="15"/>
  <c r="AX65" i="15"/>
  <c r="AX22" i="15"/>
  <c r="AX17" i="15"/>
  <c r="AX59" i="15"/>
  <c r="AX55" i="15"/>
  <c r="AX49" i="15"/>
  <c r="AX46" i="15"/>
  <c r="AX41" i="15"/>
  <c r="AX38" i="15"/>
  <c r="AX33" i="15"/>
  <c r="AX30" i="15"/>
  <c r="AX25" i="15"/>
  <c r="AY1" i="15"/>
  <c r="AX20" i="15"/>
  <c r="AX19" i="15"/>
  <c r="AX58" i="15"/>
  <c r="AX54" i="15"/>
  <c r="AX21" i="15"/>
  <c r="AX18" i="15"/>
  <c r="AX62" i="15"/>
  <c r="AX61" i="15"/>
  <c r="AX57" i="15"/>
  <c r="AX53" i="15"/>
  <c r="AX50" i="15"/>
  <c r="AX45" i="15"/>
  <c r="AX42" i="15"/>
  <c r="AX37" i="15"/>
  <c r="AX34" i="15"/>
  <c r="AX29" i="15"/>
  <c r="AX26" i="15"/>
  <c r="AX24" i="15"/>
  <c r="AX15" i="15"/>
  <c r="AX47" i="15"/>
  <c r="AX40" i="15"/>
  <c r="AX31" i="15"/>
  <c r="AX16" i="15"/>
  <c r="AX44" i="15"/>
  <c r="AX43" i="15"/>
  <c r="AX28" i="15"/>
  <c r="AX27" i="15"/>
  <c r="AX64" i="15"/>
  <c r="AX13" i="15"/>
  <c r="AX60" i="15"/>
  <c r="AX48" i="15"/>
  <c r="AX39" i="15"/>
  <c r="AX32" i="15"/>
  <c r="AX23" i="15"/>
  <c r="AX56" i="15"/>
  <c r="AX35" i="15"/>
  <c r="AX36" i="15"/>
  <c r="AX14" i="15"/>
  <c r="AX51" i="15"/>
  <c r="AX52" i="15"/>
  <c r="AX12" i="15"/>
  <c r="AW3" i="15"/>
  <c r="AX3" i="15" l="1"/>
  <c r="AY70" i="15"/>
  <c r="AY69" i="15"/>
  <c r="AY67" i="15"/>
  <c r="AY65" i="15"/>
  <c r="AY20" i="15"/>
  <c r="AY19" i="15"/>
  <c r="AY58" i="15"/>
  <c r="AY54" i="15"/>
  <c r="AY52" i="15"/>
  <c r="AY51" i="15"/>
  <c r="AY44" i="15"/>
  <c r="AY43" i="15"/>
  <c r="AY36" i="15"/>
  <c r="AY35" i="15"/>
  <c r="AY28" i="15"/>
  <c r="AY27" i="15"/>
  <c r="AY71" i="15"/>
  <c r="AY68" i="15"/>
  <c r="AY24" i="15"/>
  <c r="AY21" i="15"/>
  <c r="AY18" i="15"/>
  <c r="AY62" i="15"/>
  <c r="AY61" i="15"/>
  <c r="AY57" i="15"/>
  <c r="AZ1" i="15"/>
  <c r="AY72" i="15"/>
  <c r="AY64" i="15"/>
  <c r="AY23" i="15"/>
  <c r="AY16" i="15"/>
  <c r="AY15" i="15"/>
  <c r="AY14" i="15"/>
  <c r="AY13" i="15"/>
  <c r="AY63" i="15"/>
  <c r="AY60" i="15"/>
  <c r="AY56" i="15"/>
  <c r="AY48" i="15"/>
  <c r="AY47" i="15"/>
  <c r="AY40" i="15"/>
  <c r="AY39" i="15"/>
  <c r="AY32" i="15"/>
  <c r="AY31" i="15"/>
  <c r="AY22" i="15"/>
  <c r="AY59" i="15"/>
  <c r="AY49" i="15"/>
  <c r="AY38" i="15"/>
  <c r="AY33" i="15"/>
  <c r="AY25" i="15"/>
  <c r="AY55" i="15"/>
  <c r="AY45" i="15"/>
  <c r="AY42" i="15"/>
  <c r="AY29" i="15"/>
  <c r="AY26" i="15"/>
  <c r="AY12" i="15"/>
  <c r="AY66" i="15"/>
  <c r="AY17" i="15"/>
  <c r="AY46" i="15"/>
  <c r="AY41" i="15"/>
  <c r="AY30" i="15"/>
  <c r="AY50" i="15"/>
  <c r="AY53" i="15"/>
  <c r="AY34" i="15"/>
  <c r="AY37" i="15"/>
  <c r="AY3" i="15" l="1"/>
  <c r="BA1" i="15"/>
  <c r="AZ67" i="15"/>
  <c r="AZ70" i="15"/>
  <c r="AZ65" i="15"/>
  <c r="AZ71" i="15"/>
  <c r="AZ69" i="15"/>
  <c r="AZ68" i="15"/>
  <c r="AZ21" i="15"/>
  <c r="AZ18" i="15"/>
  <c r="AZ62" i="15"/>
  <c r="AZ61" i="15"/>
  <c r="AZ57" i="15"/>
  <c r="AZ53" i="15"/>
  <c r="AZ50" i="15"/>
  <c r="AZ45" i="15"/>
  <c r="AZ42" i="15"/>
  <c r="AZ37" i="15"/>
  <c r="AZ34" i="15"/>
  <c r="AZ29" i="15"/>
  <c r="AZ26" i="15"/>
  <c r="AZ72" i="15"/>
  <c r="AZ23" i="15"/>
  <c r="AZ16" i="15"/>
  <c r="AZ15" i="15"/>
  <c r="AZ14" i="15"/>
  <c r="AZ13" i="15"/>
  <c r="AZ63" i="15"/>
  <c r="AZ60" i="15"/>
  <c r="AZ56" i="15"/>
  <c r="AZ66" i="15"/>
  <c r="AZ22" i="15"/>
  <c r="AZ17" i="15"/>
  <c r="AZ59" i="15"/>
  <c r="AZ55" i="15"/>
  <c r="AZ54" i="15"/>
  <c r="AZ49" i="15"/>
  <c r="AZ46" i="15"/>
  <c r="AZ41" i="15"/>
  <c r="AZ38" i="15"/>
  <c r="AZ33" i="15"/>
  <c r="AZ30" i="15"/>
  <c r="AZ12" i="15"/>
  <c r="AZ44" i="15"/>
  <c r="AZ43" i="15"/>
  <c r="AZ28" i="15"/>
  <c r="AZ27" i="15"/>
  <c r="AZ24" i="15"/>
  <c r="AZ19" i="15"/>
  <c r="AZ48" i="15"/>
  <c r="AZ39" i="15"/>
  <c r="AZ32" i="15"/>
  <c r="AZ25" i="15"/>
  <c r="AZ64" i="15"/>
  <c r="AZ58" i="15"/>
  <c r="AZ52" i="15"/>
  <c r="AZ51" i="15"/>
  <c r="AZ36" i="15"/>
  <c r="AZ35" i="15"/>
  <c r="AZ47" i="15"/>
  <c r="AZ31" i="15"/>
  <c r="AZ20" i="15"/>
  <c r="AZ40" i="15"/>
  <c r="AZ3" i="15" l="1"/>
  <c r="BA66" i="15"/>
  <c r="BB1" i="15"/>
  <c r="BA72" i="15"/>
  <c r="BA71" i="15"/>
  <c r="BA68" i="15"/>
  <c r="BA69" i="15"/>
  <c r="BA67" i="15"/>
  <c r="BA23" i="15"/>
  <c r="BA16" i="15"/>
  <c r="BA15" i="15"/>
  <c r="BA14" i="15"/>
  <c r="BA13" i="15"/>
  <c r="BA63" i="15"/>
  <c r="BA60" i="15"/>
  <c r="BA56" i="15"/>
  <c r="BA55" i="15"/>
  <c r="BA48" i="15"/>
  <c r="BA47" i="15"/>
  <c r="BA40" i="15"/>
  <c r="BA39" i="15"/>
  <c r="BA32" i="15"/>
  <c r="BA31" i="15"/>
  <c r="BA24" i="15"/>
  <c r="BA22" i="15"/>
  <c r="BA17" i="15"/>
  <c r="BA65" i="15"/>
  <c r="BA59" i="15"/>
  <c r="BA20" i="15"/>
  <c r="BA19" i="15"/>
  <c r="BA64" i="15"/>
  <c r="BA58" i="15"/>
  <c r="BA52" i="15"/>
  <c r="BA51" i="15"/>
  <c r="BA44" i="15"/>
  <c r="BA43" i="15"/>
  <c r="BA36" i="15"/>
  <c r="BA35" i="15"/>
  <c r="BA28" i="15"/>
  <c r="BA27" i="15"/>
  <c r="BA70" i="15"/>
  <c r="BA57" i="15"/>
  <c r="BA45" i="15"/>
  <c r="BA42" i="15"/>
  <c r="BA29" i="15"/>
  <c r="BA26" i="15"/>
  <c r="BA21" i="15"/>
  <c r="BA62" i="15"/>
  <c r="BA46" i="15"/>
  <c r="BA41" i="15"/>
  <c r="BA30" i="15"/>
  <c r="BA25" i="15"/>
  <c r="BA53" i="15"/>
  <c r="BA50" i="15"/>
  <c r="BA37" i="15"/>
  <c r="BA34" i="15"/>
  <c r="BA12" i="15"/>
  <c r="BA18" i="15"/>
  <c r="BA54" i="15"/>
  <c r="BA61" i="15"/>
  <c r="BA49" i="15"/>
  <c r="BA38" i="15"/>
  <c r="BA33" i="15"/>
  <c r="BB72" i="15" l="1"/>
  <c r="BB71" i="15"/>
  <c r="BB68" i="15"/>
  <c r="BB70" i="15"/>
  <c r="BB69" i="15"/>
  <c r="BC1" i="15"/>
  <c r="BB22" i="15"/>
  <c r="BB17" i="15"/>
  <c r="BB66" i="15"/>
  <c r="BB65" i="15"/>
  <c r="BB59" i="15"/>
  <c r="BB54" i="15"/>
  <c r="BB49" i="15"/>
  <c r="BB46" i="15"/>
  <c r="BB41" i="15"/>
  <c r="BB38" i="15"/>
  <c r="BB33" i="15"/>
  <c r="BB30" i="15"/>
  <c r="BB20" i="15"/>
  <c r="BB19" i="15"/>
  <c r="BB64" i="15"/>
  <c r="BB58" i="15"/>
  <c r="BB21" i="15"/>
  <c r="BB18" i="15"/>
  <c r="BB62" i="15"/>
  <c r="BB61" i="15"/>
  <c r="BB57" i="15"/>
  <c r="BB53" i="15"/>
  <c r="BB50" i="15"/>
  <c r="BB45" i="15"/>
  <c r="BB42" i="15"/>
  <c r="BB37" i="15"/>
  <c r="BB34" i="15"/>
  <c r="BB29" i="15"/>
  <c r="BB26" i="15"/>
  <c r="BB16" i="15"/>
  <c r="BB55" i="15"/>
  <c r="BB48" i="15"/>
  <c r="BB39" i="15"/>
  <c r="BB32" i="15"/>
  <c r="BB12" i="15"/>
  <c r="BB13" i="15"/>
  <c r="BB60" i="15"/>
  <c r="BB52" i="15"/>
  <c r="BB51" i="15"/>
  <c r="BB36" i="15"/>
  <c r="BB35" i="15"/>
  <c r="BB24" i="15"/>
  <c r="BB23" i="15"/>
  <c r="BB14" i="15"/>
  <c r="BB56" i="15"/>
  <c r="BB47" i="15"/>
  <c r="BB40" i="15"/>
  <c r="BB31" i="15"/>
  <c r="BB15" i="15"/>
  <c r="BB63" i="15"/>
  <c r="BB28" i="15"/>
  <c r="BB27" i="15"/>
  <c r="BB25" i="15"/>
  <c r="BB44" i="15"/>
  <c r="BB67" i="15"/>
  <c r="BB43" i="15"/>
  <c r="BA3" i="15"/>
  <c r="BC70" i="15" l="1"/>
  <c r="BC69" i="15"/>
  <c r="BC71" i="15"/>
  <c r="BC68" i="15"/>
  <c r="BD1" i="15"/>
  <c r="BC72" i="15"/>
  <c r="BC20" i="15"/>
  <c r="BC19" i="15"/>
  <c r="BC67" i="15"/>
  <c r="BC64" i="15"/>
  <c r="BC58" i="15"/>
  <c r="BC52" i="15"/>
  <c r="BC51" i="15"/>
  <c r="BC44" i="15"/>
  <c r="BC43" i="15"/>
  <c r="BC36" i="15"/>
  <c r="BC35" i="15"/>
  <c r="BC28" i="15"/>
  <c r="BC27" i="15"/>
  <c r="BC24" i="15"/>
  <c r="BC21" i="15"/>
  <c r="BC18" i="15"/>
  <c r="BC62" i="15"/>
  <c r="BC61" i="15"/>
  <c r="BC23" i="15"/>
  <c r="BC16" i="15"/>
  <c r="BC15" i="15"/>
  <c r="BC14" i="15"/>
  <c r="BC13" i="15"/>
  <c r="BC63" i="15"/>
  <c r="BC60" i="15"/>
  <c r="BC56" i="15"/>
  <c r="BC55" i="15"/>
  <c r="BC48" i="15"/>
  <c r="BC47" i="15"/>
  <c r="BC40" i="15"/>
  <c r="BC39" i="15"/>
  <c r="BC32" i="15"/>
  <c r="BC31" i="15"/>
  <c r="BC12" i="15"/>
  <c r="BC65" i="15"/>
  <c r="BC57" i="15"/>
  <c r="BC46" i="15"/>
  <c r="BC41" i="15"/>
  <c r="BC30" i="15"/>
  <c r="BC17" i="15"/>
  <c r="BC53" i="15"/>
  <c r="BC50" i="15"/>
  <c r="BC37" i="15"/>
  <c r="BC34" i="15"/>
  <c r="BC25" i="15"/>
  <c r="BC54" i="15"/>
  <c r="BC49" i="15"/>
  <c r="BC38" i="15"/>
  <c r="BC33" i="15"/>
  <c r="BC29" i="15"/>
  <c r="BC26" i="15"/>
  <c r="BC42" i="15"/>
  <c r="BC66" i="15"/>
  <c r="BC45" i="15"/>
  <c r="BC22" i="15"/>
  <c r="BC59" i="15"/>
  <c r="BB3" i="15"/>
  <c r="BC3" i="15" l="1"/>
  <c r="BE1" i="15"/>
  <c r="BD72" i="15"/>
  <c r="BD71" i="15"/>
  <c r="BD69" i="15"/>
  <c r="BD12" i="15"/>
  <c r="BD21" i="15"/>
  <c r="BD18" i="15"/>
  <c r="BD62" i="15"/>
  <c r="BD61" i="15"/>
  <c r="BD58" i="15"/>
  <c r="BD53" i="15"/>
  <c r="BD50" i="15"/>
  <c r="BD45" i="15"/>
  <c r="BD42" i="15"/>
  <c r="BD37" i="15"/>
  <c r="BD34" i="15"/>
  <c r="BD29" i="15"/>
  <c r="BD26" i="15"/>
  <c r="BD23" i="15"/>
  <c r="BD16" i="15"/>
  <c r="BD15" i="15"/>
  <c r="BD14" i="15"/>
  <c r="BD68" i="15"/>
  <c r="BD63" i="15"/>
  <c r="BD60" i="15"/>
  <c r="BD70" i="15"/>
  <c r="BD22" i="15"/>
  <c r="BD17" i="15"/>
  <c r="BD66" i="15"/>
  <c r="BD65" i="15"/>
  <c r="BD59" i="15"/>
  <c r="BD57" i="15"/>
  <c r="BD54" i="15"/>
  <c r="BD49" i="15"/>
  <c r="BD46" i="15"/>
  <c r="BD41" i="15"/>
  <c r="BD38" i="15"/>
  <c r="BD33" i="15"/>
  <c r="BD30" i="15"/>
  <c r="BD25" i="15"/>
  <c r="BD19" i="15"/>
  <c r="BD52" i="15"/>
  <c r="BD51" i="15"/>
  <c r="BD36" i="15"/>
  <c r="BD35" i="15"/>
  <c r="BD13" i="15"/>
  <c r="BD64" i="15"/>
  <c r="BD56" i="15"/>
  <c r="BD47" i="15"/>
  <c r="BD40" i="15"/>
  <c r="BD31" i="15"/>
  <c r="BD20" i="15"/>
  <c r="BD67" i="15"/>
  <c r="BD44" i="15"/>
  <c r="BD43" i="15"/>
  <c r="BD28" i="15"/>
  <c r="BD27" i="15"/>
  <c r="BD39" i="15"/>
  <c r="BD32" i="15"/>
  <c r="BD55" i="15"/>
  <c r="BD24" i="15"/>
  <c r="BD48" i="15"/>
  <c r="BD3" i="15" l="1"/>
  <c r="BF1" i="15"/>
  <c r="BE72" i="15"/>
  <c r="BE71" i="15"/>
  <c r="BE70" i="15"/>
  <c r="BE23" i="15"/>
  <c r="BE16" i="15"/>
  <c r="BE15" i="15"/>
  <c r="BE68" i="15"/>
  <c r="BE63" i="15"/>
  <c r="BE60" i="15"/>
  <c r="BE56" i="15"/>
  <c r="BE55" i="15"/>
  <c r="BE48" i="15"/>
  <c r="BE47" i="15"/>
  <c r="BE40" i="15"/>
  <c r="BE39" i="15"/>
  <c r="BE32" i="15"/>
  <c r="BE31" i="15"/>
  <c r="BE24" i="15"/>
  <c r="BE22" i="15"/>
  <c r="BE17" i="15"/>
  <c r="BE66" i="15"/>
  <c r="BE65" i="15"/>
  <c r="BE20" i="15"/>
  <c r="BE19" i="15"/>
  <c r="BE67" i="15"/>
  <c r="BE64" i="15"/>
  <c r="BE59" i="15"/>
  <c r="BE52" i="15"/>
  <c r="BE51" i="15"/>
  <c r="BE44" i="15"/>
  <c r="BE43" i="15"/>
  <c r="BE36" i="15"/>
  <c r="BE35" i="15"/>
  <c r="BE28" i="15"/>
  <c r="BE27" i="15"/>
  <c r="BE14" i="15"/>
  <c r="BE13" i="15"/>
  <c r="BE21" i="15"/>
  <c r="BE62" i="15"/>
  <c r="BE53" i="15"/>
  <c r="BE50" i="15"/>
  <c r="BE37" i="15"/>
  <c r="BE34" i="15"/>
  <c r="BE69" i="15"/>
  <c r="BE54" i="15"/>
  <c r="BE49" i="15"/>
  <c r="BE38" i="15"/>
  <c r="BE33" i="15"/>
  <c r="BE12" i="15"/>
  <c r="BE18" i="15"/>
  <c r="BE61" i="15"/>
  <c r="BE58" i="15"/>
  <c r="BE45" i="15"/>
  <c r="BE42" i="15"/>
  <c r="BE29" i="15"/>
  <c r="BE26" i="15"/>
  <c r="BE25" i="15"/>
  <c r="BE30" i="15"/>
  <c r="BE41" i="15"/>
  <c r="BE46" i="15"/>
  <c r="BE57" i="15"/>
  <c r="BE3" i="15" l="1"/>
  <c r="BF72" i="15"/>
  <c r="BF71" i="15"/>
  <c r="BF16" i="15"/>
  <c r="BF20" i="15"/>
  <c r="BF27" i="15"/>
  <c r="BF31" i="15"/>
  <c r="BF35" i="15"/>
  <c r="BF39" i="15"/>
  <c r="BF43" i="15"/>
  <c r="BF47" i="15"/>
  <c r="BF51" i="15"/>
  <c r="BF55" i="15"/>
  <c r="BF59" i="15"/>
  <c r="BF63" i="15"/>
  <c r="BF67" i="15"/>
  <c r="BF25" i="15"/>
  <c r="BF17" i="15"/>
  <c r="BF21" i="15"/>
  <c r="BF24" i="15"/>
  <c r="BF28" i="15"/>
  <c r="BF32" i="15"/>
  <c r="BF36" i="15"/>
  <c r="BF40" i="15"/>
  <c r="BF44" i="15"/>
  <c r="BF48" i="15"/>
  <c r="BF52" i="15"/>
  <c r="BF56" i="15"/>
  <c r="BF60" i="15"/>
  <c r="BF64" i="15"/>
  <c r="BF68" i="15"/>
  <c r="BF15" i="15"/>
  <c r="BF13" i="15"/>
  <c r="BF12" i="15"/>
  <c r="BF18" i="15"/>
  <c r="BF22" i="15"/>
  <c r="BF29" i="15"/>
  <c r="BF33" i="15"/>
  <c r="BF37" i="15"/>
  <c r="BF41" i="15"/>
  <c r="BF45" i="15"/>
  <c r="BF49" i="15"/>
  <c r="BF53" i="15"/>
  <c r="BF57" i="15"/>
  <c r="BF61" i="15"/>
  <c r="BF65" i="15"/>
  <c r="BF69" i="15"/>
  <c r="BG1" i="15"/>
  <c r="BF38" i="15"/>
  <c r="BF54" i="15"/>
  <c r="BF70" i="15"/>
  <c r="BF19" i="15"/>
  <c r="BF26" i="15"/>
  <c r="BF42" i="15"/>
  <c r="BF58" i="15"/>
  <c r="BF14" i="15"/>
  <c r="BF23" i="15"/>
  <c r="BF30" i="15"/>
  <c r="BF46" i="15"/>
  <c r="BF62" i="15"/>
  <c r="BF34" i="15"/>
  <c r="BF50" i="15"/>
  <c r="BF66" i="15"/>
  <c r="BG72" i="15" l="1"/>
  <c r="BG15" i="15"/>
  <c r="BG17" i="15"/>
  <c r="BG19" i="15"/>
  <c r="BG26" i="15"/>
  <c r="BG28" i="15"/>
  <c r="BG30" i="15"/>
  <c r="BG32" i="15"/>
  <c r="BG34" i="15"/>
  <c r="BG36" i="15"/>
  <c r="BG38" i="15"/>
  <c r="BG40" i="15"/>
  <c r="BG42" i="15"/>
  <c r="BG44" i="15"/>
  <c r="BG46" i="15"/>
  <c r="BG48" i="15"/>
  <c r="BG50" i="15"/>
  <c r="BG52" i="15"/>
  <c r="BG54" i="15"/>
  <c r="BG56" i="15"/>
  <c r="BG58" i="15"/>
  <c r="BG60" i="15"/>
  <c r="BG62" i="15"/>
  <c r="BG64" i="15"/>
  <c r="BG66" i="15"/>
  <c r="BG68" i="15"/>
  <c r="BG70" i="15"/>
  <c r="BG25" i="15"/>
  <c r="BG13" i="15"/>
  <c r="BG12" i="15"/>
  <c r="BG21" i="15"/>
  <c r="BG23" i="15"/>
  <c r="BG16" i="15"/>
  <c r="BG14" i="15"/>
  <c r="BG18" i="15"/>
  <c r="BG27" i="15"/>
  <c r="BG29" i="15"/>
  <c r="BG31" i="15"/>
  <c r="BG33" i="15"/>
  <c r="BG35" i="15"/>
  <c r="BG37" i="15"/>
  <c r="BG39" i="15"/>
  <c r="BG41" i="15"/>
  <c r="BG43" i="15"/>
  <c r="BG45" i="15"/>
  <c r="BG47" i="15"/>
  <c r="BG49" i="15"/>
  <c r="BG51" i="15"/>
  <c r="BG53" i="15"/>
  <c r="BG55" i="15"/>
  <c r="BG57" i="15"/>
  <c r="BG59" i="15"/>
  <c r="BG61" i="15"/>
  <c r="BG63" i="15"/>
  <c r="BG65" i="15"/>
  <c r="BG67" i="15"/>
  <c r="BG69" i="15"/>
  <c r="BG71" i="15"/>
  <c r="BG24" i="15"/>
  <c r="BG22" i="15"/>
  <c r="BG20" i="15"/>
  <c r="BF3" i="15"/>
  <c r="BG3" i="15" l="1"/>
</calcChain>
</file>

<file path=xl/sharedStrings.xml><?xml version="1.0" encoding="utf-8"?>
<sst xmlns="http://schemas.openxmlformats.org/spreadsheetml/2006/main" count="136" uniqueCount="89">
  <si>
    <t>Model Code:</t>
  </si>
  <si>
    <t>tau [a]</t>
  </si>
  <si>
    <t>(mean residence time)</t>
  </si>
  <si>
    <t>delta</t>
  </si>
  <si>
    <t>(dispersion parameter)</t>
  </si>
  <si>
    <t>Tracer Code:</t>
  </si>
  <si>
    <t>Year of Observation</t>
  </si>
  <si>
    <t>cobs</t>
  </si>
  <si>
    <t>(observed Concentration)</t>
  </si>
  <si>
    <t>© by IHW, ETH-Zurich</t>
  </si>
  <si>
    <t>The use of this Workbook</t>
  </si>
  <si>
    <t>Jahr</t>
  </si>
  <si>
    <t>CFC12 [pptv]</t>
  </si>
  <si>
    <t>Exponential Function</t>
  </si>
  <si>
    <t>tau</t>
  </si>
  <si>
    <t>year</t>
  </si>
  <si>
    <t>Dispersion Function</t>
  </si>
  <si>
    <t>cout</t>
  </si>
  <si>
    <t>cin</t>
  </si>
  <si>
    <t>t(1/2) [a]</t>
  </si>
  <si>
    <t>(Tritium)</t>
  </si>
  <si>
    <t>lambda [1/a]</t>
  </si>
  <si>
    <t>(Decay Constant)</t>
  </si>
  <si>
    <t>Kr85 [dpm/cm3]</t>
  </si>
  <si>
    <t>(Krypton-85)</t>
  </si>
  <si>
    <t>Tritium</t>
  </si>
  <si>
    <t>decay</t>
  </si>
  <si>
    <t>CFC-12 concentrations in air</t>
  </si>
  <si>
    <t>85Kr Concentrations in air</t>
  </si>
  <si>
    <t>tr, cfc, kr</t>
  </si>
  <si>
    <t>3H CH Nord (TU)</t>
  </si>
  <si>
    <t>Tritium Concentrations [TU]</t>
  </si>
  <si>
    <t>kr</t>
  </si>
  <si>
    <t>85Kr BE</t>
  </si>
  <si>
    <t>tr</t>
  </si>
  <si>
    <t>cfc</t>
  </si>
  <si>
    <t xml:space="preserve">adapted by </t>
  </si>
  <si>
    <t>Werner Aeschbach-Hertig</t>
  </si>
  <si>
    <t>EAWAG/ETH</t>
  </si>
  <si>
    <t>Kai Zoellmann</t>
  </si>
  <si>
    <t>Faktor</t>
  </si>
  <si>
    <t>3He tri</t>
  </si>
  <si>
    <t>tr, cfc, kr, he</t>
  </si>
  <si>
    <t>he</t>
  </si>
  <si>
    <t>tau step [a]</t>
  </si>
  <si>
    <t>(for tau plot)</t>
  </si>
  <si>
    <t>(for tau graph)</t>
  </si>
  <si>
    <t>tr (TU)</t>
  </si>
  <si>
    <t>he  (TU)</t>
  </si>
  <si>
    <t>cfc (pptV)</t>
  </si>
  <si>
    <t>(tritium input scaling)</t>
  </si>
  <si>
    <t>USER INTERFACE</t>
  </si>
  <si>
    <t>Tau [a]</t>
  </si>
  <si>
    <t>Tau Step [a]</t>
  </si>
  <si>
    <t>Model Code</t>
  </si>
  <si>
    <t>Delta</t>
  </si>
  <si>
    <t>Tritium Factor</t>
  </si>
  <si>
    <t>Tracer Code</t>
  </si>
  <si>
    <t>C_obs</t>
  </si>
  <si>
    <t>(observed concentration)</t>
  </si>
  <si>
    <t>purposes only. You are not</t>
  </si>
  <si>
    <t>allowed to sell or resell it.</t>
  </si>
  <si>
    <t>is free for educational</t>
  </si>
  <si>
    <t>(for transfer and output graphs)</t>
  </si>
  <si>
    <t>kr (dpm/cc kr)</t>
  </si>
  <si>
    <t>(pm,em,dm)</t>
  </si>
  <si>
    <t>Delta Function</t>
  </si>
  <si>
    <t>pm</t>
  </si>
  <si>
    <t>CFC-Converter (pptV &lt;-&gt; pg/kg)</t>
  </si>
  <si>
    <t>Input Parameters</t>
  </si>
  <si>
    <t>Groundwater temperature (°C):</t>
  </si>
  <si>
    <t>Altitude of recharge area (m above sea level)</t>
  </si>
  <si>
    <t>Calculated concentration</t>
  </si>
  <si>
    <t>ratio</t>
  </si>
  <si>
    <t>Temp (°C)</t>
  </si>
  <si>
    <t>Temp (K)</t>
  </si>
  <si>
    <t>CFC-11 (pg/kg)</t>
  </si>
  <si>
    <t>CFC-12 (pg/kg)</t>
  </si>
  <si>
    <t>CFC-11/CFC-12</t>
  </si>
  <si>
    <t>Altitude (m)</t>
  </si>
  <si>
    <t>Salinity (‰)</t>
  </si>
  <si>
    <t>Salinity of the groundwater at recharge, normally close to 0 (‰)</t>
  </si>
  <si>
    <t>and Urs Beyerle</t>
  </si>
  <si>
    <t>pressure (atm)</t>
  </si>
  <si>
    <r>
      <t xml:space="preserve">Atmospheric concentration of </t>
    </r>
    <r>
      <rPr>
        <b/>
        <sz val="9"/>
        <rFont val="Geneva"/>
      </rPr>
      <t>CFC-11</t>
    </r>
    <r>
      <rPr>
        <sz val="9"/>
        <rFont val="Geneva"/>
      </rPr>
      <t xml:space="preserve"> (pptV)</t>
    </r>
  </si>
  <si>
    <r>
      <t xml:space="preserve">Atmospheric concentration of </t>
    </r>
    <r>
      <rPr>
        <b/>
        <sz val="9"/>
        <rFont val="Geneva"/>
      </rPr>
      <t>CFC-12</t>
    </r>
    <r>
      <rPr>
        <sz val="9"/>
        <rFont val="Geneva"/>
      </rPr>
      <t xml:space="preserve"> (pptV)</t>
    </r>
  </si>
  <si>
    <t>3H obs</t>
  </si>
  <si>
    <t>3H* obs</t>
  </si>
  <si>
    <t>3H-3He age (yr)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</si>
</sst>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2" formatCode="0.0"/>
  </numFmts>
  <fonts count="14" x14ac:knownFonts="1">
    <font>
      <sz val="10"/>
      <name val="Arial"/>
    </font>
    <font>
      <b/>
      <sz val="10"/>
      <name val="Arial"/>
      <family val="2"/>
    </font>
    <font>
      <sz val="9.25"/>
      <name val="Arial"/>
    </font>
    <font>
      <sz val="9.25"/>
      <name val="Arial"/>
    </font>
    <font>
      <sz val="9.25"/>
      <name val="Arial"/>
    </font>
    <font>
      <sz val="9.25"/>
      <name val="Arial"/>
    </font>
    <font>
      <b/>
      <sz val="10"/>
      <color indexed="10"/>
      <name val="Arial"/>
      <family val="2"/>
    </font>
    <font>
      <sz val="10"/>
      <name val="Symbol"/>
    </font>
    <font>
      <sz val="9"/>
      <name val="Geneva"/>
    </font>
    <font>
      <b/>
      <sz val="9"/>
      <color indexed="10"/>
      <name val="Geneva"/>
    </font>
    <font>
      <b/>
      <sz val="9"/>
      <name val="Geneva"/>
    </font>
    <font>
      <sz val="10"/>
      <name val="Geneva"/>
    </font>
    <font>
      <b/>
      <sz val="10"/>
      <name val="Geneva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0" fillId="0" borderId="0" xfId="0" applyNumberFormat="1"/>
    <xf numFmtId="0" fontId="1" fillId="0" borderId="1" xfId="0" applyFont="1" applyBorder="1"/>
    <xf numFmtId="0" fontId="6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2" borderId="1" xfId="0" applyFont="1" applyFill="1" applyBorder="1"/>
    <xf numFmtId="0" fontId="0" fillId="0" borderId="0" xfId="0" applyBorder="1" applyAlignment="1">
      <alignment horizontal="left"/>
    </xf>
    <xf numFmtId="11" fontId="0" fillId="0" borderId="0" xfId="0" applyNumberFormat="1" applyBorder="1" applyAlignment="1">
      <alignment horizontal="center"/>
    </xf>
    <xf numFmtId="0" fontId="11" fillId="0" borderId="0" xfId="1" applyBorder="1"/>
    <xf numFmtId="0" fontId="12" fillId="0" borderId="0" xfId="1" applyFont="1" applyBorder="1"/>
    <xf numFmtId="0" fontId="10" fillId="0" borderId="0" xfId="1" applyFont="1" applyBorder="1" applyAlignment="1"/>
    <xf numFmtId="0" fontId="11" fillId="0" borderId="0" xfId="1" applyBorder="1" applyAlignment="1"/>
    <xf numFmtId="0" fontId="8" fillId="0" borderId="0" xfId="1" applyFont="1" applyBorder="1" applyAlignment="1"/>
    <xf numFmtId="1" fontId="11" fillId="0" borderId="0" xfId="1" applyNumberFormat="1" applyBorder="1"/>
    <xf numFmtId="2" fontId="11" fillId="0" borderId="0" xfId="1" applyNumberFormat="1" applyBorder="1"/>
    <xf numFmtId="0" fontId="10" fillId="0" borderId="0" xfId="1" applyFont="1" applyBorder="1"/>
    <xf numFmtId="0" fontId="8" fillId="0" borderId="0" xfId="1" applyFont="1" applyBorder="1"/>
    <xf numFmtId="202" fontId="10" fillId="3" borderId="5" xfId="1" applyNumberFormat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10" fillId="0" borderId="8" xfId="1" applyFont="1" applyBorder="1"/>
    <xf numFmtId="0" fontId="8" fillId="0" borderId="9" xfId="1" applyFont="1" applyBorder="1"/>
    <xf numFmtId="0" fontId="10" fillId="0" borderId="10" xfId="1" applyFont="1" applyBorder="1"/>
    <xf numFmtId="0" fontId="8" fillId="0" borderId="11" xfId="1" applyFont="1" applyBorder="1"/>
    <xf numFmtId="0" fontId="8" fillId="0" borderId="12" xfId="1" applyFont="1" applyBorder="1"/>
    <xf numFmtId="202" fontId="10" fillId="4" borderId="13" xfId="1" applyNumberFormat="1" applyFont="1" applyFill="1" applyBorder="1" applyAlignment="1">
      <alignment horizontal="center"/>
    </xf>
    <xf numFmtId="202" fontId="10" fillId="4" borderId="14" xfId="1" applyNumberFormat="1" applyFont="1" applyFill="1" applyBorder="1" applyAlignment="1">
      <alignment horizontal="center"/>
    </xf>
    <xf numFmtId="2" fontId="10" fillId="4" borderId="15" xfId="1" applyNumberFormat="1" applyFont="1" applyFill="1" applyBorder="1" applyAlignment="1">
      <alignment horizontal="center"/>
    </xf>
    <xf numFmtId="0" fontId="10" fillId="4" borderId="8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4" borderId="10" xfId="1" applyFont="1" applyFill="1" applyBorder="1" applyAlignment="1">
      <alignment horizontal="center"/>
    </xf>
    <xf numFmtId="202" fontId="8" fillId="0" borderId="0" xfId="1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1" fontId="8" fillId="0" borderId="0" xfId="1" applyNumberFormat="1" applyFont="1" applyBorder="1" applyAlignment="1">
      <alignment horizontal="center"/>
    </xf>
  </cellXfs>
  <cellStyles count="2">
    <cellStyle name="Normal" xfId="0" builtinId="0"/>
    <cellStyle name="Normal_CFC convert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worksheet" Target="worksheets/sheet6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10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8.xml"/><Relationship Id="rId10" Type="http://schemas.openxmlformats.org/officeDocument/2006/relationships/worksheet" Target="worksheets/sheet3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Input [Tritium]</a:t>
            </a:r>
          </a:p>
        </c:rich>
      </c:tx>
      <c:layout>
        <c:manualLayout>
          <c:xMode val="edge"/>
          <c:yMode val="edge"/>
          <c:x val="0.42758620689655175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2068965517241E-2"/>
          <c:y val="0.12895927601809956"/>
          <c:w val="0.89793103448275857"/>
          <c:h val="0.76696832579185525"/>
        </c:manualLayout>
      </c:layout>
      <c:scatterChart>
        <c:scatterStyle val="lineMarker"/>
        <c:varyColors val="0"/>
        <c:ser>
          <c:idx val="0"/>
          <c:order val="0"/>
          <c:tx>
            <c:v>input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'Tritium Input'!$G$12:$G$81</c:f>
              <c:numCache>
                <c:formatCode>General</c:formatCode>
                <c:ptCount val="70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  <c:pt idx="7">
                  <c:v>1938</c:v>
                </c:pt>
                <c:pt idx="8">
                  <c:v>1939</c:v>
                </c:pt>
                <c:pt idx="9">
                  <c:v>1940</c:v>
                </c:pt>
                <c:pt idx="10">
                  <c:v>1941</c:v>
                </c:pt>
                <c:pt idx="11">
                  <c:v>1942</c:v>
                </c:pt>
                <c:pt idx="12">
                  <c:v>1943</c:v>
                </c:pt>
                <c:pt idx="13">
                  <c:v>1944</c:v>
                </c:pt>
                <c:pt idx="14">
                  <c:v>1945</c:v>
                </c:pt>
                <c:pt idx="15">
                  <c:v>1946</c:v>
                </c:pt>
                <c:pt idx="16">
                  <c:v>1947</c:v>
                </c:pt>
                <c:pt idx="17">
                  <c:v>1948</c:v>
                </c:pt>
                <c:pt idx="18">
                  <c:v>1949</c:v>
                </c:pt>
                <c:pt idx="19">
                  <c:v>1950</c:v>
                </c:pt>
                <c:pt idx="20">
                  <c:v>1951</c:v>
                </c:pt>
                <c:pt idx="21">
                  <c:v>1952</c:v>
                </c:pt>
                <c:pt idx="22">
                  <c:v>1953</c:v>
                </c:pt>
                <c:pt idx="23">
                  <c:v>1954</c:v>
                </c:pt>
                <c:pt idx="24">
                  <c:v>1955</c:v>
                </c:pt>
                <c:pt idx="25">
                  <c:v>1956</c:v>
                </c:pt>
                <c:pt idx="26">
                  <c:v>1957</c:v>
                </c:pt>
                <c:pt idx="27">
                  <c:v>1958</c:v>
                </c:pt>
                <c:pt idx="28">
                  <c:v>1959</c:v>
                </c:pt>
                <c:pt idx="29">
                  <c:v>1960</c:v>
                </c:pt>
                <c:pt idx="30">
                  <c:v>1961</c:v>
                </c:pt>
                <c:pt idx="31">
                  <c:v>1962</c:v>
                </c:pt>
                <c:pt idx="32">
                  <c:v>1963</c:v>
                </c:pt>
                <c:pt idx="33">
                  <c:v>1964</c:v>
                </c:pt>
                <c:pt idx="34">
                  <c:v>1965</c:v>
                </c:pt>
                <c:pt idx="35">
                  <c:v>1966</c:v>
                </c:pt>
                <c:pt idx="36">
                  <c:v>1967</c:v>
                </c:pt>
                <c:pt idx="37">
                  <c:v>1968</c:v>
                </c:pt>
                <c:pt idx="38">
                  <c:v>1969</c:v>
                </c:pt>
                <c:pt idx="39">
                  <c:v>1970</c:v>
                </c:pt>
                <c:pt idx="40">
                  <c:v>1971</c:v>
                </c:pt>
                <c:pt idx="41">
                  <c:v>1972</c:v>
                </c:pt>
                <c:pt idx="42">
                  <c:v>1973</c:v>
                </c:pt>
                <c:pt idx="43">
                  <c:v>1974</c:v>
                </c:pt>
                <c:pt idx="44">
                  <c:v>1975</c:v>
                </c:pt>
                <c:pt idx="45">
                  <c:v>1976</c:v>
                </c:pt>
                <c:pt idx="46">
                  <c:v>1977</c:v>
                </c:pt>
                <c:pt idx="47">
                  <c:v>1978</c:v>
                </c:pt>
                <c:pt idx="48">
                  <c:v>1979</c:v>
                </c:pt>
                <c:pt idx="49">
                  <c:v>1980</c:v>
                </c:pt>
                <c:pt idx="50">
                  <c:v>1981</c:v>
                </c:pt>
                <c:pt idx="51">
                  <c:v>1982</c:v>
                </c:pt>
                <c:pt idx="52">
                  <c:v>1983</c:v>
                </c:pt>
                <c:pt idx="53">
                  <c:v>1984</c:v>
                </c:pt>
                <c:pt idx="54">
                  <c:v>1985</c:v>
                </c:pt>
                <c:pt idx="55">
                  <c:v>1986</c:v>
                </c:pt>
                <c:pt idx="56">
                  <c:v>1987</c:v>
                </c:pt>
                <c:pt idx="57">
                  <c:v>1988</c:v>
                </c:pt>
                <c:pt idx="58">
                  <c:v>1989</c:v>
                </c:pt>
                <c:pt idx="59">
                  <c:v>1990</c:v>
                </c:pt>
                <c:pt idx="60">
                  <c:v>1991</c:v>
                </c:pt>
                <c:pt idx="61">
                  <c:v>1992</c:v>
                </c:pt>
                <c:pt idx="62">
                  <c:v>1993</c:v>
                </c:pt>
                <c:pt idx="63">
                  <c:v>1994</c:v>
                </c:pt>
                <c:pt idx="64">
                  <c:v>1995</c:v>
                </c:pt>
                <c:pt idx="65">
                  <c:v>1996</c:v>
                </c:pt>
                <c:pt idx="66">
                  <c:v>1997</c:v>
                </c:pt>
                <c:pt idx="67">
                  <c:v>1998</c:v>
                </c:pt>
                <c:pt idx="68">
                  <c:v>1999</c:v>
                </c:pt>
                <c:pt idx="69">
                  <c:v>2000</c:v>
                </c:pt>
              </c:numCache>
            </c:numRef>
          </c:xVal>
          <c:yVal>
            <c:numRef>
              <c:f>'Tritium Input'!$H$12:$H$81</c:f>
              <c:numCache>
                <c:formatCode>General</c:formatCode>
                <c:ptCount val="7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25.3</c:v>
                </c:pt>
                <c:pt idx="23">
                  <c:v>338.3</c:v>
                </c:pt>
                <c:pt idx="24">
                  <c:v>41.3</c:v>
                </c:pt>
                <c:pt idx="25">
                  <c:v>208.2</c:v>
                </c:pt>
                <c:pt idx="26">
                  <c:v>128.69999999999999</c:v>
                </c:pt>
                <c:pt idx="27">
                  <c:v>734</c:v>
                </c:pt>
                <c:pt idx="28">
                  <c:v>551.9</c:v>
                </c:pt>
                <c:pt idx="29">
                  <c:v>174.5</c:v>
                </c:pt>
                <c:pt idx="30">
                  <c:v>121.4</c:v>
                </c:pt>
                <c:pt idx="31">
                  <c:v>923.2</c:v>
                </c:pt>
                <c:pt idx="32">
                  <c:v>3165.3</c:v>
                </c:pt>
                <c:pt idx="33">
                  <c:v>1726.9</c:v>
                </c:pt>
                <c:pt idx="34">
                  <c:v>885.8</c:v>
                </c:pt>
                <c:pt idx="35">
                  <c:v>570.20000000000005</c:v>
                </c:pt>
                <c:pt idx="36">
                  <c:v>319.89999999999998</c:v>
                </c:pt>
                <c:pt idx="37">
                  <c:v>255.2</c:v>
                </c:pt>
                <c:pt idx="38">
                  <c:v>238.6</c:v>
                </c:pt>
                <c:pt idx="39">
                  <c:v>164</c:v>
                </c:pt>
                <c:pt idx="40">
                  <c:v>173.4</c:v>
                </c:pt>
                <c:pt idx="41">
                  <c:v>247.4</c:v>
                </c:pt>
                <c:pt idx="42">
                  <c:v>135.19999999999999</c:v>
                </c:pt>
                <c:pt idx="43">
                  <c:v>182.1</c:v>
                </c:pt>
                <c:pt idx="44">
                  <c:v>202.9</c:v>
                </c:pt>
                <c:pt idx="45">
                  <c:v>146.80000000000001</c:v>
                </c:pt>
                <c:pt idx="46">
                  <c:v>89</c:v>
                </c:pt>
                <c:pt idx="47">
                  <c:v>91.4</c:v>
                </c:pt>
                <c:pt idx="48">
                  <c:v>64</c:v>
                </c:pt>
                <c:pt idx="49">
                  <c:v>47.3</c:v>
                </c:pt>
                <c:pt idx="50">
                  <c:v>59.1</c:v>
                </c:pt>
                <c:pt idx="51">
                  <c:v>36</c:v>
                </c:pt>
                <c:pt idx="52">
                  <c:v>27.6</c:v>
                </c:pt>
                <c:pt idx="53">
                  <c:v>27.2</c:v>
                </c:pt>
                <c:pt idx="54">
                  <c:v>24.7</c:v>
                </c:pt>
                <c:pt idx="55">
                  <c:v>25.3</c:v>
                </c:pt>
                <c:pt idx="56">
                  <c:v>21.6</c:v>
                </c:pt>
                <c:pt idx="57">
                  <c:v>22.3</c:v>
                </c:pt>
                <c:pt idx="58">
                  <c:v>23.7</c:v>
                </c:pt>
                <c:pt idx="59">
                  <c:v>20.6</c:v>
                </c:pt>
                <c:pt idx="60">
                  <c:v>19.899999999999999</c:v>
                </c:pt>
                <c:pt idx="61">
                  <c:v>16.100000000000001</c:v>
                </c:pt>
                <c:pt idx="62">
                  <c:v>17.5</c:v>
                </c:pt>
                <c:pt idx="63">
                  <c:v>15.4</c:v>
                </c:pt>
                <c:pt idx="64">
                  <c:v>17.100000000000001</c:v>
                </c:pt>
                <c:pt idx="65">
                  <c:v>12.5</c:v>
                </c:pt>
                <c:pt idx="66">
                  <c:v>10</c:v>
                </c:pt>
                <c:pt idx="67">
                  <c:v>9.1999999999999993</c:v>
                </c:pt>
                <c:pt idx="68">
                  <c:v>6.8</c:v>
                </c:pt>
                <c:pt idx="69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3B-D940-BC47-FB1CB2E2B012}"/>
            </c:ext>
          </c:extLst>
        </c:ser>
        <c:ser>
          <c:idx val="1"/>
          <c:order val="1"/>
          <c:tx>
            <c:v>decay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'Tritium Input'!$G$12:$G$81</c:f>
              <c:numCache>
                <c:formatCode>General</c:formatCode>
                <c:ptCount val="70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  <c:pt idx="7">
                  <c:v>1938</c:v>
                </c:pt>
                <c:pt idx="8">
                  <c:v>1939</c:v>
                </c:pt>
                <c:pt idx="9">
                  <c:v>1940</c:v>
                </c:pt>
                <c:pt idx="10">
                  <c:v>1941</c:v>
                </c:pt>
                <c:pt idx="11">
                  <c:v>1942</c:v>
                </c:pt>
                <c:pt idx="12">
                  <c:v>1943</c:v>
                </c:pt>
                <c:pt idx="13">
                  <c:v>1944</c:v>
                </c:pt>
                <c:pt idx="14">
                  <c:v>1945</c:v>
                </c:pt>
                <c:pt idx="15">
                  <c:v>1946</c:v>
                </c:pt>
                <c:pt idx="16">
                  <c:v>1947</c:v>
                </c:pt>
                <c:pt idx="17">
                  <c:v>1948</c:v>
                </c:pt>
                <c:pt idx="18">
                  <c:v>1949</c:v>
                </c:pt>
                <c:pt idx="19">
                  <c:v>1950</c:v>
                </c:pt>
                <c:pt idx="20">
                  <c:v>1951</c:v>
                </c:pt>
                <c:pt idx="21">
                  <c:v>1952</c:v>
                </c:pt>
                <c:pt idx="22">
                  <c:v>1953</c:v>
                </c:pt>
                <c:pt idx="23">
                  <c:v>1954</c:v>
                </c:pt>
                <c:pt idx="24">
                  <c:v>1955</c:v>
                </c:pt>
                <c:pt idx="25">
                  <c:v>1956</c:v>
                </c:pt>
                <c:pt idx="26">
                  <c:v>1957</c:v>
                </c:pt>
                <c:pt idx="27">
                  <c:v>1958</c:v>
                </c:pt>
                <c:pt idx="28">
                  <c:v>1959</c:v>
                </c:pt>
                <c:pt idx="29">
                  <c:v>1960</c:v>
                </c:pt>
                <c:pt idx="30">
                  <c:v>1961</c:v>
                </c:pt>
                <c:pt idx="31">
                  <c:v>1962</c:v>
                </c:pt>
                <c:pt idx="32">
                  <c:v>1963</c:v>
                </c:pt>
                <c:pt idx="33">
                  <c:v>1964</c:v>
                </c:pt>
                <c:pt idx="34">
                  <c:v>1965</c:v>
                </c:pt>
                <c:pt idx="35">
                  <c:v>1966</c:v>
                </c:pt>
                <c:pt idx="36">
                  <c:v>1967</c:v>
                </c:pt>
                <c:pt idx="37">
                  <c:v>1968</c:v>
                </c:pt>
                <c:pt idx="38">
                  <c:v>1969</c:v>
                </c:pt>
                <c:pt idx="39">
                  <c:v>1970</c:v>
                </c:pt>
                <c:pt idx="40">
                  <c:v>1971</c:v>
                </c:pt>
                <c:pt idx="41">
                  <c:v>1972</c:v>
                </c:pt>
                <c:pt idx="42">
                  <c:v>1973</c:v>
                </c:pt>
                <c:pt idx="43">
                  <c:v>1974</c:v>
                </c:pt>
                <c:pt idx="44">
                  <c:v>1975</c:v>
                </c:pt>
                <c:pt idx="45">
                  <c:v>1976</c:v>
                </c:pt>
                <c:pt idx="46">
                  <c:v>1977</c:v>
                </c:pt>
                <c:pt idx="47">
                  <c:v>1978</c:v>
                </c:pt>
                <c:pt idx="48">
                  <c:v>1979</c:v>
                </c:pt>
                <c:pt idx="49">
                  <c:v>1980</c:v>
                </c:pt>
                <c:pt idx="50">
                  <c:v>1981</c:v>
                </c:pt>
                <c:pt idx="51">
                  <c:v>1982</c:v>
                </c:pt>
                <c:pt idx="52">
                  <c:v>1983</c:v>
                </c:pt>
                <c:pt idx="53">
                  <c:v>1984</c:v>
                </c:pt>
                <c:pt idx="54">
                  <c:v>1985</c:v>
                </c:pt>
                <c:pt idx="55">
                  <c:v>1986</c:v>
                </c:pt>
                <c:pt idx="56">
                  <c:v>1987</c:v>
                </c:pt>
                <c:pt idx="57">
                  <c:v>1988</c:v>
                </c:pt>
                <c:pt idx="58">
                  <c:v>1989</c:v>
                </c:pt>
                <c:pt idx="59">
                  <c:v>1990</c:v>
                </c:pt>
                <c:pt idx="60">
                  <c:v>1991</c:v>
                </c:pt>
                <c:pt idx="61">
                  <c:v>1992</c:v>
                </c:pt>
                <c:pt idx="62">
                  <c:v>1993</c:v>
                </c:pt>
                <c:pt idx="63">
                  <c:v>1994</c:v>
                </c:pt>
                <c:pt idx="64">
                  <c:v>1995</c:v>
                </c:pt>
                <c:pt idx="65">
                  <c:v>1996</c:v>
                </c:pt>
                <c:pt idx="66">
                  <c:v>1997</c:v>
                </c:pt>
                <c:pt idx="67">
                  <c:v>1998</c:v>
                </c:pt>
                <c:pt idx="68">
                  <c:v>1999</c:v>
                </c:pt>
                <c:pt idx="69">
                  <c:v>2000</c:v>
                </c:pt>
              </c:numCache>
            </c:numRef>
          </c:xVal>
          <c:yVal>
            <c:numRef>
              <c:f>'Tritium Input'!$I$12:$I$81</c:f>
              <c:numCache>
                <c:formatCode>General</c:formatCode>
                <c:ptCount val="70"/>
                <c:pt idx="32">
                  <c:v>3165.3</c:v>
                </c:pt>
                <c:pt idx="33">
                  <c:v>2992.944956133786</c:v>
                </c:pt>
                <c:pt idx="34">
                  <c:v>2829.9748871976335</c:v>
                </c:pt>
                <c:pt idx="35">
                  <c:v>2675.8787680862597</c:v>
                </c:pt>
                <c:pt idx="36">
                  <c:v>2530.1733997312294</c:v>
                </c:pt>
                <c:pt idx="37">
                  <c:v>2392.4018939340522</c:v>
                </c:pt>
                <c:pt idx="38">
                  <c:v>2262.1322407022521</c:v>
                </c:pt>
                <c:pt idx="39">
                  <c:v>2138.955953596002</c:v>
                </c:pt>
                <c:pt idx="40">
                  <c:v>2022.4867888375466</c:v>
                </c:pt>
                <c:pt idx="41">
                  <c:v>1912.35953416692</c:v>
                </c:pt>
                <c:pt idx="42">
                  <c:v>1808.2288636461756</c:v>
                </c:pt>
                <c:pt idx="43">
                  <c:v>1709.7682548211383</c:v>
                </c:pt>
                <c:pt idx="44">
                  <c:v>1616.668964845225</c:v>
                </c:pt>
                <c:pt idx="45">
                  <c:v>1528.6390623547675</c:v>
                </c:pt>
                <c:pt idx="46">
                  <c:v>1445.4025120600829</c:v>
                </c:pt>
                <c:pt idx="47">
                  <c:v>1366.6983091818561</c:v>
                </c:pt>
                <c:pt idx="48">
                  <c:v>1292.2796610186742</c:v>
                </c:pt>
                <c:pt idx="49">
                  <c:v>1221.9132130793669</c:v>
                </c:pt>
                <c:pt idx="50">
                  <c:v>1155.3783173535269</c:v>
                </c:pt>
                <c:pt idx="51">
                  <c:v>1092.4663404257351</c:v>
                </c:pt>
                <c:pt idx="52">
                  <c:v>1032.9800092639368</c:v>
                </c:pt>
                <c:pt idx="53">
                  <c:v>976.73279263056622</c:v>
                </c:pt>
                <c:pt idx="54">
                  <c:v>923.54831617670379</c:v>
                </c:pt>
                <c:pt idx="55">
                  <c:v>873.25980938518194</c:v>
                </c:pt>
                <c:pt idx="56">
                  <c:v>825.70958262841793</c:v>
                </c:pt>
                <c:pt idx="57">
                  <c:v>780.74853270118365</c:v>
                </c:pt>
                <c:pt idx="58">
                  <c:v>738.23567527781313</c:v>
                </c:pt>
                <c:pt idx="59">
                  <c:v>698.03770282777316</c:v>
                </c:pt>
                <c:pt idx="60">
                  <c:v>660.02856660335453</c:v>
                </c:pt>
                <c:pt idx="61">
                  <c:v>624.08908138872232</c:v>
                </c:pt>
                <c:pt idx="62">
                  <c:v>590.10655177093611</c:v>
                </c:pt>
                <c:pt idx="63">
                  <c:v>557.97441876104142</c:v>
                </c:pt>
                <c:pt idx="64">
                  <c:v>527.59192565713818</c:v>
                </c:pt>
                <c:pt idx="65">
                  <c:v>498.86380210167857</c:v>
                </c:pt>
                <c:pt idx="66">
                  <c:v>471.69996534228727</c:v>
                </c:pt>
                <c:pt idx="67">
                  <c:v>446.01523775935317</c:v>
                </c:pt>
                <c:pt idx="68">
                  <c:v>421.72907977463973</c:v>
                </c:pt>
                <c:pt idx="69">
                  <c:v>398.76533730339969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3B-D940-BC47-FB1CB2E2B012}"/>
            </c:ext>
          </c:extLst>
        </c:ser>
        <c:ser>
          <c:idx val="3"/>
          <c:order val="2"/>
          <c:tx>
            <c:v>3H observed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'Tritium Input'!$G$12:$G$81</c:f>
              <c:numCache>
                <c:formatCode>General</c:formatCode>
                <c:ptCount val="70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  <c:pt idx="7">
                  <c:v>1938</c:v>
                </c:pt>
                <c:pt idx="8">
                  <c:v>1939</c:v>
                </c:pt>
                <c:pt idx="9">
                  <c:v>1940</c:v>
                </c:pt>
                <c:pt idx="10">
                  <c:v>1941</c:v>
                </c:pt>
                <c:pt idx="11">
                  <c:v>1942</c:v>
                </c:pt>
                <c:pt idx="12">
                  <c:v>1943</c:v>
                </c:pt>
                <c:pt idx="13">
                  <c:v>1944</c:v>
                </c:pt>
                <c:pt idx="14">
                  <c:v>1945</c:v>
                </c:pt>
                <c:pt idx="15">
                  <c:v>1946</c:v>
                </c:pt>
                <c:pt idx="16">
                  <c:v>1947</c:v>
                </c:pt>
                <c:pt idx="17">
                  <c:v>1948</c:v>
                </c:pt>
                <c:pt idx="18">
                  <c:v>1949</c:v>
                </c:pt>
                <c:pt idx="19">
                  <c:v>1950</c:v>
                </c:pt>
                <c:pt idx="20">
                  <c:v>1951</c:v>
                </c:pt>
                <c:pt idx="21">
                  <c:v>1952</c:v>
                </c:pt>
                <c:pt idx="22">
                  <c:v>1953</c:v>
                </c:pt>
                <c:pt idx="23">
                  <c:v>1954</c:v>
                </c:pt>
                <c:pt idx="24">
                  <c:v>1955</c:v>
                </c:pt>
                <c:pt idx="25">
                  <c:v>1956</c:v>
                </c:pt>
                <c:pt idx="26">
                  <c:v>1957</c:v>
                </c:pt>
                <c:pt idx="27">
                  <c:v>1958</c:v>
                </c:pt>
                <c:pt idx="28">
                  <c:v>1959</c:v>
                </c:pt>
                <c:pt idx="29">
                  <c:v>1960</c:v>
                </c:pt>
                <c:pt idx="30">
                  <c:v>1961</c:v>
                </c:pt>
                <c:pt idx="31">
                  <c:v>1962</c:v>
                </c:pt>
                <c:pt idx="32">
                  <c:v>1963</c:v>
                </c:pt>
                <c:pt idx="33">
                  <c:v>1964</c:v>
                </c:pt>
                <c:pt idx="34">
                  <c:v>1965</c:v>
                </c:pt>
                <c:pt idx="35">
                  <c:v>1966</c:v>
                </c:pt>
                <c:pt idx="36">
                  <c:v>1967</c:v>
                </c:pt>
                <c:pt idx="37">
                  <c:v>1968</c:v>
                </c:pt>
                <c:pt idx="38">
                  <c:v>1969</c:v>
                </c:pt>
                <c:pt idx="39">
                  <c:v>1970</c:v>
                </c:pt>
                <c:pt idx="40">
                  <c:v>1971</c:v>
                </c:pt>
                <c:pt idx="41">
                  <c:v>1972</c:v>
                </c:pt>
                <c:pt idx="42">
                  <c:v>1973</c:v>
                </c:pt>
                <c:pt idx="43">
                  <c:v>1974</c:v>
                </c:pt>
                <c:pt idx="44">
                  <c:v>1975</c:v>
                </c:pt>
                <c:pt idx="45">
                  <c:v>1976</c:v>
                </c:pt>
                <c:pt idx="46">
                  <c:v>1977</c:v>
                </c:pt>
                <c:pt idx="47">
                  <c:v>1978</c:v>
                </c:pt>
                <c:pt idx="48">
                  <c:v>1979</c:v>
                </c:pt>
                <c:pt idx="49">
                  <c:v>1980</c:v>
                </c:pt>
                <c:pt idx="50">
                  <c:v>1981</c:v>
                </c:pt>
                <c:pt idx="51">
                  <c:v>1982</c:v>
                </c:pt>
                <c:pt idx="52">
                  <c:v>1983</c:v>
                </c:pt>
                <c:pt idx="53">
                  <c:v>1984</c:v>
                </c:pt>
                <c:pt idx="54">
                  <c:v>1985</c:v>
                </c:pt>
                <c:pt idx="55">
                  <c:v>1986</c:v>
                </c:pt>
                <c:pt idx="56">
                  <c:v>1987</c:v>
                </c:pt>
                <c:pt idx="57">
                  <c:v>1988</c:v>
                </c:pt>
                <c:pt idx="58">
                  <c:v>1989</c:v>
                </c:pt>
                <c:pt idx="59">
                  <c:v>1990</c:v>
                </c:pt>
                <c:pt idx="60">
                  <c:v>1991</c:v>
                </c:pt>
                <c:pt idx="61">
                  <c:v>1992</c:v>
                </c:pt>
                <c:pt idx="62">
                  <c:v>1993</c:v>
                </c:pt>
                <c:pt idx="63">
                  <c:v>1994</c:v>
                </c:pt>
                <c:pt idx="64">
                  <c:v>1995</c:v>
                </c:pt>
                <c:pt idx="65">
                  <c:v>1996</c:v>
                </c:pt>
                <c:pt idx="66">
                  <c:v>1997</c:v>
                </c:pt>
                <c:pt idx="67">
                  <c:v>1998</c:v>
                </c:pt>
                <c:pt idx="68">
                  <c:v>1999</c:v>
                </c:pt>
                <c:pt idx="69">
                  <c:v>2000</c:v>
                </c:pt>
              </c:numCache>
            </c:numRef>
          </c:xVal>
          <c:yVal>
            <c:numRef>
              <c:f>'Tritium Input'!$J$12:$J$81</c:f>
              <c:numCache>
                <c:formatCode>General</c:formatCode>
                <c:ptCount val="70"/>
                <c:pt idx="0">
                  <c:v>18.8</c:v>
                </c:pt>
                <c:pt idx="1">
                  <c:v>18.8</c:v>
                </c:pt>
                <c:pt idx="2">
                  <c:v>18.8</c:v>
                </c:pt>
                <c:pt idx="3">
                  <c:v>18.8</c:v>
                </c:pt>
                <c:pt idx="4">
                  <c:v>18.8</c:v>
                </c:pt>
                <c:pt idx="5">
                  <c:v>18.8</c:v>
                </c:pt>
                <c:pt idx="6">
                  <c:v>18.8</c:v>
                </c:pt>
                <c:pt idx="7">
                  <c:v>18.8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18.8</c:v>
                </c:pt>
                <c:pt idx="14">
                  <c:v>18.8</c:v>
                </c:pt>
                <c:pt idx="15">
                  <c:v>18.8</c:v>
                </c:pt>
                <c:pt idx="16">
                  <c:v>18.8</c:v>
                </c:pt>
                <c:pt idx="17">
                  <c:v>18.8</c:v>
                </c:pt>
                <c:pt idx="18">
                  <c:v>18.8</c:v>
                </c:pt>
                <c:pt idx="19">
                  <c:v>18.8</c:v>
                </c:pt>
                <c:pt idx="20">
                  <c:v>18.8</c:v>
                </c:pt>
                <c:pt idx="21">
                  <c:v>18.8</c:v>
                </c:pt>
                <c:pt idx="22">
                  <c:v>18.8</c:v>
                </c:pt>
                <c:pt idx="23">
                  <c:v>18.8</c:v>
                </c:pt>
                <c:pt idx="24">
                  <c:v>18.8</c:v>
                </c:pt>
                <c:pt idx="25">
                  <c:v>18.8</c:v>
                </c:pt>
                <c:pt idx="26">
                  <c:v>18.8</c:v>
                </c:pt>
                <c:pt idx="27">
                  <c:v>18.8</c:v>
                </c:pt>
                <c:pt idx="28">
                  <c:v>18.8</c:v>
                </c:pt>
                <c:pt idx="29">
                  <c:v>18.8</c:v>
                </c:pt>
                <c:pt idx="30">
                  <c:v>18.8</c:v>
                </c:pt>
                <c:pt idx="31">
                  <c:v>18.8</c:v>
                </c:pt>
                <c:pt idx="32">
                  <c:v>18.8</c:v>
                </c:pt>
                <c:pt idx="33">
                  <c:v>18.8</c:v>
                </c:pt>
                <c:pt idx="34">
                  <c:v>18.8</c:v>
                </c:pt>
                <c:pt idx="35">
                  <c:v>18.8</c:v>
                </c:pt>
                <c:pt idx="36">
                  <c:v>18.8</c:v>
                </c:pt>
                <c:pt idx="37">
                  <c:v>18.8</c:v>
                </c:pt>
                <c:pt idx="38">
                  <c:v>18.8</c:v>
                </c:pt>
                <c:pt idx="39">
                  <c:v>18.8</c:v>
                </c:pt>
                <c:pt idx="40">
                  <c:v>18.8</c:v>
                </c:pt>
                <c:pt idx="41">
                  <c:v>18.8</c:v>
                </c:pt>
                <c:pt idx="42">
                  <c:v>18.8</c:v>
                </c:pt>
                <c:pt idx="43">
                  <c:v>18.8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  <c:pt idx="48">
                  <c:v>18.8</c:v>
                </c:pt>
                <c:pt idx="49">
                  <c:v>18.8</c:v>
                </c:pt>
                <c:pt idx="50">
                  <c:v>18.8</c:v>
                </c:pt>
                <c:pt idx="51">
                  <c:v>18.8</c:v>
                </c:pt>
                <c:pt idx="52">
                  <c:v>18.8</c:v>
                </c:pt>
                <c:pt idx="53">
                  <c:v>18.8</c:v>
                </c:pt>
                <c:pt idx="54">
                  <c:v>18.8</c:v>
                </c:pt>
                <c:pt idx="55">
                  <c:v>18.8</c:v>
                </c:pt>
                <c:pt idx="56">
                  <c:v>18.8</c:v>
                </c:pt>
                <c:pt idx="57">
                  <c:v>18.8</c:v>
                </c:pt>
                <c:pt idx="58">
                  <c:v>18.8</c:v>
                </c:pt>
                <c:pt idx="59">
                  <c:v>18.8</c:v>
                </c:pt>
                <c:pt idx="60">
                  <c:v>18.8</c:v>
                </c:pt>
                <c:pt idx="61">
                  <c:v>18.8</c:v>
                </c:pt>
                <c:pt idx="62">
                  <c:v>18.8</c:v>
                </c:pt>
                <c:pt idx="63">
                  <c:v>18.8</c:v>
                </c:pt>
                <c:pt idx="64">
                  <c:v>18.8</c:v>
                </c:pt>
                <c:pt idx="65">
                  <c:v>18.8</c:v>
                </c:pt>
                <c:pt idx="66">
                  <c:v>18.8</c:v>
                </c:pt>
                <c:pt idx="67">
                  <c:v>18.8</c:v>
                </c:pt>
                <c:pt idx="68">
                  <c:v>18.8</c:v>
                </c:pt>
                <c:pt idx="69">
                  <c:v>18.8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3B-D940-BC47-FB1CB2E2B012}"/>
            </c:ext>
          </c:extLst>
        </c:ser>
        <c:ser>
          <c:idx val="2"/>
          <c:order val="3"/>
          <c:tx>
            <c:v>stable 3H obs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'Tritium Input'!$G$12:$G$81</c:f>
              <c:numCache>
                <c:formatCode>General</c:formatCode>
                <c:ptCount val="70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  <c:pt idx="7">
                  <c:v>1938</c:v>
                </c:pt>
                <c:pt idx="8">
                  <c:v>1939</c:v>
                </c:pt>
                <c:pt idx="9">
                  <c:v>1940</c:v>
                </c:pt>
                <c:pt idx="10">
                  <c:v>1941</c:v>
                </c:pt>
                <c:pt idx="11">
                  <c:v>1942</c:v>
                </c:pt>
                <c:pt idx="12">
                  <c:v>1943</c:v>
                </c:pt>
                <c:pt idx="13">
                  <c:v>1944</c:v>
                </c:pt>
                <c:pt idx="14">
                  <c:v>1945</c:v>
                </c:pt>
                <c:pt idx="15">
                  <c:v>1946</c:v>
                </c:pt>
                <c:pt idx="16">
                  <c:v>1947</c:v>
                </c:pt>
                <c:pt idx="17">
                  <c:v>1948</c:v>
                </c:pt>
                <c:pt idx="18">
                  <c:v>1949</c:v>
                </c:pt>
                <c:pt idx="19">
                  <c:v>1950</c:v>
                </c:pt>
                <c:pt idx="20">
                  <c:v>1951</c:v>
                </c:pt>
                <c:pt idx="21">
                  <c:v>1952</c:v>
                </c:pt>
                <c:pt idx="22">
                  <c:v>1953</c:v>
                </c:pt>
                <c:pt idx="23">
                  <c:v>1954</c:v>
                </c:pt>
                <c:pt idx="24">
                  <c:v>1955</c:v>
                </c:pt>
                <c:pt idx="25">
                  <c:v>1956</c:v>
                </c:pt>
                <c:pt idx="26">
                  <c:v>1957</c:v>
                </c:pt>
                <c:pt idx="27">
                  <c:v>1958</c:v>
                </c:pt>
                <c:pt idx="28">
                  <c:v>1959</c:v>
                </c:pt>
                <c:pt idx="29">
                  <c:v>1960</c:v>
                </c:pt>
                <c:pt idx="30">
                  <c:v>1961</c:v>
                </c:pt>
                <c:pt idx="31">
                  <c:v>1962</c:v>
                </c:pt>
                <c:pt idx="32">
                  <c:v>1963</c:v>
                </c:pt>
                <c:pt idx="33">
                  <c:v>1964</c:v>
                </c:pt>
                <c:pt idx="34">
                  <c:v>1965</c:v>
                </c:pt>
                <c:pt idx="35">
                  <c:v>1966</c:v>
                </c:pt>
                <c:pt idx="36">
                  <c:v>1967</c:v>
                </c:pt>
                <c:pt idx="37">
                  <c:v>1968</c:v>
                </c:pt>
                <c:pt idx="38">
                  <c:v>1969</c:v>
                </c:pt>
                <c:pt idx="39">
                  <c:v>1970</c:v>
                </c:pt>
                <c:pt idx="40">
                  <c:v>1971</c:v>
                </c:pt>
                <c:pt idx="41">
                  <c:v>1972</c:v>
                </c:pt>
                <c:pt idx="42">
                  <c:v>1973</c:v>
                </c:pt>
                <c:pt idx="43">
                  <c:v>1974</c:v>
                </c:pt>
                <c:pt idx="44">
                  <c:v>1975</c:v>
                </c:pt>
                <c:pt idx="45">
                  <c:v>1976</c:v>
                </c:pt>
                <c:pt idx="46">
                  <c:v>1977</c:v>
                </c:pt>
                <c:pt idx="47">
                  <c:v>1978</c:v>
                </c:pt>
                <c:pt idx="48">
                  <c:v>1979</c:v>
                </c:pt>
                <c:pt idx="49">
                  <c:v>1980</c:v>
                </c:pt>
                <c:pt idx="50">
                  <c:v>1981</c:v>
                </c:pt>
                <c:pt idx="51">
                  <c:v>1982</c:v>
                </c:pt>
                <c:pt idx="52">
                  <c:v>1983</c:v>
                </c:pt>
                <c:pt idx="53">
                  <c:v>1984</c:v>
                </c:pt>
                <c:pt idx="54">
                  <c:v>1985</c:v>
                </c:pt>
                <c:pt idx="55">
                  <c:v>1986</c:v>
                </c:pt>
                <c:pt idx="56">
                  <c:v>1987</c:v>
                </c:pt>
                <c:pt idx="57">
                  <c:v>1988</c:v>
                </c:pt>
                <c:pt idx="58">
                  <c:v>1989</c:v>
                </c:pt>
                <c:pt idx="59">
                  <c:v>1990</c:v>
                </c:pt>
                <c:pt idx="60">
                  <c:v>1991</c:v>
                </c:pt>
                <c:pt idx="61">
                  <c:v>1992</c:v>
                </c:pt>
                <c:pt idx="62">
                  <c:v>1993</c:v>
                </c:pt>
                <c:pt idx="63">
                  <c:v>1994</c:v>
                </c:pt>
                <c:pt idx="64">
                  <c:v>1995</c:v>
                </c:pt>
                <c:pt idx="65">
                  <c:v>1996</c:v>
                </c:pt>
                <c:pt idx="66">
                  <c:v>1997</c:v>
                </c:pt>
                <c:pt idx="67">
                  <c:v>1998</c:v>
                </c:pt>
                <c:pt idx="68">
                  <c:v>1999</c:v>
                </c:pt>
                <c:pt idx="69">
                  <c:v>2000</c:v>
                </c:pt>
              </c:numCache>
            </c:numRef>
          </c:xVal>
          <c:yVal>
            <c:numRef>
              <c:f>'Tritium Input'!$K$12:$K$81</c:f>
              <c:numCache>
                <c:formatCode>General</c:formatCode>
                <c:ptCount val="70"/>
                <c:pt idx="0">
                  <c:v>75.400000000000006</c:v>
                </c:pt>
                <c:pt idx="1">
                  <c:v>75.400000000000006</c:v>
                </c:pt>
                <c:pt idx="2">
                  <c:v>75.400000000000006</c:v>
                </c:pt>
                <c:pt idx="3">
                  <c:v>75.400000000000006</c:v>
                </c:pt>
                <c:pt idx="4">
                  <c:v>75.400000000000006</c:v>
                </c:pt>
                <c:pt idx="5">
                  <c:v>75.400000000000006</c:v>
                </c:pt>
                <c:pt idx="6">
                  <c:v>75.400000000000006</c:v>
                </c:pt>
                <c:pt idx="7">
                  <c:v>75.400000000000006</c:v>
                </c:pt>
                <c:pt idx="8">
                  <c:v>75.400000000000006</c:v>
                </c:pt>
                <c:pt idx="9">
                  <c:v>75.400000000000006</c:v>
                </c:pt>
                <c:pt idx="10">
                  <c:v>75.400000000000006</c:v>
                </c:pt>
                <c:pt idx="11">
                  <c:v>75.400000000000006</c:v>
                </c:pt>
                <c:pt idx="12">
                  <c:v>75.400000000000006</c:v>
                </c:pt>
                <c:pt idx="13">
                  <c:v>75.400000000000006</c:v>
                </c:pt>
                <c:pt idx="14">
                  <c:v>75.400000000000006</c:v>
                </c:pt>
                <c:pt idx="15">
                  <c:v>75.400000000000006</c:v>
                </c:pt>
                <c:pt idx="16">
                  <c:v>75.400000000000006</c:v>
                </c:pt>
                <c:pt idx="17">
                  <c:v>75.400000000000006</c:v>
                </c:pt>
                <c:pt idx="18">
                  <c:v>75.400000000000006</c:v>
                </c:pt>
                <c:pt idx="19">
                  <c:v>75.400000000000006</c:v>
                </c:pt>
                <c:pt idx="20">
                  <c:v>75.400000000000006</c:v>
                </c:pt>
                <c:pt idx="21">
                  <c:v>75.400000000000006</c:v>
                </c:pt>
                <c:pt idx="22">
                  <c:v>75.400000000000006</c:v>
                </c:pt>
                <c:pt idx="23">
                  <c:v>75.400000000000006</c:v>
                </c:pt>
                <c:pt idx="24">
                  <c:v>75.400000000000006</c:v>
                </c:pt>
                <c:pt idx="25">
                  <c:v>75.400000000000006</c:v>
                </c:pt>
                <c:pt idx="26">
                  <c:v>75.400000000000006</c:v>
                </c:pt>
                <c:pt idx="27">
                  <c:v>75.400000000000006</c:v>
                </c:pt>
                <c:pt idx="28">
                  <c:v>75.400000000000006</c:v>
                </c:pt>
                <c:pt idx="29">
                  <c:v>75.400000000000006</c:v>
                </c:pt>
                <c:pt idx="30">
                  <c:v>75.400000000000006</c:v>
                </c:pt>
                <c:pt idx="31">
                  <c:v>75.400000000000006</c:v>
                </c:pt>
                <c:pt idx="32">
                  <c:v>75.400000000000006</c:v>
                </c:pt>
                <c:pt idx="33">
                  <c:v>75.400000000000006</c:v>
                </c:pt>
                <c:pt idx="34">
                  <c:v>75.400000000000006</c:v>
                </c:pt>
                <c:pt idx="35">
                  <c:v>75.400000000000006</c:v>
                </c:pt>
                <c:pt idx="36">
                  <c:v>75.400000000000006</c:v>
                </c:pt>
                <c:pt idx="37">
                  <c:v>75.400000000000006</c:v>
                </c:pt>
                <c:pt idx="38">
                  <c:v>75.400000000000006</c:v>
                </c:pt>
                <c:pt idx="39">
                  <c:v>75.400000000000006</c:v>
                </c:pt>
                <c:pt idx="40">
                  <c:v>75.400000000000006</c:v>
                </c:pt>
                <c:pt idx="41">
                  <c:v>75.400000000000006</c:v>
                </c:pt>
                <c:pt idx="42">
                  <c:v>75.400000000000006</c:v>
                </c:pt>
                <c:pt idx="43">
                  <c:v>75.400000000000006</c:v>
                </c:pt>
                <c:pt idx="44">
                  <c:v>75.400000000000006</c:v>
                </c:pt>
                <c:pt idx="45">
                  <c:v>75.400000000000006</c:v>
                </c:pt>
                <c:pt idx="46">
                  <c:v>75.400000000000006</c:v>
                </c:pt>
                <c:pt idx="47">
                  <c:v>75.400000000000006</c:v>
                </c:pt>
                <c:pt idx="48">
                  <c:v>75.400000000000006</c:v>
                </c:pt>
                <c:pt idx="49">
                  <c:v>75.400000000000006</c:v>
                </c:pt>
                <c:pt idx="50">
                  <c:v>75.400000000000006</c:v>
                </c:pt>
                <c:pt idx="51">
                  <c:v>75.400000000000006</c:v>
                </c:pt>
                <c:pt idx="52">
                  <c:v>75.400000000000006</c:v>
                </c:pt>
                <c:pt idx="53">
                  <c:v>75.400000000000006</c:v>
                </c:pt>
                <c:pt idx="54">
                  <c:v>75.400000000000006</c:v>
                </c:pt>
                <c:pt idx="55">
                  <c:v>75.400000000000006</c:v>
                </c:pt>
                <c:pt idx="56">
                  <c:v>75.400000000000006</c:v>
                </c:pt>
                <c:pt idx="57">
                  <c:v>75.400000000000006</c:v>
                </c:pt>
                <c:pt idx="58">
                  <c:v>75.400000000000006</c:v>
                </c:pt>
                <c:pt idx="59">
                  <c:v>75.400000000000006</c:v>
                </c:pt>
                <c:pt idx="60">
                  <c:v>75.400000000000006</c:v>
                </c:pt>
                <c:pt idx="61">
                  <c:v>75.400000000000006</c:v>
                </c:pt>
                <c:pt idx="62">
                  <c:v>75.400000000000006</c:v>
                </c:pt>
                <c:pt idx="63">
                  <c:v>75.400000000000006</c:v>
                </c:pt>
                <c:pt idx="64">
                  <c:v>75.400000000000006</c:v>
                </c:pt>
                <c:pt idx="65">
                  <c:v>75.400000000000006</c:v>
                </c:pt>
                <c:pt idx="66">
                  <c:v>75.400000000000006</c:v>
                </c:pt>
                <c:pt idx="67">
                  <c:v>75.400000000000006</c:v>
                </c:pt>
                <c:pt idx="68">
                  <c:v>75.400000000000006</c:v>
                </c:pt>
                <c:pt idx="69">
                  <c:v>75.400000000000006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3B-D940-BC47-FB1CB2E2B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336992"/>
        <c:axId val="1"/>
      </c:scatterChart>
      <c:valAx>
        <c:axId val="2079336992"/>
        <c:scaling>
          <c:orientation val="minMax"/>
          <c:max val="200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034482758620692"/>
              <c:y val="0.94570135746606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Conc. [TU]</a:t>
                </a:r>
              </a:p>
            </c:rich>
          </c:tx>
          <c:layout>
            <c:manualLayout>
              <c:xMode val="edge"/>
              <c:yMode val="edge"/>
              <c:x val="5.5172413793103444E-3"/>
              <c:y val="0.4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793369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96551724137932"/>
          <c:y val="0.18099547511312217"/>
          <c:w val="0.11862068965517242"/>
          <c:h val="0.119909502262443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Input [CFC]</a:t>
            </a:r>
          </a:p>
        </c:rich>
      </c:tx>
      <c:layout>
        <c:manualLayout>
          <c:xMode val="edge"/>
          <c:yMode val="edge"/>
          <c:x val="0.47586206896551725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4827586206901E-2"/>
          <c:y val="0.10180995475113122"/>
          <c:w val="0.89655172413793105"/>
          <c:h val="0.78959276018099545"/>
        </c:manualLayout>
      </c:layout>
      <c:scatterChart>
        <c:scatterStyle val="lineMarker"/>
        <c:varyColors val="0"/>
        <c:ser>
          <c:idx val="0"/>
          <c:order val="0"/>
          <c:tx>
            <c:v>input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'CFC Input'!$G$12:$G$81</c:f>
              <c:numCache>
                <c:formatCode>General</c:formatCode>
                <c:ptCount val="70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  <c:pt idx="7">
                  <c:v>1938</c:v>
                </c:pt>
                <c:pt idx="8">
                  <c:v>1939</c:v>
                </c:pt>
                <c:pt idx="9">
                  <c:v>1940</c:v>
                </c:pt>
                <c:pt idx="10">
                  <c:v>1941</c:v>
                </c:pt>
                <c:pt idx="11">
                  <c:v>1942</c:v>
                </c:pt>
                <c:pt idx="12">
                  <c:v>1943</c:v>
                </c:pt>
                <c:pt idx="13">
                  <c:v>1944</c:v>
                </c:pt>
                <c:pt idx="14">
                  <c:v>1945</c:v>
                </c:pt>
                <c:pt idx="15">
                  <c:v>1946</c:v>
                </c:pt>
                <c:pt idx="16">
                  <c:v>1947</c:v>
                </c:pt>
                <c:pt idx="17">
                  <c:v>1948</c:v>
                </c:pt>
                <c:pt idx="18">
                  <c:v>1949</c:v>
                </c:pt>
                <c:pt idx="19">
                  <c:v>1950</c:v>
                </c:pt>
                <c:pt idx="20">
                  <c:v>1951</c:v>
                </c:pt>
                <c:pt idx="21">
                  <c:v>1952</c:v>
                </c:pt>
                <c:pt idx="22">
                  <c:v>1953</c:v>
                </c:pt>
                <c:pt idx="23">
                  <c:v>1954</c:v>
                </c:pt>
                <c:pt idx="24">
                  <c:v>1955</c:v>
                </c:pt>
                <c:pt idx="25">
                  <c:v>1956</c:v>
                </c:pt>
                <c:pt idx="26">
                  <c:v>1957</c:v>
                </c:pt>
                <c:pt idx="27">
                  <c:v>1958</c:v>
                </c:pt>
                <c:pt idx="28">
                  <c:v>1959</c:v>
                </c:pt>
                <c:pt idx="29">
                  <c:v>1960</c:v>
                </c:pt>
                <c:pt idx="30">
                  <c:v>1961</c:v>
                </c:pt>
                <c:pt idx="31">
                  <c:v>1962</c:v>
                </c:pt>
                <c:pt idx="32">
                  <c:v>1963</c:v>
                </c:pt>
                <c:pt idx="33">
                  <c:v>1964</c:v>
                </c:pt>
                <c:pt idx="34">
                  <c:v>1965</c:v>
                </c:pt>
                <c:pt idx="35">
                  <c:v>1966</c:v>
                </c:pt>
                <c:pt idx="36">
                  <c:v>1967</c:v>
                </c:pt>
                <c:pt idx="37">
                  <c:v>1968</c:v>
                </c:pt>
                <c:pt idx="38">
                  <c:v>1969</c:v>
                </c:pt>
                <c:pt idx="39">
                  <c:v>1970</c:v>
                </c:pt>
                <c:pt idx="40">
                  <c:v>1971</c:v>
                </c:pt>
                <c:pt idx="41">
                  <c:v>1972</c:v>
                </c:pt>
                <c:pt idx="42">
                  <c:v>1973</c:v>
                </c:pt>
                <c:pt idx="43">
                  <c:v>1974</c:v>
                </c:pt>
                <c:pt idx="44">
                  <c:v>1975</c:v>
                </c:pt>
                <c:pt idx="45">
                  <c:v>1976</c:v>
                </c:pt>
                <c:pt idx="46">
                  <c:v>1977</c:v>
                </c:pt>
                <c:pt idx="47">
                  <c:v>1978</c:v>
                </c:pt>
                <c:pt idx="48">
                  <c:v>1979</c:v>
                </c:pt>
                <c:pt idx="49">
                  <c:v>1980</c:v>
                </c:pt>
                <c:pt idx="50">
                  <c:v>1981</c:v>
                </c:pt>
                <c:pt idx="51">
                  <c:v>1982</c:v>
                </c:pt>
                <c:pt idx="52">
                  <c:v>1983</c:v>
                </c:pt>
                <c:pt idx="53">
                  <c:v>1984</c:v>
                </c:pt>
                <c:pt idx="54">
                  <c:v>1985</c:v>
                </c:pt>
                <c:pt idx="55">
                  <c:v>1986</c:v>
                </c:pt>
                <c:pt idx="56">
                  <c:v>1987</c:v>
                </c:pt>
                <c:pt idx="57">
                  <c:v>1988</c:v>
                </c:pt>
                <c:pt idx="58">
                  <c:v>1989</c:v>
                </c:pt>
                <c:pt idx="59">
                  <c:v>1990</c:v>
                </c:pt>
                <c:pt idx="60">
                  <c:v>1991</c:v>
                </c:pt>
                <c:pt idx="61">
                  <c:v>1992</c:v>
                </c:pt>
                <c:pt idx="62">
                  <c:v>1993</c:v>
                </c:pt>
                <c:pt idx="63">
                  <c:v>1994</c:v>
                </c:pt>
                <c:pt idx="64">
                  <c:v>1995</c:v>
                </c:pt>
                <c:pt idx="65">
                  <c:v>1996</c:v>
                </c:pt>
                <c:pt idx="66">
                  <c:v>1997</c:v>
                </c:pt>
                <c:pt idx="67">
                  <c:v>1998</c:v>
                </c:pt>
                <c:pt idx="68">
                  <c:v>1999</c:v>
                </c:pt>
                <c:pt idx="69">
                  <c:v>2000</c:v>
                </c:pt>
              </c:numCache>
            </c:numRef>
          </c:xVal>
          <c:yVal>
            <c:numRef>
              <c:f>'CFC Input'!$H$12:$H$81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0.3</c:v>
                </c:pt>
                <c:pt idx="10">
                  <c:v>0.4</c:v>
                </c:pt>
                <c:pt idx="11">
                  <c:v>0.6</c:v>
                </c:pt>
                <c:pt idx="12">
                  <c:v>0.8</c:v>
                </c:pt>
                <c:pt idx="13">
                  <c:v>1.1000000000000001</c:v>
                </c:pt>
                <c:pt idx="14">
                  <c:v>1.4</c:v>
                </c:pt>
                <c:pt idx="15">
                  <c:v>1.8</c:v>
                </c:pt>
                <c:pt idx="16">
                  <c:v>2.6</c:v>
                </c:pt>
                <c:pt idx="17">
                  <c:v>3.8</c:v>
                </c:pt>
                <c:pt idx="18">
                  <c:v>5.2</c:v>
                </c:pt>
                <c:pt idx="19">
                  <c:v>6.7</c:v>
                </c:pt>
                <c:pt idx="20">
                  <c:v>8.3000000000000007</c:v>
                </c:pt>
                <c:pt idx="21">
                  <c:v>10.1</c:v>
                </c:pt>
                <c:pt idx="22">
                  <c:v>11.9</c:v>
                </c:pt>
                <c:pt idx="23">
                  <c:v>14</c:v>
                </c:pt>
                <c:pt idx="24">
                  <c:v>16.3</c:v>
                </c:pt>
                <c:pt idx="25">
                  <c:v>18.899999999999999</c:v>
                </c:pt>
                <c:pt idx="26">
                  <c:v>21.9</c:v>
                </c:pt>
                <c:pt idx="27">
                  <c:v>25.4</c:v>
                </c:pt>
                <c:pt idx="28">
                  <c:v>29</c:v>
                </c:pt>
                <c:pt idx="29">
                  <c:v>33</c:v>
                </c:pt>
                <c:pt idx="30">
                  <c:v>37.700000000000003</c:v>
                </c:pt>
                <c:pt idx="31">
                  <c:v>43.1</c:v>
                </c:pt>
                <c:pt idx="32">
                  <c:v>49.3</c:v>
                </c:pt>
                <c:pt idx="33">
                  <c:v>56.5</c:v>
                </c:pt>
                <c:pt idx="34">
                  <c:v>64.8</c:v>
                </c:pt>
                <c:pt idx="35">
                  <c:v>74.2</c:v>
                </c:pt>
                <c:pt idx="36">
                  <c:v>84.7</c:v>
                </c:pt>
                <c:pt idx="37">
                  <c:v>96.4</c:v>
                </c:pt>
                <c:pt idx="38">
                  <c:v>109.7</c:v>
                </c:pt>
                <c:pt idx="39">
                  <c:v>124.3</c:v>
                </c:pt>
                <c:pt idx="40">
                  <c:v>140.30000000000001</c:v>
                </c:pt>
                <c:pt idx="41">
                  <c:v>157.4</c:v>
                </c:pt>
                <c:pt idx="42">
                  <c:v>175.9</c:v>
                </c:pt>
                <c:pt idx="43">
                  <c:v>196.4</c:v>
                </c:pt>
                <c:pt idx="44">
                  <c:v>218.5</c:v>
                </c:pt>
                <c:pt idx="45">
                  <c:v>239.5</c:v>
                </c:pt>
                <c:pt idx="46">
                  <c:v>259.60000000000002</c:v>
                </c:pt>
                <c:pt idx="47">
                  <c:v>278.39999999999998</c:v>
                </c:pt>
                <c:pt idx="48">
                  <c:v>295.3</c:v>
                </c:pt>
                <c:pt idx="49">
                  <c:v>311.89999999999998</c:v>
                </c:pt>
                <c:pt idx="50">
                  <c:v>328.1</c:v>
                </c:pt>
                <c:pt idx="51">
                  <c:v>344.6</c:v>
                </c:pt>
                <c:pt idx="52">
                  <c:v>360.7</c:v>
                </c:pt>
                <c:pt idx="53">
                  <c:v>377</c:v>
                </c:pt>
                <c:pt idx="54">
                  <c:v>394.1</c:v>
                </c:pt>
                <c:pt idx="55">
                  <c:v>411.5</c:v>
                </c:pt>
                <c:pt idx="56">
                  <c:v>429.3</c:v>
                </c:pt>
                <c:pt idx="57">
                  <c:v>447.5</c:v>
                </c:pt>
                <c:pt idx="58">
                  <c:v>465.9</c:v>
                </c:pt>
                <c:pt idx="59">
                  <c:v>482.5</c:v>
                </c:pt>
                <c:pt idx="60">
                  <c:v>495.9</c:v>
                </c:pt>
                <c:pt idx="61">
                  <c:v>507</c:v>
                </c:pt>
                <c:pt idx="62">
                  <c:v>520</c:v>
                </c:pt>
                <c:pt idx="63">
                  <c:v>529</c:v>
                </c:pt>
                <c:pt idx="64">
                  <c:v>536</c:v>
                </c:pt>
                <c:pt idx="65">
                  <c:v>538</c:v>
                </c:pt>
                <c:pt idx="66">
                  <c:v>540</c:v>
                </c:pt>
                <c:pt idx="67">
                  <c:v>540</c:v>
                </c:pt>
                <c:pt idx="68">
                  <c:v>540</c:v>
                </c:pt>
                <c:pt idx="69">
                  <c:v>540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22-EB4C-B77A-D9BE73CA01F6}"/>
            </c:ext>
          </c:extLst>
        </c:ser>
        <c:ser>
          <c:idx val="1"/>
          <c:order val="1"/>
          <c:tx>
            <c:v>observed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'CFC Input'!$G$12:$G$81</c:f>
              <c:numCache>
                <c:formatCode>General</c:formatCode>
                <c:ptCount val="70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  <c:pt idx="7">
                  <c:v>1938</c:v>
                </c:pt>
                <c:pt idx="8">
                  <c:v>1939</c:v>
                </c:pt>
                <c:pt idx="9">
                  <c:v>1940</c:v>
                </c:pt>
                <c:pt idx="10">
                  <c:v>1941</c:v>
                </c:pt>
                <c:pt idx="11">
                  <c:v>1942</c:v>
                </c:pt>
                <c:pt idx="12">
                  <c:v>1943</c:v>
                </c:pt>
                <c:pt idx="13">
                  <c:v>1944</c:v>
                </c:pt>
                <c:pt idx="14">
                  <c:v>1945</c:v>
                </c:pt>
                <c:pt idx="15">
                  <c:v>1946</c:v>
                </c:pt>
                <c:pt idx="16">
                  <c:v>1947</c:v>
                </c:pt>
                <c:pt idx="17">
                  <c:v>1948</c:v>
                </c:pt>
                <c:pt idx="18">
                  <c:v>1949</c:v>
                </c:pt>
                <c:pt idx="19">
                  <c:v>1950</c:v>
                </c:pt>
                <c:pt idx="20">
                  <c:v>1951</c:v>
                </c:pt>
                <c:pt idx="21">
                  <c:v>1952</c:v>
                </c:pt>
                <c:pt idx="22">
                  <c:v>1953</c:v>
                </c:pt>
                <c:pt idx="23">
                  <c:v>1954</c:v>
                </c:pt>
                <c:pt idx="24">
                  <c:v>1955</c:v>
                </c:pt>
                <c:pt idx="25">
                  <c:v>1956</c:v>
                </c:pt>
                <c:pt idx="26">
                  <c:v>1957</c:v>
                </c:pt>
                <c:pt idx="27">
                  <c:v>1958</c:v>
                </c:pt>
                <c:pt idx="28">
                  <c:v>1959</c:v>
                </c:pt>
                <c:pt idx="29">
                  <c:v>1960</c:v>
                </c:pt>
                <c:pt idx="30">
                  <c:v>1961</c:v>
                </c:pt>
                <c:pt idx="31">
                  <c:v>1962</c:v>
                </c:pt>
                <c:pt idx="32">
                  <c:v>1963</c:v>
                </c:pt>
                <c:pt idx="33">
                  <c:v>1964</c:v>
                </c:pt>
                <c:pt idx="34">
                  <c:v>1965</c:v>
                </c:pt>
                <c:pt idx="35">
                  <c:v>1966</c:v>
                </c:pt>
                <c:pt idx="36">
                  <c:v>1967</c:v>
                </c:pt>
                <c:pt idx="37">
                  <c:v>1968</c:v>
                </c:pt>
                <c:pt idx="38">
                  <c:v>1969</c:v>
                </c:pt>
                <c:pt idx="39">
                  <c:v>1970</c:v>
                </c:pt>
                <c:pt idx="40">
                  <c:v>1971</c:v>
                </c:pt>
                <c:pt idx="41">
                  <c:v>1972</c:v>
                </c:pt>
                <c:pt idx="42">
                  <c:v>1973</c:v>
                </c:pt>
                <c:pt idx="43">
                  <c:v>1974</c:v>
                </c:pt>
                <c:pt idx="44">
                  <c:v>1975</c:v>
                </c:pt>
                <c:pt idx="45">
                  <c:v>1976</c:v>
                </c:pt>
                <c:pt idx="46">
                  <c:v>1977</c:v>
                </c:pt>
                <c:pt idx="47">
                  <c:v>1978</c:v>
                </c:pt>
                <c:pt idx="48">
                  <c:v>1979</c:v>
                </c:pt>
                <c:pt idx="49">
                  <c:v>1980</c:v>
                </c:pt>
                <c:pt idx="50">
                  <c:v>1981</c:v>
                </c:pt>
                <c:pt idx="51">
                  <c:v>1982</c:v>
                </c:pt>
                <c:pt idx="52">
                  <c:v>1983</c:v>
                </c:pt>
                <c:pt idx="53">
                  <c:v>1984</c:v>
                </c:pt>
                <c:pt idx="54">
                  <c:v>1985</c:v>
                </c:pt>
                <c:pt idx="55">
                  <c:v>1986</c:v>
                </c:pt>
                <c:pt idx="56">
                  <c:v>1987</c:v>
                </c:pt>
                <c:pt idx="57">
                  <c:v>1988</c:v>
                </c:pt>
                <c:pt idx="58">
                  <c:v>1989</c:v>
                </c:pt>
                <c:pt idx="59">
                  <c:v>1990</c:v>
                </c:pt>
                <c:pt idx="60">
                  <c:v>1991</c:v>
                </c:pt>
                <c:pt idx="61">
                  <c:v>1992</c:v>
                </c:pt>
                <c:pt idx="62">
                  <c:v>1993</c:v>
                </c:pt>
                <c:pt idx="63">
                  <c:v>1994</c:v>
                </c:pt>
                <c:pt idx="64">
                  <c:v>1995</c:v>
                </c:pt>
                <c:pt idx="65">
                  <c:v>1996</c:v>
                </c:pt>
                <c:pt idx="66">
                  <c:v>1997</c:v>
                </c:pt>
                <c:pt idx="67">
                  <c:v>1998</c:v>
                </c:pt>
                <c:pt idx="68">
                  <c:v>1999</c:v>
                </c:pt>
                <c:pt idx="69">
                  <c:v>2000</c:v>
                </c:pt>
              </c:numCache>
            </c:numRef>
          </c:xVal>
          <c:yVal>
            <c:numRef>
              <c:f>'CFC Input'!$I$12:$I$81</c:f>
              <c:numCache>
                <c:formatCode>General</c:formatCode>
                <c:ptCount val="70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390</c:v>
                </c:pt>
                <c:pt idx="24">
                  <c:v>390</c:v>
                </c:pt>
                <c:pt idx="25">
                  <c:v>390</c:v>
                </c:pt>
                <c:pt idx="26">
                  <c:v>390</c:v>
                </c:pt>
                <c:pt idx="27">
                  <c:v>390</c:v>
                </c:pt>
                <c:pt idx="28">
                  <c:v>390</c:v>
                </c:pt>
                <c:pt idx="29">
                  <c:v>390</c:v>
                </c:pt>
                <c:pt idx="30">
                  <c:v>390</c:v>
                </c:pt>
                <c:pt idx="31">
                  <c:v>390</c:v>
                </c:pt>
                <c:pt idx="32">
                  <c:v>390</c:v>
                </c:pt>
                <c:pt idx="33">
                  <c:v>390</c:v>
                </c:pt>
                <c:pt idx="34">
                  <c:v>390</c:v>
                </c:pt>
                <c:pt idx="35">
                  <c:v>390</c:v>
                </c:pt>
                <c:pt idx="36">
                  <c:v>390</c:v>
                </c:pt>
                <c:pt idx="37">
                  <c:v>390</c:v>
                </c:pt>
                <c:pt idx="38">
                  <c:v>390</c:v>
                </c:pt>
                <c:pt idx="39">
                  <c:v>390</c:v>
                </c:pt>
                <c:pt idx="40">
                  <c:v>390</c:v>
                </c:pt>
                <c:pt idx="41">
                  <c:v>390</c:v>
                </c:pt>
                <c:pt idx="42">
                  <c:v>390</c:v>
                </c:pt>
                <c:pt idx="43">
                  <c:v>390</c:v>
                </c:pt>
                <c:pt idx="44">
                  <c:v>390</c:v>
                </c:pt>
                <c:pt idx="45">
                  <c:v>390</c:v>
                </c:pt>
                <c:pt idx="46">
                  <c:v>390</c:v>
                </c:pt>
                <c:pt idx="47">
                  <c:v>390</c:v>
                </c:pt>
                <c:pt idx="48">
                  <c:v>390</c:v>
                </c:pt>
                <c:pt idx="49">
                  <c:v>390</c:v>
                </c:pt>
                <c:pt idx="50">
                  <c:v>390</c:v>
                </c:pt>
                <c:pt idx="51">
                  <c:v>390</c:v>
                </c:pt>
                <c:pt idx="52">
                  <c:v>390</c:v>
                </c:pt>
                <c:pt idx="53">
                  <c:v>390</c:v>
                </c:pt>
                <c:pt idx="54">
                  <c:v>390</c:v>
                </c:pt>
                <c:pt idx="55">
                  <c:v>390</c:v>
                </c:pt>
                <c:pt idx="56">
                  <c:v>390</c:v>
                </c:pt>
                <c:pt idx="57">
                  <c:v>390</c:v>
                </c:pt>
                <c:pt idx="58">
                  <c:v>390</c:v>
                </c:pt>
                <c:pt idx="59">
                  <c:v>390</c:v>
                </c:pt>
                <c:pt idx="60">
                  <c:v>390</c:v>
                </c:pt>
                <c:pt idx="61">
                  <c:v>390</c:v>
                </c:pt>
                <c:pt idx="62">
                  <c:v>390</c:v>
                </c:pt>
                <c:pt idx="63">
                  <c:v>390</c:v>
                </c:pt>
                <c:pt idx="64">
                  <c:v>390</c:v>
                </c:pt>
                <c:pt idx="65">
                  <c:v>390</c:v>
                </c:pt>
                <c:pt idx="66">
                  <c:v>390</c:v>
                </c:pt>
                <c:pt idx="67">
                  <c:v>390</c:v>
                </c:pt>
                <c:pt idx="68">
                  <c:v>390</c:v>
                </c:pt>
                <c:pt idx="69">
                  <c:v>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22-EB4C-B77A-D9BE73CA0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170320"/>
        <c:axId val="1"/>
      </c:scatterChart>
      <c:valAx>
        <c:axId val="2079170320"/>
        <c:scaling>
          <c:orientation val="minMax"/>
          <c:max val="200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0068965517241382"/>
              <c:y val="0.941176470588235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Conc. [pptv]</a:t>
                </a:r>
              </a:p>
            </c:rich>
          </c:tx>
          <c:layout>
            <c:manualLayout>
              <c:xMode val="edge"/>
              <c:yMode val="edge"/>
              <c:x val="1.1034482758620689E-2"/>
              <c:y val="0.416289592760181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791703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51724137931033"/>
          <c:y val="0.14705882352941177"/>
          <c:w val="9.2413793103448272E-2"/>
          <c:h val="6.10859728506787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Input [85Kr]</a:t>
            </a:r>
          </a:p>
        </c:rich>
      </c:tx>
      <c:layout>
        <c:manualLayout>
          <c:xMode val="edge"/>
          <c:yMode val="edge"/>
          <c:x val="0.44137931034482758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4827586206901E-2"/>
          <c:y val="0.11990950226244344"/>
          <c:w val="0.89655172413793105"/>
          <c:h val="0.77149321266968329"/>
        </c:manualLayout>
      </c:layout>
      <c:scatterChart>
        <c:scatterStyle val="lineMarker"/>
        <c:varyColors val="0"/>
        <c:ser>
          <c:idx val="0"/>
          <c:order val="0"/>
          <c:tx>
            <c:v>input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'85Kr Input'!$G$12:$G$81</c:f>
              <c:numCache>
                <c:formatCode>General</c:formatCode>
                <c:ptCount val="70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  <c:pt idx="7">
                  <c:v>1938</c:v>
                </c:pt>
                <c:pt idx="8">
                  <c:v>1939</c:v>
                </c:pt>
                <c:pt idx="9">
                  <c:v>1940</c:v>
                </c:pt>
                <c:pt idx="10">
                  <c:v>1941</c:v>
                </c:pt>
                <c:pt idx="11">
                  <c:v>1942</c:v>
                </c:pt>
                <c:pt idx="12">
                  <c:v>1943</c:v>
                </c:pt>
                <c:pt idx="13">
                  <c:v>1944</c:v>
                </c:pt>
                <c:pt idx="14">
                  <c:v>1945</c:v>
                </c:pt>
                <c:pt idx="15">
                  <c:v>1946</c:v>
                </c:pt>
                <c:pt idx="16">
                  <c:v>1947</c:v>
                </c:pt>
                <c:pt idx="17">
                  <c:v>1948</c:v>
                </c:pt>
                <c:pt idx="18">
                  <c:v>1949</c:v>
                </c:pt>
                <c:pt idx="19">
                  <c:v>1950</c:v>
                </c:pt>
                <c:pt idx="20">
                  <c:v>1951</c:v>
                </c:pt>
                <c:pt idx="21">
                  <c:v>1952</c:v>
                </c:pt>
                <c:pt idx="22">
                  <c:v>1953</c:v>
                </c:pt>
                <c:pt idx="23">
                  <c:v>1954</c:v>
                </c:pt>
                <c:pt idx="24">
                  <c:v>1955</c:v>
                </c:pt>
                <c:pt idx="25">
                  <c:v>1956</c:v>
                </c:pt>
                <c:pt idx="26">
                  <c:v>1957</c:v>
                </c:pt>
                <c:pt idx="27">
                  <c:v>1958</c:v>
                </c:pt>
                <c:pt idx="28">
                  <c:v>1959</c:v>
                </c:pt>
                <c:pt idx="29">
                  <c:v>1960</c:v>
                </c:pt>
                <c:pt idx="30">
                  <c:v>1961</c:v>
                </c:pt>
                <c:pt idx="31">
                  <c:v>1962</c:v>
                </c:pt>
                <c:pt idx="32">
                  <c:v>1963</c:v>
                </c:pt>
                <c:pt idx="33">
                  <c:v>1964</c:v>
                </c:pt>
                <c:pt idx="34">
                  <c:v>1965</c:v>
                </c:pt>
                <c:pt idx="35">
                  <c:v>1966</c:v>
                </c:pt>
                <c:pt idx="36">
                  <c:v>1967</c:v>
                </c:pt>
                <c:pt idx="37">
                  <c:v>1968</c:v>
                </c:pt>
                <c:pt idx="38">
                  <c:v>1969</c:v>
                </c:pt>
                <c:pt idx="39">
                  <c:v>1970</c:v>
                </c:pt>
                <c:pt idx="40">
                  <c:v>1971</c:v>
                </c:pt>
                <c:pt idx="41">
                  <c:v>1972</c:v>
                </c:pt>
                <c:pt idx="42">
                  <c:v>1973</c:v>
                </c:pt>
                <c:pt idx="43">
                  <c:v>1974</c:v>
                </c:pt>
                <c:pt idx="44">
                  <c:v>1975</c:v>
                </c:pt>
                <c:pt idx="45">
                  <c:v>1976</c:v>
                </c:pt>
                <c:pt idx="46">
                  <c:v>1977</c:v>
                </c:pt>
                <c:pt idx="47">
                  <c:v>1978</c:v>
                </c:pt>
                <c:pt idx="48">
                  <c:v>1979</c:v>
                </c:pt>
                <c:pt idx="49">
                  <c:v>1980</c:v>
                </c:pt>
                <c:pt idx="50">
                  <c:v>1981</c:v>
                </c:pt>
                <c:pt idx="51">
                  <c:v>1982</c:v>
                </c:pt>
                <c:pt idx="52">
                  <c:v>1983</c:v>
                </c:pt>
                <c:pt idx="53">
                  <c:v>1984</c:v>
                </c:pt>
                <c:pt idx="54">
                  <c:v>1985</c:v>
                </c:pt>
                <c:pt idx="55">
                  <c:v>1986</c:v>
                </c:pt>
                <c:pt idx="56">
                  <c:v>1987</c:v>
                </c:pt>
                <c:pt idx="57">
                  <c:v>1988</c:v>
                </c:pt>
                <c:pt idx="58">
                  <c:v>1989</c:v>
                </c:pt>
                <c:pt idx="59">
                  <c:v>1990</c:v>
                </c:pt>
                <c:pt idx="60">
                  <c:v>1991</c:v>
                </c:pt>
                <c:pt idx="61">
                  <c:v>1992</c:v>
                </c:pt>
                <c:pt idx="62">
                  <c:v>1993</c:v>
                </c:pt>
                <c:pt idx="63">
                  <c:v>1994</c:v>
                </c:pt>
                <c:pt idx="64">
                  <c:v>1995</c:v>
                </c:pt>
                <c:pt idx="65">
                  <c:v>1996</c:v>
                </c:pt>
                <c:pt idx="66">
                  <c:v>1997</c:v>
                </c:pt>
                <c:pt idx="67">
                  <c:v>1998</c:v>
                </c:pt>
                <c:pt idx="68">
                  <c:v>1999</c:v>
                </c:pt>
                <c:pt idx="69">
                  <c:v>2000</c:v>
                </c:pt>
              </c:numCache>
            </c:numRef>
          </c:xVal>
          <c:yVal>
            <c:numRef>
              <c:f>'85Kr Input'!$H$12:$H$81</c:f>
              <c:numCache>
                <c:formatCode>0.00E+00</c:formatCode>
                <c:ptCount val="70"/>
                <c:pt idx="0">
                  <c:v>1E-4</c:v>
                </c:pt>
                <c:pt idx="1">
                  <c:v>1E-4</c:v>
                </c:pt>
                <c:pt idx="2">
                  <c:v>1E-4</c:v>
                </c:pt>
                <c:pt idx="3">
                  <c:v>1E-4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1E-4</c:v>
                </c:pt>
                <c:pt idx="10">
                  <c:v>1E-4</c:v>
                </c:pt>
                <c:pt idx="11">
                  <c:v>1E-4</c:v>
                </c:pt>
                <c:pt idx="12">
                  <c:v>1E-4</c:v>
                </c:pt>
                <c:pt idx="13">
                  <c:v>1E-4</c:v>
                </c:pt>
                <c:pt idx="14">
                  <c:v>1E-4</c:v>
                </c:pt>
                <c:pt idx="15">
                  <c:v>1E-4</c:v>
                </c:pt>
                <c:pt idx="16">
                  <c:v>1E-4</c:v>
                </c:pt>
                <c:pt idx="17">
                  <c:v>1E-4</c:v>
                </c:pt>
                <c:pt idx="18">
                  <c:v>1E-4</c:v>
                </c:pt>
                <c:pt idx="19">
                  <c:v>1E-4</c:v>
                </c:pt>
                <c:pt idx="20">
                  <c:v>1E-4</c:v>
                </c:pt>
                <c:pt idx="21">
                  <c:v>1E-4</c:v>
                </c:pt>
                <c:pt idx="22" formatCode="General">
                  <c:v>0.1</c:v>
                </c:pt>
                <c:pt idx="23" formatCode="General">
                  <c:v>0.3</c:v>
                </c:pt>
                <c:pt idx="24" formatCode="General">
                  <c:v>0.9</c:v>
                </c:pt>
                <c:pt idx="25" formatCode="General">
                  <c:v>1.9</c:v>
                </c:pt>
                <c:pt idx="26" formatCode="General">
                  <c:v>3.3</c:v>
                </c:pt>
                <c:pt idx="27" formatCode="General">
                  <c:v>5.2</c:v>
                </c:pt>
                <c:pt idx="28" formatCode="General">
                  <c:v>7.3</c:v>
                </c:pt>
                <c:pt idx="29" formatCode="General">
                  <c:v>9.6999999999999993</c:v>
                </c:pt>
                <c:pt idx="30" formatCode="General">
                  <c:v>12.1</c:v>
                </c:pt>
                <c:pt idx="31" formatCode="General">
                  <c:v>14.6</c:v>
                </c:pt>
                <c:pt idx="32" formatCode="General">
                  <c:v>17</c:v>
                </c:pt>
                <c:pt idx="33" formatCode="General">
                  <c:v>19.2</c:v>
                </c:pt>
                <c:pt idx="34" formatCode="General">
                  <c:v>21.4</c:v>
                </c:pt>
                <c:pt idx="35" formatCode="General">
                  <c:v>23.4</c:v>
                </c:pt>
                <c:pt idx="36" formatCode="General">
                  <c:v>25.2</c:v>
                </c:pt>
                <c:pt idx="37" formatCode="General">
                  <c:v>26.8</c:v>
                </c:pt>
                <c:pt idx="38" formatCode="General">
                  <c:v>28.2</c:v>
                </c:pt>
                <c:pt idx="39" formatCode="General">
                  <c:v>29.5</c:v>
                </c:pt>
                <c:pt idx="40" formatCode="General">
                  <c:v>30.7</c:v>
                </c:pt>
                <c:pt idx="41" formatCode="General">
                  <c:v>31.6</c:v>
                </c:pt>
                <c:pt idx="42" formatCode="General">
                  <c:v>31.5</c:v>
                </c:pt>
                <c:pt idx="43" formatCode="General">
                  <c:v>33.6</c:v>
                </c:pt>
                <c:pt idx="44" formatCode="General">
                  <c:v>33.799999999999997</c:v>
                </c:pt>
                <c:pt idx="45" formatCode="General">
                  <c:v>33.799999999999997</c:v>
                </c:pt>
                <c:pt idx="46" formatCode="General">
                  <c:v>35.700000000000003</c:v>
                </c:pt>
                <c:pt idx="47" formatCode="General">
                  <c:v>38.9</c:v>
                </c:pt>
                <c:pt idx="48" formatCode="General">
                  <c:v>38.799999999999997</c:v>
                </c:pt>
                <c:pt idx="49" formatCode="General">
                  <c:v>40.6</c:v>
                </c:pt>
                <c:pt idx="50" formatCode="General">
                  <c:v>42.2</c:v>
                </c:pt>
                <c:pt idx="51" formatCode="General">
                  <c:v>43</c:v>
                </c:pt>
                <c:pt idx="52" formatCode="General">
                  <c:v>46.2</c:v>
                </c:pt>
                <c:pt idx="53" formatCode="General">
                  <c:v>50.2</c:v>
                </c:pt>
                <c:pt idx="54" formatCode="General">
                  <c:v>51.8</c:v>
                </c:pt>
                <c:pt idx="55" formatCode="General">
                  <c:v>54.1</c:v>
                </c:pt>
                <c:pt idx="56" formatCode="General">
                  <c:v>52.7</c:v>
                </c:pt>
                <c:pt idx="57" formatCode="General">
                  <c:v>56.3</c:v>
                </c:pt>
                <c:pt idx="58" formatCode="General">
                  <c:v>56.5</c:v>
                </c:pt>
                <c:pt idx="59" formatCode="General">
                  <c:v>60.3</c:v>
                </c:pt>
                <c:pt idx="60" formatCode="General">
                  <c:v>57.5</c:v>
                </c:pt>
                <c:pt idx="61" formatCode="General">
                  <c:v>61.8</c:v>
                </c:pt>
                <c:pt idx="62" formatCode="General">
                  <c:v>67.2</c:v>
                </c:pt>
                <c:pt idx="63" formatCode="General">
                  <c:v>75.599999999999994</c:v>
                </c:pt>
                <c:pt idx="64" formatCode="General">
                  <c:v>71</c:v>
                </c:pt>
                <c:pt idx="65" formatCode="General">
                  <c:v>74.900000000000006</c:v>
                </c:pt>
                <c:pt idx="66" formatCode="General">
                  <c:v>76.400000000000006</c:v>
                </c:pt>
                <c:pt idx="67" formatCode="General">
                  <c:v>81.7</c:v>
                </c:pt>
                <c:pt idx="68" formatCode="General">
                  <c:v>85</c:v>
                </c:pt>
                <c:pt idx="69" formatCode="General">
                  <c:v>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E0-BC47-A24D-75BD33DD2C3C}"/>
            </c:ext>
          </c:extLst>
        </c:ser>
        <c:ser>
          <c:idx val="1"/>
          <c:order val="1"/>
          <c:tx>
            <c:v>decay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'85Kr Input'!$G$12:$G$81</c:f>
              <c:numCache>
                <c:formatCode>General</c:formatCode>
                <c:ptCount val="70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  <c:pt idx="7">
                  <c:v>1938</c:v>
                </c:pt>
                <c:pt idx="8">
                  <c:v>1939</c:v>
                </c:pt>
                <c:pt idx="9">
                  <c:v>1940</c:v>
                </c:pt>
                <c:pt idx="10">
                  <c:v>1941</c:v>
                </c:pt>
                <c:pt idx="11">
                  <c:v>1942</c:v>
                </c:pt>
                <c:pt idx="12">
                  <c:v>1943</c:v>
                </c:pt>
                <c:pt idx="13">
                  <c:v>1944</c:v>
                </c:pt>
                <c:pt idx="14">
                  <c:v>1945</c:v>
                </c:pt>
                <c:pt idx="15">
                  <c:v>1946</c:v>
                </c:pt>
                <c:pt idx="16">
                  <c:v>1947</c:v>
                </c:pt>
                <c:pt idx="17">
                  <c:v>1948</c:v>
                </c:pt>
                <c:pt idx="18">
                  <c:v>1949</c:v>
                </c:pt>
                <c:pt idx="19">
                  <c:v>1950</c:v>
                </c:pt>
                <c:pt idx="20">
                  <c:v>1951</c:v>
                </c:pt>
                <c:pt idx="21">
                  <c:v>1952</c:v>
                </c:pt>
                <c:pt idx="22">
                  <c:v>1953</c:v>
                </c:pt>
                <c:pt idx="23">
                  <c:v>1954</c:v>
                </c:pt>
                <c:pt idx="24">
                  <c:v>1955</c:v>
                </c:pt>
                <c:pt idx="25">
                  <c:v>1956</c:v>
                </c:pt>
                <c:pt idx="26">
                  <c:v>1957</c:v>
                </c:pt>
                <c:pt idx="27">
                  <c:v>1958</c:v>
                </c:pt>
                <c:pt idx="28">
                  <c:v>1959</c:v>
                </c:pt>
                <c:pt idx="29">
                  <c:v>1960</c:v>
                </c:pt>
                <c:pt idx="30">
                  <c:v>1961</c:v>
                </c:pt>
                <c:pt idx="31">
                  <c:v>1962</c:v>
                </c:pt>
                <c:pt idx="32">
                  <c:v>1963</c:v>
                </c:pt>
                <c:pt idx="33">
                  <c:v>1964</c:v>
                </c:pt>
                <c:pt idx="34">
                  <c:v>1965</c:v>
                </c:pt>
                <c:pt idx="35">
                  <c:v>1966</c:v>
                </c:pt>
                <c:pt idx="36">
                  <c:v>1967</c:v>
                </c:pt>
                <c:pt idx="37">
                  <c:v>1968</c:v>
                </c:pt>
                <c:pt idx="38">
                  <c:v>1969</c:v>
                </c:pt>
                <c:pt idx="39">
                  <c:v>1970</c:v>
                </c:pt>
                <c:pt idx="40">
                  <c:v>1971</c:v>
                </c:pt>
                <c:pt idx="41">
                  <c:v>1972</c:v>
                </c:pt>
                <c:pt idx="42">
                  <c:v>1973</c:v>
                </c:pt>
                <c:pt idx="43">
                  <c:v>1974</c:v>
                </c:pt>
                <c:pt idx="44">
                  <c:v>1975</c:v>
                </c:pt>
                <c:pt idx="45">
                  <c:v>1976</c:v>
                </c:pt>
                <c:pt idx="46">
                  <c:v>1977</c:v>
                </c:pt>
                <c:pt idx="47">
                  <c:v>1978</c:v>
                </c:pt>
                <c:pt idx="48">
                  <c:v>1979</c:v>
                </c:pt>
                <c:pt idx="49">
                  <c:v>1980</c:v>
                </c:pt>
                <c:pt idx="50">
                  <c:v>1981</c:v>
                </c:pt>
                <c:pt idx="51">
                  <c:v>1982</c:v>
                </c:pt>
                <c:pt idx="52">
                  <c:v>1983</c:v>
                </c:pt>
                <c:pt idx="53">
                  <c:v>1984</c:v>
                </c:pt>
                <c:pt idx="54">
                  <c:v>1985</c:v>
                </c:pt>
                <c:pt idx="55">
                  <c:v>1986</c:v>
                </c:pt>
                <c:pt idx="56">
                  <c:v>1987</c:v>
                </c:pt>
                <c:pt idx="57">
                  <c:v>1988</c:v>
                </c:pt>
                <c:pt idx="58">
                  <c:v>1989</c:v>
                </c:pt>
                <c:pt idx="59">
                  <c:v>1990</c:v>
                </c:pt>
                <c:pt idx="60">
                  <c:v>1991</c:v>
                </c:pt>
                <c:pt idx="61">
                  <c:v>1992</c:v>
                </c:pt>
                <c:pt idx="62">
                  <c:v>1993</c:v>
                </c:pt>
                <c:pt idx="63">
                  <c:v>1994</c:v>
                </c:pt>
                <c:pt idx="64">
                  <c:v>1995</c:v>
                </c:pt>
                <c:pt idx="65">
                  <c:v>1996</c:v>
                </c:pt>
                <c:pt idx="66">
                  <c:v>1997</c:v>
                </c:pt>
                <c:pt idx="67">
                  <c:v>1998</c:v>
                </c:pt>
                <c:pt idx="68">
                  <c:v>1999</c:v>
                </c:pt>
                <c:pt idx="69">
                  <c:v>2000</c:v>
                </c:pt>
              </c:numCache>
            </c:numRef>
          </c:xVal>
          <c:yVal>
            <c:numRef>
              <c:f>'85Kr Input'!$I$12:$I$81</c:f>
              <c:numCache>
                <c:formatCode>General</c:formatCode>
                <c:ptCount val="70"/>
                <c:pt idx="39">
                  <c:v>29.5</c:v>
                </c:pt>
                <c:pt idx="40">
                  <c:v>27.659528044465894</c:v>
                </c:pt>
                <c:pt idx="41">
                  <c:v>25.933881072630353</c:v>
                </c:pt>
                <c:pt idx="42">
                  <c:v>24.315895282381778</c:v>
                </c:pt>
                <c:pt idx="43">
                  <c:v>22.798853813197788</c:v>
                </c:pt>
                <c:pt idx="44">
                  <c:v>21.376458861960078</c:v>
                </c:pt>
                <c:pt idx="45">
                  <c:v>20.042805538432422</c:v>
                </c:pt>
                <c:pt idx="46">
                  <c:v>18.792357351866027</c:v>
                </c:pt>
                <c:pt idx="47">
                  <c:v>17.619923226968247</c:v>
                </c:pt>
                <c:pt idx="48">
                  <c:v>16.520635953819127</c:v>
                </c:pt>
                <c:pt idx="49">
                  <c:v>15.489931982273616</c:v>
                </c:pt>
                <c:pt idx="50">
                  <c:v>14.523532476968349</c:v>
                </c:pt>
                <c:pt idx="51">
                  <c:v>13.617425554285331</c:v>
                </c:pt>
                <c:pt idx="52">
                  <c:v>12.767849627531582</c:v>
                </c:pt>
                <c:pt idx="53">
                  <c:v>11.971277791194346</c:v>
                </c:pt>
                <c:pt idx="54">
                  <c:v>11.224403179445144</c:v>
                </c:pt>
                <c:pt idx="55">
                  <c:v>10.524125238110344</c:v>
                </c:pt>
                <c:pt idx="56">
                  <c:v>9.8675368531181142</c:v>
                </c:pt>
                <c:pt idx="57">
                  <c:v>9.251912281987158</c:v>
                </c:pt>
                <c:pt idx="58">
                  <c:v>8.6746958382563477</c:v>
                </c:pt>
                <c:pt idx="59">
                  <c:v>8.1334912818801026</c:v>
                </c:pt>
                <c:pt idx="60">
                  <c:v>7.6260518715451378</c:v>
                </c:pt>
                <c:pt idx="61">
                  <c:v>7.150271037612014</c:v>
                </c:pt>
                <c:pt idx="62">
                  <c:v>6.7041736369614142</c:v>
                </c:pt>
                <c:pt idx="63">
                  <c:v>6.2859077534407852</c:v>
                </c:pt>
                <c:pt idx="64">
                  <c:v>5.8937370098718986</c:v>
                </c:pt>
                <c:pt idx="65">
                  <c:v>5.5260333597036722</c:v>
                </c:pt>
                <c:pt idx="66">
                  <c:v>5.1812703283856889</c:v>
                </c:pt>
                <c:pt idx="67">
                  <c:v>4.8580166764048478</c:v>
                </c:pt>
                <c:pt idx="68">
                  <c:v>4.5549304576780631</c:v>
                </c:pt>
                <c:pt idx="69">
                  <c:v>4.2707534486351957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E0-BC47-A24D-75BD33DD2C3C}"/>
            </c:ext>
          </c:extLst>
        </c:ser>
        <c:ser>
          <c:idx val="2"/>
          <c:order val="2"/>
          <c:tx>
            <c:v>observed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'85Kr Input'!$G$12:$G$81</c:f>
              <c:numCache>
                <c:formatCode>General</c:formatCode>
                <c:ptCount val="70"/>
                <c:pt idx="0">
                  <c:v>1931</c:v>
                </c:pt>
                <c:pt idx="1">
                  <c:v>1932</c:v>
                </c:pt>
                <c:pt idx="2">
                  <c:v>1933</c:v>
                </c:pt>
                <c:pt idx="3">
                  <c:v>1934</c:v>
                </c:pt>
                <c:pt idx="4">
                  <c:v>1935</c:v>
                </c:pt>
                <c:pt idx="5">
                  <c:v>1936</c:v>
                </c:pt>
                <c:pt idx="6">
                  <c:v>1937</c:v>
                </c:pt>
                <c:pt idx="7">
                  <c:v>1938</c:v>
                </c:pt>
                <c:pt idx="8">
                  <c:v>1939</c:v>
                </c:pt>
                <c:pt idx="9">
                  <c:v>1940</c:v>
                </c:pt>
                <c:pt idx="10">
                  <c:v>1941</c:v>
                </c:pt>
                <c:pt idx="11">
                  <c:v>1942</c:v>
                </c:pt>
                <c:pt idx="12">
                  <c:v>1943</c:v>
                </c:pt>
                <c:pt idx="13">
                  <c:v>1944</c:v>
                </c:pt>
                <c:pt idx="14">
                  <c:v>1945</c:v>
                </c:pt>
                <c:pt idx="15">
                  <c:v>1946</c:v>
                </c:pt>
                <c:pt idx="16">
                  <c:v>1947</c:v>
                </c:pt>
                <c:pt idx="17">
                  <c:v>1948</c:v>
                </c:pt>
                <c:pt idx="18">
                  <c:v>1949</c:v>
                </c:pt>
                <c:pt idx="19">
                  <c:v>1950</c:v>
                </c:pt>
                <c:pt idx="20">
                  <c:v>1951</c:v>
                </c:pt>
                <c:pt idx="21">
                  <c:v>1952</c:v>
                </c:pt>
                <c:pt idx="22">
                  <c:v>1953</c:v>
                </c:pt>
                <c:pt idx="23">
                  <c:v>1954</c:v>
                </c:pt>
                <c:pt idx="24">
                  <c:v>1955</c:v>
                </c:pt>
                <c:pt idx="25">
                  <c:v>1956</c:v>
                </c:pt>
                <c:pt idx="26">
                  <c:v>1957</c:v>
                </c:pt>
                <c:pt idx="27">
                  <c:v>1958</c:v>
                </c:pt>
                <c:pt idx="28">
                  <c:v>1959</c:v>
                </c:pt>
                <c:pt idx="29">
                  <c:v>1960</c:v>
                </c:pt>
                <c:pt idx="30">
                  <c:v>1961</c:v>
                </c:pt>
                <c:pt idx="31">
                  <c:v>1962</c:v>
                </c:pt>
                <c:pt idx="32">
                  <c:v>1963</c:v>
                </c:pt>
                <c:pt idx="33">
                  <c:v>1964</c:v>
                </c:pt>
                <c:pt idx="34">
                  <c:v>1965</c:v>
                </c:pt>
                <c:pt idx="35">
                  <c:v>1966</c:v>
                </c:pt>
                <c:pt idx="36">
                  <c:v>1967</c:v>
                </c:pt>
                <c:pt idx="37">
                  <c:v>1968</c:v>
                </c:pt>
                <c:pt idx="38">
                  <c:v>1969</c:v>
                </c:pt>
                <c:pt idx="39">
                  <c:v>1970</c:v>
                </c:pt>
                <c:pt idx="40">
                  <c:v>1971</c:v>
                </c:pt>
                <c:pt idx="41">
                  <c:v>1972</c:v>
                </c:pt>
                <c:pt idx="42">
                  <c:v>1973</c:v>
                </c:pt>
                <c:pt idx="43">
                  <c:v>1974</c:v>
                </c:pt>
                <c:pt idx="44">
                  <c:v>1975</c:v>
                </c:pt>
                <c:pt idx="45">
                  <c:v>1976</c:v>
                </c:pt>
                <c:pt idx="46">
                  <c:v>1977</c:v>
                </c:pt>
                <c:pt idx="47">
                  <c:v>1978</c:v>
                </c:pt>
                <c:pt idx="48">
                  <c:v>1979</c:v>
                </c:pt>
                <c:pt idx="49">
                  <c:v>1980</c:v>
                </c:pt>
                <c:pt idx="50">
                  <c:v>1981</c:v>
                </c:pt>
                <c:pt idx="51">
                  <c:v>1982</c:v>
                </c:pt>
                <c:pt idx="52">
                  <c:v>1983</c:v>
                </c:pt>
                <c:pt idx="53">
                  <c:v>1984</c:v>
                </c:pt>
                <c:pt idx="54">
                  <c:v>1985</c:v>
                </c:pt>
                <c:pt idx="55">
                  <c:v>1986</c:v>
                </c:pt>
                <c:pt idx="56">
                  <c:v>1987</c:v>
                </c:pt>
                <c:pt idx="57">
                  <c:v>1988</c:v>
                </c:pt>
                <c:pt idx="58">
                  <c:v>1989</c:v>
                </c:pt>
                <c:pt idx="59">
                  <c:v>1990</c:v>
                </c:pt>
                <c:pt idx="60">
                  <c:v>1991</c:v>
                </c:pt>
                <c:pt idx="61">
                  <c:v>1992</c:v>
                </c:pt>
                <c:pt idx="62">
                  <c:v>1993</c:v>
                </c:pt>
                <c:pt idx="63">
                  <c:v>1994</c:v>
                </c:pt>
                <c:pt idx="64">
                  <c:v>1995</c:v>
                </c:pt>
                <c:pt idx="65">
                  <c:v>1996</c:v>
                </c:pt>
                <c:pt idx="66">
                  <c:v>1997</c:v>
                </c:pt>
                <c:pt idx="67">
                  <c:v>1998</c:v>
                </c:pt>
                <c:pt idx="68">
                  <c:v>1999</c:v>
                </c:pt>
                <c:pt idx="69">
                  <c:v>2000</c:v>
                </c:pt>
              </c:numCache>
            </c:numRef>
          </c:xVal>
          <c:yVal>
            <c:numRef>
              <c:f>'85Kr Input'!$J$12:$J$81</c:f>
              <c:numCache>
                <c:formatCode>General</c:formatCode>
                <c:ptCount val="70"/>
                <c:pt idx="0">
                  <c:v>25.7</c:v>
                </c:pt>
                <c:pt idx="1">
                  <c:v>25.7</c:v>
                </c:pt>
                <c:pt idx="2">
                  <c:v>25.7</c:v>
                </c:pt>
                <c:pt idx="3">
                  <c:v>25.7</c:v>
                </c:pt>
                <c:pt idx="4">
                  <c:v>25.7</c:v>
                </c:pt>
                <c:pt idx="5">
                  <c:v>25.7</c:v>
                </c:pt>
                <c:pt idx="6">
                  <c:v>25.7</c:v>
                </c:pt>
                <c:pt idx="7">
                  <c:v>25.7</c:v>
                </c:pt>
                <c:pt idx="8">
                  <c:v>25.7</c:v>
                </c:pt>
                <c:pt idx="9">
                  <c:v>25.7</c:v>
                </c:pt>
                <c:pt idx="10">
                  <c:v>25.7</c:v>
                </c:pt>
                <c:pt idx="11">
                  <c:v>25.7</c:v>
                </c:pt>
                <c:pt idx="12">
                  <c:v>25.7</c:v>
                </c:pt>
                <c:pt idx="13">
                  <c:v>25.7</c:v>
                </c:pt>
                <c:pt idx="14">
                  <c:v>25.7</c:v>
                </c:pt>
                <c:pt idx="15">
                  <c:v>25.7</c:v>
                </c:pt>
                <c:pt idx="16">
                  <c:v>25.7</c:v>
                </c:pt>
                <c:pt idx="17">
                  <c:v>25.7</c:v>
                </c:pt>
                <c:pt idx="18">
                  <c:v>25.7</c:v>
                </c:pt>
                <c:pt idx="19">
                  <c:v>25.7</c:v>
                </c:pt>
                <c:pt idx="20">
                  <c:v>25.7</c:v>
                </c:pt>
                <c:pt idx="21">
                  <c:v>25.7</c:v>
                </c:pt>
                <c:pt idx="22">
                  <c:v>25.7</c:v>
                </c:pt>
                <c:pt idx="23">
                  <c:v>25.7</c:v>
                </c:pt>
                <c:pt idx="24">
                  <c:v>25.7</c:v>
                </c:pt>
                <c:pt idx="25">
                  <c:v>25.7</c:v>
                </c:pt>
                <c:pt idx="26">
                  <c:v>25.7</c:v>
                </c:pt>
                <c:pt idx="27">
                  <c:v>25.7</c:v>
                </c:pt>
                <c:pt idx="28">
                  <c:v>25.7</c:v>
                </c:pt>
                <c:pt idx="29">
                  <c:v>25.7</c:v>
                </c:pt>
                <c:pt idx="30">
                  <c:v>25.7</c:v>
                </c:pt>
                <c:pt idx="31">
                  <c:v>25.7</c:v>
                </c:pt>
                <c:pt idx="32">
                  <c:v>25.7</c:v>
                </c:pt>
                <c:pt idx="33">
                  <c:v>25.7</c:v>
                </c:pt>
                <c:pt idx="34">
                  <c:v>25.7</c:v>
                </c:pt>
                <c:pt idx="35">
                  <c:v>25.7</c:v>
                </c:pt>
                <c:pt idx="36">
                  <c:v>25.7</c:v>
                </c:pt>
                <c:pt idx="37">
                  <c:v>25.7</c:v>
                </c:pt>
                <c:pt idx="38">
                  <c:v>25.7</c:v>
                </c:pt>
                <c:pt idx="39">
                  <c:v>25.7</c:v>
                </c:pt>
                <c:pt idx="40">
                  <c:v>25.7</c:v>
                </c:pt>
                <c:pt idx="41">
                  <c:v>25.7</c:v>
                </c:pt>
                <c:pt idx="42">
                  <c:v>25.7</c:v>
                </c:pt>
                <c:pt idx="43">
                  <c:v>25.7</c:v>
                </c:pt>
                <c:pt idx="44">
                  <c:v>25.7</c:v>
                </c:pt>
                <c:pt idx="45">
                  <c:v>25.7</c:v>
                </c:pt>
                <c:pt idx="46">
                  <c:v>25.7</c:v>
                </c:pt>
                <c:pt idx="47">
                  <c:v>25.7</c:v>
                </c:pt>
                <c:pt idx="48">
                  <c:v>25.7</c:v>
                </c:pt>
                <c:pt idx="49">
                  <c:v>25.7</c:v>
                </c:pt>
                <c:pt idx="50">
                  <c:v>25.7</c:v>
                </c:pt>
                <c:pt idx="51">
                  <c:v>25.7</c:v>
                </c:pt>
                <c:pt idx="52">
                  <c:v>25.7</c:v>
                </c:pt>
                <c:pt idx="53">
                  <c:v>25.7</c:v>
                </c:pt>
                <c:pt idx="54">
                  <c:v>25.7</c:v>
                </c:pt>
                <c:pt idx="55">
                  <c:v>25.7</c:v>
                </c:pt>
                <c:pt idx="56">
                  <c:v>25.7</c:v>
                </c:pt>
                <c:pt idx="57">
                  <c:v>25.7</c:v>
                </c:pt>
                <c:pt idx="58">
                  <c:v>25.7</c:v>
                </c:pt>
                <c:pt idx="59">
                  <c:v>25.7</c:v>
                </c:pt>
                <c:pt idx="60">
                  <c:v>25.7</c:v>
                </c:pt>
                <c:pt idx="61">
                  <c:v>25.7</c:v>
                </c:pt>
                <c:pt idx="62">
                  <c:v>25.7</c:v>
                </c:pt>
                <c:pt idx="63">
                  <c:v>25.7</c:v>
                </c:pt>
                <c:pt idx="64">
                  <c:v>25.7</c:v>
                </c:pt>
                <c:pt idx="65">
                  <c:v>25.7</c:v>
                </c:pt>
                <c:pt idx="66">
                  <c:v>25.7</c:v>
                </c:pt>
                <c:pt idx="67">
                  <c:v>25.7</c:v>
                </c:pt>
                <c:pt idx="68">
                  <c:v>25.7</c:v>
                </c:pt>
                <c:pt idx="69">
                  <c:v>25.7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E0-BC47-A24D-75BD33DD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211120"/>
        <c:axId val="1"/>
      </c:scatterChart>
      <c:valAx>
        <c:axId val="2079211120"/>
        <c:scaling>
          <c:orientation val="minMax"/>
          <c:max val="200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0068965517241382"/>
              <c:y val="0.941176470588235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Conc. [dpm/cm3]</a:t>
                </a:r>
              </a:p>
            </c:rich>
          </c:tx>
          <c:layout>
            <c:manualLayout>
              <c:xMode val="edge"/>
              <c:yMode val="edge"/>
              <c:x val="6.8965517241379309E-3"/>
              <c:y val="0.393665158371040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792111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10344827586206"/>
          <c:y val="0.15837104072398189"/>
          <c:w val="9.2413793103448272E-2"/>
          <c:h val="9.04977375565610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Transfer Function (Exponential Model)</a:t>
            </a:r>
          </a:p>
        </c:rich>
      </c:tx>
      <c:layout>
        <c:manualLayout>
          <c:xMode val="edge"/>
          <c:yMode val="edge"/>
          <c:x val="0.31172413793103448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724137931034479E-2"/>
          <c:y val="0.10633484162895927"/>
          <c:w val="0.90896551724137931"/>
          <c:h val="0.7873303167420814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'Exponential Model'!$G$12:$G$67</c:f>
              <c:numCache>
                <c:formatCode>General</c:formatCode>
                <c:ptCount val="56"/>
                <c:pt idx="0">
                  <c:v>60</c:v>
                </c:pt>
                <c:pt idx="1">
                  <c:v>59</c:v>
                </c:pt>
                <c:pt idx="2">
                  <c:v>58</c:v>
                </c:pt>
                <c:pt idx="3">
                  <c:v>57</c:v>
                </c:pt>
                <c:pt idx="4">
                  <c:v>56</c:v>
                </c:pt>
                <c:pt idx="5">
                  <c:v>55</c:v>
                </c:pt>
                <c:pt idx="6">
                  <c:v>54</c:v>
                </c:pt>
                <c:pt idx="7">
                  <c:v>53</c:v>
                </c:pt>
                <c:pt idx="8">
                  <c:v>52</c:v>
                </c:pt>
                <c:pt idx="9">
                  <c:v>51</c:v>
                </c:pt>
                <c:pt idx="10">
                  <c:v>50</c:v>
                </c:pt>
                <c:pt idx="11">
                  <c:v>49</c:v>
                </c:pt>
                <c:pt idx="12">
                  <c:v>48</c:v>
                </c:pt>
                <c:pt idx="13">
                  <c:v>47</c:v>
                </c:pt>
                <c:pt idx="14">
                  <c:v>46</c:v>
                </c:pt>
                <c:pt idx="15">
                  <c:v>45</c:v>
                </c:pt>
                <c:pt idx="16">
                  <c:v>44</c:v>
                </c:pt>
                <c:pt idx="17">
                  <c:v>43</c:v>
                </c:pt>
                <c:pt idx="18">
                  <c:v>42</c:v>
                </c:pt>
                <c:pt idx="19">
                  <c:v>41</c:v>
                </c:pt>
                <c:pt idx="20">
                  <c:v>40</c:v>
                </c:pt>
                <c:pt idx="21">
                  <c:v>39</c:v>
                </c:pt>
                <c:pt idx="22">
                  <c:v>38</c:v>
                </c:pt>
                <c:pt idx="23">
                  <c:v>37</c:v>
                </c:pt>
                <c:pt idx="24">
                  <c:v>36</c:v>
                </c:pt>
                <c:pt idx="25">
                  <c:v>35</c:v>
                </c:pt>
                <c:pt idx="26">
                  <c:v>34</c:v>
                </c:pt>
                <c:pt idx="27">
                  <c:v>33</c:v>
                </c:pt>
                <c:pt idx="28">
                  <c:v>32</c:v>
                </c:pt>
                <c:pt idx="29">
                  <c:v>31</c:v>
                </c:pt>
                <c:pt idx="30">
                  <c:v>30</c:v>
                </c:pt>
                <c:pt idx="31">
                  <c:v>29</c:v>
                </c:pt>
                <c:pt idx="32">
                  <c:v>28</c:v>
                </c:pt>
                <c:pt idx="33">
                  <c:v>27</c:v>
                </c:pt>
                <c:pt idx="34">
                  <c:v>26</c:v>
                </c:pt>
                <c:pt idx="35">
                  <c:v>25</c:v>
                </c:pt>
                <c:pt idx="36">
                  <c:v>24</c:v>
                </c:pt>
                <c:pt idx="37">
                  <c:v>23</c:v>
                </c:pt>
                <c:pt idx="38">
                  <c:v>22</c:v>
                </c:pt>
                <c:pt idx="39">
                  <c:v>21</c:v>
                </c:pt>
                <c:pt idx="40">
                  <c:v>20</c:v>
                </c:pt>
                <c:pt idx="41">
                  <c:v>19</c:v>
                </c:pt>
                <c:pt idx="42">
                  <c:v>18</c:v>
                </c:pt>
                <c:pt idx="43">
                  <c:v>17</c:v>
                </c:pt>
                <c:pt idx="44">
                  <c:v>16</c:v>
                </c:pt>
                <c:pt idx="45">
                  <c:v>15</c:v>
                </c:pt>
                <c:pt idx="46">
                  <c:v>14</c:v>
                </c:pt>
                <c:pt idx="47">
                  <c:v>13</c:v>
                </c:pt>
                <c:pt idx="48">
                  <c:v>12</c:v>
                </c:pt>
                <c:pt idx="49">
                  <c:v>11</c:v>
                </c:pt>
                <c:pt idx="50">
                  <c:v>10</c:v>
                </c:pt>
                <c:pt idx="51">
                  <c:v>9</c:v>
                </c:pt>
                <c:pt idx="52">
                  <c:v>8</c:v>
                </c:pt>
                <c:pt idx="53">
                  <c:v>7</c:v>
                </c:pt>
                <c:pt idx="54">
                  <c:v>6</c:v>
                </c:pt>
                <c:pt idx="55">
                  <c:v>5</c:v>
                </c:pt>
              </c:numCache>
            </c:numRef>
          </c:xVal>
          <c:yVal>
            <c:numRef>
              <c:f>'Exponential Model'!$I$12:$I$67</c:f>
              <c:numCache>
                <c:formatCode>General</c:formatCode>
                <c:ptCount val="56"/>
                <c:pt idx="0">
                  <c:v>2.6069264210200989E-4</c:v>
                </c:pt>
                <c:pt idx="1">
                  <c:v>2.8810992660744435E-4</c:v>
                </c:pt>
                <c:pt idx="2">
                  <c:v>3.184107120954593E-4</c:v>
                </c:pt>
                <c:pt idx="3">
                  <c:v>3.5189825901165697E-4</c:v>
                </c:pt>
                <c:pt idx="4">
                  <c:v>3.889077219811376E-4</c:v>
                </c:pt>
                <c:pt idx="5">
                  <c:v>4.2980950414859935E-4</c:v>
                </c:pt>
                <c:pt idx="6">
                  <c:v>4.7501296429754668E-4</c:v>
                </c:pt>
                <c:pt idx="7">
                  <c:v>5.2497051385055893E-4</c:v>
                </c:pt>
                <c:pt idx="8">
                  <c:v>5.8018214475486114E-4</c:v>
                </c:pt>
                <c:pt idx="9">
                  <c:v>6.412004335698343E-4</c:v>
                </c:pt>
                <c:pt idx="10">
                  <c:v>7.0863607183887112E-4</c:v>
                </c:pt>
                <c:pt idx="11">
                  <c:v>7.8316397809568509E-4</c:v>
                </c:pt>
                <c:pt idx="12">
                  <c:v>8.6553005267579232E-4</c:v>
                </c:pt>
                <c:pt idx="13">
                  <c:v>9.5655864293776004E-4</c:v>
                </c:pt>
                <c:pt idx="14">
                  <c:v>1.0571607936087305E-3</c:v>
                </c:pt>
                <c:pt idx="15">
                  <c:v>1.1683433648261299E-3</c:v>
                </c:pt>
                <c:pt idx="16">
                  <c:v>1.2912191091324979E-3</c:v>
                </c:pt>
                <c:pt idx="17">
                  <c:v>1.4270178082767693E-3</c:v>
                </c:pt>
                <c:pt idx="18">
                  <c:v>1.5770985812835342E-3</c:v>
                </c:pt>
                <c:pt idx="19">
                  <c:v>1.7429634869729413E-3</c:v>
                </c:pt>
                <c:pt idx="20">
                  <c:v>1.9262725570702022E-3</c:v>
                </c:pt>
                <c:pt idx="21">
                  <c:v>2.1288604103612101E-3</c:v>
                </c:pt>
                <c:pt idx="22">
                  <c:v>2.3527546141737972E-3</c:v>
                </c:pt>
                <c:pt idx="23">
                  <c:v>2.6001959769531707E-3</c:v>
                </c:pt>
                <c:pt idx="24">
                  <c:v>2.873660975025942E-3</c:v>
                </c:pt>
                <c:pt idx="25">
                  <c:v>3.1758865380075649E-3</c:v>
                </c:pt>
                <c:pt idx="26">
                  <c:v>3.5098974409139283E-3</c:v>
                </c:pt>
                <c:pt idx="27">
                  <c:v>3.8790365771262172E-3</c:v>
                </c:pt>
                <c:pt idx="28">
                  <c:v>4.2869984151915896E-3</c:v>
                </c:pt>
                <c:pt idx="29">
                  <c:v>4.7378659743061435E-3</c:v>
                </c:pt>
                <c:pt idx="30">
                  <c:v>5.2361516885432655E-3</c:v>
                </c:pt>
                <c:pt idx="31">
                  <c:v>5.7868425688107419E-3</c:v>
                </c:pt>
                <c:pt idx="32">
                  <c:v>6.3954501145318046E-3</c:v>
                </c:pt>
                <c:pt idx="33">
                  <c:v>7.0680654745841204E-3</c:v>
                </c:pt>
                <c:pt idx="34">
                  <c:v>7.8114204095649231E-3</c:v>
                </c:pt>
                <c:pt idx="35">
                  <c:v>8.6329546655136702E-3</c:v>
                </c:pt>
                <c:pt idx="36">
                  <c:v>9.5408904333912359E-3</c:v>
                </c:pt>
                <c:pt idx="37">
                  <c:v>1.0544314639530164E-2</c:v>
                </c:pt>
                <c:pt idx="38">
                  <c:v>1.1653269890648035E-2</c:v>
                </c:pt>
                <c:pt idx="39">
                  <c:v>1.2878854983630797E-2</c:v>
                </c:pt>
                <c:pt idx="40">
                  <c:v>1.4233335986022333E-2</c:v>
                </c:pt>
                <c:pt idx="41">
                  <c:v>1.5730268998951497E-2</c:v>
                </c:pt>
                <c:pt idx="42">
                  <c:v>1.7384635831148076E-2</c:v>
                </c:pt>
                <c:pt idx="43">
                  <c:v>1.9212993941920775E-2</c:v>
                </c:pt>
                <c:pt idx="44">
                  <c:v>2.1233642153774435E-2</c:v>
                </c:pt>
                <c:pt idx="45">
                  <c:v>2.3466803793176616E-2</c:v>
                </c:pt>
                <c:pt idx="46">
                  <c:v>2.5934829092406159E-2</c:v>
                </c:pt>
                <c:pt idx="47">
                  <c:v>2.8662418878189433E-2</c:v>
                </c:pt>
                <c:pt idx="48">
                  <c:v>3.1676871785877525E-2</c:v>
                </c:pt>
                <c:pt idx="49">
                  <c:v>3.5008357473362783E-2</c:v>
                </c:pt>
                <c:pt idx="50">
                  <c:v>3.8690218569156776E-2</c:v>
                </c:pt>
                <c:pt idx="51">
                  <c:v>4.2759304376622453E-2</c:v>
                </c:pt>
                <c:pt idx="52">
                  <c:v>4.7256339674187908E-2</c:v>
                </c:pt>
                <c:pt idx="53">
                  <c:v>5.2226332302616918E-2</c:v>
                </c:pt>
                <c:pt idx="54">
                  <c:v>5.7719023618607035E-2</c:v>
                </c:pt>
                <c:pt idx="55">
                  <c:v>6.3789386323005903E-2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EA-4144-A1DD-7241E7167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404176"/>
        <c:axId val="1"/>
      </c:scatterChart>
      <c:valAx>
        <c:axId val="207940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t-t' [a]</a:t>
                </a:r>
              </a:p>
            </c:rich>
          </c:tx>
          <c:layout>
            <c:manualLayout>
              <c:xMode val="edge"/>
              <c:yMode val="edge"/>
              <c:x val="0.50620689655172413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f(t-t') [1/a]</a:t>
                </a:r>
              </a:p>
            </c:rich>
          </c:tx>
          <c:layout>
            <c:manualLayout>
              <c:xMode val="edge"/>
              <c:yMode val="edge"/>
              <c:x val="1.1034482758620689E-2"/>
              <c:y val="0.447963800904977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794041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Transfer Function Dispersion Model</a:t>
            </a:r>
          </a:p>
        </c:rich>
      </c:tx>
      <c:layout>
        <c:manualLayout>
          <c:xMode val="edge"/>
          <c:yMode val="edge"/>
          <c:x val="0.30758620689655175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724137931034479E-2"/>
          <c:y val="0.10859728506787331"/>
          <c:w val="0.90758620689655167"/>
          <c:h val="0.7850678733031674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'Dispersion Model'!$G$12:$G$67</c:f>
              <c:numCache>
                <c:formatCode>General</c:formatCode>
                <c:ptCount val="56"/>
                <c:pt idx="0">
                  <c:v>60</c:v>
                </c:pt>
                <c:pt idx="1">
                  <c:v>59</c:v>
                </c:pt>
                <c:pt idx="2">
                  <c:v>58</c:v>
                </c:pt>
                <c:pt idx="3">
                  <c:v>57</c:v>
                </c:pt>
                <c:pt idx="4">
                  <c:v>56</c:v>
                </c:pt>
                <c:pt idx="5">
                  <c:v>55</c:v>
                </c:pt>
                <c:pt idx="6">
                  <c:v>54</c:v>
                </c:pt>
                <c:pt idx="7">
                  <c:v>53</c:v>
                </c:pt>
                <c:pt idx="8">
                  <c:v>52</c:v>
                </c:pt>
                <c:pt idx="9">
                  <c:v>51</c:v>
                </c:pt>
                <c:pt idx="10">
                  <c:v>50</c:v>
                </c:pt>
                <c:pt idx="11">
                  <c:v>49</c:v>
                </c:pt>
                <c:pt idx="12">
                  <c:v>48</c:v>
                </c:pt>
                <c:pt idx="13">
                  <c:v>47</c:v>
                </c:pt>
                <c:pt idx="14">
                  <c:v>46</c:v>
                </c:pt>
                <c:pt idx="15">
                  <c:v>45</c:v>
                </c:pt>
                <c:pt idx="16">
                  <c:v>44</c:v>
                </c:pt>
                <c:pt idx="17">
                  <c:v>43</c:v>
                </c:pt>
                <c:pt idx="18">
                  <c:v>42</c:v>
                </c:pt>
                <c:pt idx="19">
                  <c:v>41</c:v>
                </c:pt>
                <c:pt idx="20">
                  <c:v>40</c:v>
                </c:pt>
                <c:pt idx="21">
                  <c:v>39</c:v>
                </c:pt>
                <c:pt idx="22">
                  <c:v>38</c:v>
                </c:pt>
                <c:pt idx="23">
                  <c:v>37</c:v>
                </c:pt>
                <c:pt idx="24">
                  <c:v>36</c:v>
                </c:pt>
                <c:pt idx="25">
                  <c:v>35</c:v>
                </c:pt>
                <c:pt idx="26">
                  <c:v>34</c:v>
                </c:pt>
                <c:pt idx="27">
                  <c:v>33</c:v>
                </c:pt>
                <c:pt idx="28">
                  <c:v>32</c:v>
                </c:pt>
                <c:pt idx="29">
                  <c:v>31</c:v>
                </c:pt>
                <c:pt idx="30">
                  <c:v>30</c:v>
                </c:pt>
                <c:pt idx="31">
                  <c:v>29</c:v>
                </c:pt>
                <c:pt idx="32">
                  <c:v>28</c:v>
                </c:pt>
                <c:pt idx="33">
                  <c:v>27</c:v>
                </c:pt>
                <c:pt idx="34">
                  <c:v>26</c:v>
                </c:pt>
                <c:pt idx="35">
                  <c:v>25</c:v>
                </c:pt>
                <c:pt idx="36">
                  <c:v>24</c:v>
                </c:pt>
                <c:pt idx="37">
                  <c:v>23</c:v>
                </c:pt>
                <c:pt idx="38">
                  <c:v>22</c:v>
                </c:pt>
                <c:pt idx="39">
                  <c:v>21</c:v>
                </c:pt>
                <c:pt idx="40">
                  <c:v>20</c:v>
                </c:pt>
                <c:pt idx="41">
                  <c:v>19</c:v>
                </c:pt>
                <c:pt idx="42">
                  <c:v>18</c:v>
                </c:pt>
                <c:pt idx="43">
                  <c:v>17</c:v>
                </c:pt>
                <c:pt idx="44">
                  <c:v>16</c:v>
                </c:pt>
                <c:pt idx="45">
                  <c:v>15</c:v>
                </c:pt>
                <c:pt idx="46">
                  <c:v>14</c:v>
                </c:pt>
                <c:pt idx="47">
                  <c:v>13</c:v>
                </c:pt>
                <c:pt idx="48">
                  <c:v>12</c:v>
                </c:pt>
                <c:pt idx="49">
                  <c:v>11</c:v>
                </c:pt>
                <c:pt idx="50">
                  <c:v>10</c:v>
                </c:pt>
                <c:pt idx="51">
                  <c:v>9</c:v>
                </c:pt>
                <c:pt idx="52">
                  <c:v>8</c:v>
                </c:pt>
                <c:pt idx="53">
                  <c:v>7</c:v>
                </c:pt>
                <c:pt idx="54">
                  <c:v>6</c:v>
                </c:pt>
                <c:pt idx="55">
                  <c:v>5</c:v>
                </c:pt>
              </c:numCache>
            </c:numRef>
          </c:xVal>
          <c:yVal>
            <c:numRef>
              <c:f>'Dispersion Model'!$I$12:$I$67</c:f>
              <c:numCache>
                <c:formatCode>General</c:formatCode>
                <c:ptCount val="56"/>
                <c:pt idx="0">
                  <c:v>1.8166343535279417E-7</c:v>
                </c:pt>
                <c:pt idx="1">
                  <c:v>2.3753245086690331E-7</c:v>
                </c:pt>
                <c:pt idx="2">
                  <c:v>3.1064172243717968E-7</c:v>
                </c:pt>
                <c:pt idx="3">
                  <c:v>4.0633008064593228E-7</c:v>
                </c:pt>
                <c:pt idx="4">
                  <c:v>5.3159563793026047E-7</c:v>
                </c:pt>
                <c:pt idx="5">
                  <c:v>6.9561336532672406E-7</c:v>
                </c:pt>
                <c:pt idx="6">
                  <c:v>9.1041468724341114E-7</c:v>
                </c:pt>
                <c:pt idx="7">
                  <c:v>1.1917799742805224E-6</c:v>
                </c:pt>
                <c:pt idx="8">
                  <c:v>1.5604108331365287E-6</c:v>
                </c:pt>
                <c:pt idx="9">
                  <c:v>2.0434701615738645E-6</c:v>
                </c:pt>
                <c:pt idx="10">
                  <c:v>2.6766056457139822E-6</c:v>
                </c:pt>
                <c:pt idx="11">
                  <c:v>3.5066088154397261E-6</c:v>
                </c:pt>
                <c:pt idx="12">
                  <c:v>4.5949096829597612E-6</c:v>
                </c:pt>
                <c:pt idx="13">
                  <c:v>6.0221699647017046E-6</c:v>
                </c:pt>
                <c:pt idx="14">
                  <c:v>7.8943206368090374E-6</c:v>
                </c:pt>
                <c:pt idx="15">
                  <c:v>1.0350498259785891E-5</c:v>
                </c:pt>
                <c:pt idx="16">
                  <c:v>1.3573477173049094E-5</c:v>
                </c:pt>
                <c:pt idx="17">
                  <c:v>1.7803381789526777E-5</c:v>
                </c:pt>
                <c:pt idx="18">
                  <c:v>2.3355708442363559E-5</c:v>
                </c:pt>
                <c:pt idx="19">
                  <c:v>3.064500720925718E-5</c:v>
                </c:pt>
                <c:pt idx="20">
                  <c:v>4.0215993655709614E-5</c:v>
                </c:pt>
                <c:pt idx="21">
                  <c:v>5.2784407763224351E-5</c:v>
                </c:pt>
                <c:pt idx="22">
                  <c:v>6.9290649786291907E-5</c:v>
                </c:pt>
                <c:pt idx="23">
                  <c:v>9.0970147674431933E-5</c:v>
                </c:pt>
                <c:pt idx="24">
                  <c:v>1.1944560717627076E-4</c:v>
                </c:pt>
                <c:pt idx="25">
                  <c:v>1.5684783684155338E-4</c:v>
                </c:pt>
                <c:pt idx="26">
                  <c:v>2.0597381421210082E-4</c:v>
                </c:pt>
                <c:pt idx="27">
                  <c:v>2.7049317043290803E-4</c:v>
                </c:pt>
                <c:pt idx="28">
                  <c:v>3.5521743523809807E-4</c:v>
                </c:pt>
                <c:pt idx="29">
                  <c:v>4.6645032500748613E-4</c:v>
                </c:pt>
                <c:pt idx="30">
                  <c:v>6.1244218368463428E-4</c:v>
                </c:pt>
                <c:pt idx="31">
                  <c:v>8.0397746430025101E-4</c:v>
                </c:pt>
                <c:pt idx="32">
                  <c:v>1.0551308236539556E-3</c:v>
                </c:pt>
                <c:pt idx="33">
                  <c:v>1.3842347306581887E-3</c:v>
                </c:pt>
                <c:pt idx="34">
                  <c:v>1.8151087844430504E-3</c:v>
                </c:pt>
                <c:pt idx="35">
                  <c:v>2.3786067890344017E-3</c:v>
                </c:pt>
                <c:pt idx="36">
                  <c:v>3.11453934548721E-3</c:v>
                </c:pt>
                <c:pt idx="37">
                  <c:v>4.0740224371530838E-3</c:v>
                </c:pt>
                <c:pt idx="38">
                  <c:v>5.3222777191422764E-3</c:v>
                </c:pt>
                <c:pt idx="39">
                  <c:v>6.941853569236771E-3</c:v>
                </c:pt>
                <c:pt idx="40">
                  <c:v>9.0361234496533511E-3</c:v>
                </c:pt>
                <c:pt idx="41">
                  <c:v>1.1732710714111635E-2</c:v>
                </c:pt>
                <c:pt idx="42">
                  <c:v>1.5186124439141599E-2</c:v>
                </c:pt>
                <c:pt idx="43">
                  <c:v>1.9578272774459872E-2</c:v>
                </c:pt>
                <c:pt idx="44">
                  <c:v>2.511450549709766E-2</c:v>
                </c:pt>
                <c:pt idx="45">
                  <c:v>3.2011227559723257E-2</c:v>
                </c:pt>
                <c:pt idx="46">
                  <c:v>4.0468681986356204E-2</c:v>
                </c:pt>
                <c:pt idx="47">
                  <c:v>5.0619036024042115E-2</c:v>
                </c:pt>
                <c:pt idx="48">
                  <c:v>6.2435583597732214E-2</c:v>
                </c:pt>
                <c:pt idx="49">
                  <c:v>7.5585048230663948E-2</c:v>
                </c:pt>
                <c:pt idx="50">
                  <c:v>8.9206243482291725E-2</c:v>
                </c:pt>
                <c:pt idx="51">
                  <c:v>0.10161732345346372</c:v>
                </c:pt>
                <c:pt idx="52">
                  <c:v>0.11002046107900736</c:v>
                </c:pt>
                <c:pt idx="53">
                  <c:v>0.11044690147319691</c:v>
                </c:pt>
                <c:pt idx="54">
                  <c:v>9.8545936543653942E-2</c:v>
                </c:pt>
                <c:pt idx="55">
                  <c:v>7.2288987597226795E-2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39-504F-A040-D37BC084C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373760"/>
        <c:axId val="1"/>
      </c:scatterChart>
      <c:valAx>
        <c:axId val="207937376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t' [a]</a:t>
                </a:r>
              </a:p>
            </c:rich>
          </c:tx>
          <c:layout>
            <c:manualLayout>
              <c:xMode val="edge"/>
              <c:yMode val="edge"/>
              <c:x val="0.51034482758620692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g(t')</a:t>
                </a:r>
              </a:p>
            </c:rich>
          </c:tx>
          <c:layout>
            <c:manualLayout>
              <c:xMode val="edge"/>
              <c:yMode val="edge"/>
              <c:x val="1.1034482758620689E-2"/>
              <c:y val="0.47737556561085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793737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Comparison between observed and calculated concentrations</a:t>
            </a:r>
          </a:p>
        </c:rich>
      </c:tx>
      <c:layout>
        <c:manualLayout>
          <c:xMode val="edge"/>
          <c:yMode val="edge"/>
          <c:x val="0.19862068965517241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586206896551718E-2"/>
          <c:y val="9.9547511312217188E-2"/>
          <c:w val="0.9131034482758621"/>
          <c:h val="0.7963800904977375"/>
        </c:manualLayout>
      </c:layout>
      <c:scatterChart>
        <c:scatterStyle val="lineMarker"/>
        <c:varyColors val="0"/>
        <c:ser>
          <c:idx val="1"/>
          <c:order val="0"/>
          <c:tx>
            <c:strRef>
              <c:f>'Output(t)'!$H$3</c:f>
              <c:strCache>
                <c:ptCount val="1"/>
                <c:pt idx="0">
                  <c:v>cout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'Output(t)'!$I$1:$BQ$1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</c:numCache>
            </c:numRef>
          </c:xVal>
          <c:yVal>
            <c:numRef>
              <c:f>'Output(t)'!$I$3:$BQ$3</c:f>
              <c:numCache>
                <c:formatCode>General</c:formatCode>
                <c:ptCount val="61"/>
                <c:pt idx="0">
                  <c:v>0.3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1.1000000000000001</c:v>
                </c:pt>
                <c:pt idx="5">
                  <c:v>1.4</c:v>
                </c:pt>
                <c:pt idx="6">
                  <c:v>1.8</c:v>
                </c:pt>
                <c:pt idx="7">
                  <c:v>2.6</c:v>
                </c:pt>
                <c:pt idx="8">
                  <c:v>3.8</c:v>
                </c:pt>
                <c:pt idx="9">
                  <c:v>5.2</c:v>
                </c:pt>
                <c:pt idx="10">
                  <c:v>6.7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11.9</c:v>
                </c:pt>
                <c:pt idx="14">
                  <c:v>14</c:v>
                </c:pt>
                <c:pt idx="15">
                  <c:v>16.3</c:v>
                </c:pt>
                <c:pt idx="16">
                  <c:v>18.899999999999999</c:v>
                </c:pt>
                <c:pt idx="17">
                  <c:v>21.9</c:v>
                </c:pt>
                <c:pt idx="18">
                  <c:v>25.4</c:v>
                </c:pt>
                <c:pt idx="19">
                  <c:v>29</c:v>
                </c:pt>
                <c:pt idx="20">
                  <c:v>33</c:v>
                </c:pt>
                <c:pt idx="21">
                  <c:v>37.700000000000003</c:v>
                </c:pt>
                <c:pt idx="22">
                  <c:v>43.1</c:v>
                </c:pt>
                <c:pt idx="23">
                  <c:v>49.3</c:v>
                </c:pt>
                <c:pt idx="24">
                  <c:v>56.5</c:v>
                </c:pt>
                <c:pt idx="25">
                  <c:v>64.8</c:v>
                </c:pt>
                <c:pt idx="26">
                  <c:v>74.2</c:v>
                </c:pt>
                <c:pt idx="27">
                  <c:v>84.7</c:v>
                </c:pt>
                <c:pt idx="28">
                  <c:v>96.4</c:v>
                </c:pt>
                <c:pt idx="29">
                  <c:v>109.7</c:v>
                </c:pt>
                <c:pt idx="30">
                  <c:v>124.3</c:v>
                </c:pt>
                <c:pt idx="31">
                  <c:v>140.30000000000001</c:v>
                </c:pt>
                <c:pt idx="32">
                  <c:v>157.4</c:v>
                </c:pt>
                <c:pt idx="33">
                  <c:v>175.9</c:v>
                </c:pt>
                <c:pt idx="34">
                  <c:v>196.4</c:v>
                </c:pt>
                <c:pt idx="35">
                  <c:v>218.5</c:v>
                </c:pt>
                <c:pt idx="36">
                  <c:v>239.5</c:v>
                </c:pt>
                <c:pt idx="37">
                  <c:v>259.60000000000002</c:v>
                </c:pt>
                <c:pt idx="38">
                  <c:v>278.39999999999998</c:v>
                </c:pt>
                <c:pt idx="39">
                  <c:v>295.3</c:v>
                </c:pt>
                <c:pt idx="40">
                  <c:v>311.89999999999998</c:v>
                </c:pt>
                <c:pt idx="41">
                  <c:v>328.1</c:v>
                </c:pt>
                <c:pt idx="42">
                  <c:v>344.6</c:v>
                </c:pt>
                <c:pt idx="43">
                  <c:v>360.7</c:v>
                </c:pt>
                <c:pt idx="44">
                  <c:v>377</c:v>
                </c:pt>
                <c:pt idx="45">
                  <c:v>394.1</c:v>
                </c:pt>
                <c:pt idx="46">
                  <c:v>411.5</c:v>
                </c:pt>
                <c:pt idx="47">
                  <c:v>429.3</c:v>
                </c:pt>
                <c:pt idx="48">
                  <c:v>447.5</c:v>
                </c:pt>
                <c:pt idx="49">
                  <c:v>465.9</c:v>
                </c:pt>
                <c:pt idx="50">
                  <c:v>482.5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04-F549-A0FA-5F5A07CB9A08}"/>
            </c:ext>
          </c:extLst>
        </c:ser>
        <c:ser>
          <c:idx val="3"/>
          <c:order val="1"/>
          <c:tx>
            <c:strRef>
              <c:f>'Output(t)'!$H$5</c:f>
              <c:strCache>
                <c:ptCount val="1"/>
                <c:pt idx="0">
                  <c:v>cobs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'Output(t)'!$I$1:$BQ$1</c:f>
              <c:numCache>
                <c:formatCode>General</c:formatCode>
                <c:ptCount val="6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</c:numCache>
            </c:numRef>
          </c:xVal>
          <c:yVal>
            <c:numRef>
              <c:f>'Output(t)'!$I$5:$BQ$5</c:f>
              <c:numCache>
                <c:formatCode>General</c:formatCode>
                <c:ptCount val="61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390</c:v>
                </c:pt>
                <c:pt idx="24">
                  <c:v>390</c:v>
                </c:pt>
                <c:pt idx="25">
                  <c:v>390</c:v>
                </c:pt>
                <c:pt idx="26">
                  <c:v>390</c:v>
                </c:pt>
                <c:pt idx="27">
                  <c:v>390</c:v>
                </c:pt>
                <c:pt idx="28">
                  <c:v>390</c:v>
                </c:pt>
                <c:pt idx="29">
                  <c:v>390</c:v>
                </c:pt>
                <c:pt idx="30">
                  <c:v>390</c:v>
                </c:pt>
                <c:pt idx="31">
                  <c:v>390</c:v>
                </c:pt>
                <c:pt idx="32">
                  <c:v>390</c:v>
                </c:pt>
                <c:pt idx="33">
                  <c:v>390</c:v>
                </c:pt>
                <c:pt idx="34">
                  <c:v>390</c:v>
                </c:pt>
                <c:pt idx="35">
                  <c:v>390</c:v>
                </c:pt>
                <c:pt idx="36">
                  <c:v>390</c:v>
                </c:pt>
                <c:pt idx="37">
                  <c:v>390</c:v>
                </c:pt>
                <c:pt idx="38">
                  <c:v>390</c:v>
                </c:pt>
                <c:pt idx="39">
                  <c:v>390</c:v>
                </c:pt>
                <c:pt idx="40">
                  <c:v>390</c:v>
                </c:pt>
                <c:pt idx="41">
                  <c:v>390</c:v>
                </c:pt>
                <c:pt idx="42">
                  <c:v>390</c:v>
                </c:pt>
                <c:pt idx="43">
                  <c:v>390</c:v>
                </c:pt>
                <c:pt idx="44">
                  <c:v>390</c:v>
                </c:pt>
                <c:pt idx="45">
                  <c:v>390</c:v>
                </c:pt>
                <c:pt idx="46">
                  <c:v>390</c:v>
                </c:pt>
                <c:pt idx="47">
                  <c:v>390</c:v>
                </c:pt>
                <c:pt idx="48">
                  <c:v>390</c:v>
                </c:pt>
                <c:pt idx="49">
                  <c:v>390</c:v>
                </c:pt>
                <c:pt idx="50">
                  <c:v>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04-F549-A0FA-5F5A07CB9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243936"/>
        <c:axId val="1"/>
      </c:scatterChart>
      <c:valAx>
        <c:axId val="2079243936"/>
        <c:scaling>
          <c:orientation val="minMax"/>
          <c:max val="2000"/>
          <c:min val="1950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 [a]</a:t>
                </a:r>
              </a:p>
            </c:rich>
          </c:tx>
          <c:layout>
            <c:manualLayout>
              <c:xMode val="edge"/>
              <c:yMode val="edge"/>
              <c:x val="0.51034482758620692"/>
              <c:y val="0.94570135746606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Concentration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16289592760181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792439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6551724137931"/>
          <c:y val="0.15610859728506787"/>
          <c:w val="6.7586206896551718E-2"/>
          <c:h val="6.10859728506787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Comparison between observed and calculated concentrations</a:t>
            </a:r>
          </a:p>
        </c:rich>
      </c:tx>
      <c:layout>
        <c:manualLayout>
          <c:xMode val="edge"/>
          <c:yMode val="edge"/>
          <c:x val="0.19862068965517241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586206896551718E-2"/>
          <c:y val="0.10633484162895927"/>
          <c:w val="0.92"/>
          <c:h val="0.78959276018099545"/>
        </c:manualLayout>
      </c:layout>
      <c:scatterChart>
        <c:scatterStyle val="lineMarker"/>
        <c:varyColors val="0"/>
        <c:ser>
          <c:idx val="1"/>
          <c:order val="0"/>
          <c:tx>
            <c:strRef>
              <c:f>'Output(tau)'!$H$3</c:f>
              <c:strCache>
                <c:ptCount val="1"/>
                <c:pt idx="0">
                  <c:v>cout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'Output(tau)'!$I$1:$BE$1</c:f>
              <c:numCache>
                <c:formatCode>General</c:formatCode>
                <c:ptCount val="4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</c:numCache>
            </c:numRef>
          </c:xVal>
          <c:yVal>
            <c:numRef>
              <c:f>'Output(tau)'!$I$3:$BE$3</c:f>
              <c:numCache>
                <c:formatCode>General</c:formatCode>
                <c:ptCount val="49"/>
                <c:pt idx="0">
                  <c:v>540</c:v>
                </c:pt>
                <c:pt idx="1">
                  <c:v>540</c:v>
                </c:pt>
                <c:pt idx="2">
                  <c:v>538</c:v>
                </c:pt>
                <c:pt idx="3">
                  <c:v>536</c:v>
                </c:pt>
                <c:pt idx="4">
                  <c:v>529</c:v>
                </c:pt>
                <c:pt idx="5">
                  <c:v>520</c:v>
                </c:pt>
                <c:pt idx="6">
                  <c:v>507</c:v>
                </c:pt>
                <c:pt idx="7">
                  <c:v>495.9</c:v>
                </c:pt>
                <c:pt idx="8">
                  <c:v>482.5</c:v>
                </c:pt>
                <c:pt idx="9">
                  <c:v>465.9</c:v>
                </c:pt>
                <c:pt idx="10">
                  <c:v>447.5</c:v>
                </c:pt>
                <c:pt idx="11">
                  <c:v>429.3</c:v>
                </c:pt>
                <c:pt idx="12">
                  <c:v>411.5</c:v>
                </c:pt>
                <c:pt idx="13">
                  <c:v>394.1</c:v>
                </c:pt>
                <c:pt idx="14">
                  <c:v>377</c:v>
                </c:pt>
                <c:pt idx="15">
                  <c:v>360.7</c:v>
                </c:pt>
                <c:pt idx="16">
                  <c:v>344.6</c:v>
                </c:pt>
                <c:pt idx="17">
                  <c:v>328.1</c:v>
                </c:pt>
                <c:pt idx="18">
                  <c:v>311.89999999999998</c:v>
                </c:pt>
                <c:pt idx="19">
                  <c:v>295.3</c:v>
                </c:pt>
                <c:pt idx="20">
                  <c:v>278.39999999999998</c:v>
                </c:pt>
                <c:pt idx="21">
                  <c:v>259.60000000000002</c:v>
                </c:pt>
                <c:pt idx="22">
                  <c:v>239.5</c:v>
                </c:pt>
                <c:pt idx="23">
                  <c:v>218.5</c:v>
                </c:pt>
                <c:pt idx="24">
                  <c:v>196.4</c:v>
                </c:pt>
                <c:pt idx="25">
                  <c:v>175.9</c:v>
                </c:pt>
                <c:pt idx="26">
                  <c:v>157.4</c:v>
                </c:pt>
                <c:pt idx="27">
                  <c:v>140.30000000000001</c:v>
                </c:pt>
                <c:pt idx="28">
                  <c:v>124.3</c:v>
                </c:pt>
                <c:pt idx="29">
                  <c:v>109.7</c:v>
                </c:pt>
                <c:pt idx="30">
                  <c:v>96.4</c:v>
                </c:pt>
                <c:pt idx="31">
                  <c:v>84.7</c:v>
                </c:pt>
                <c:pt idx="32">
                  <c:v>74.2</c:v>
                </c:pt>
                <c:pt idx="33">
                  <c:v>64.8</c:v>
                </c:pt>
                <c:pt idx="34">
                  <c:v>56.5</c:v>
                </c:pt>
                <c:pt idx="35">
                  <c:v>49.3</c:v>
                </c:pt>
                <c:pt idx="36">
                  <c:v>43.1</c:v>
                </c:pt>
                <c:pt idx="37">
                  <c:v>37.700000000000003</c:v>
                </c:pt>
                <c:pt idx="38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D7-6347-82FD-6F3197E3431F}"/>
            </c:ext>
          </c:extLst>
        </c:ser>
        <c:ser>
          <c:idx val="3"/>
          <c:order val="1"/>
          <c:tx>
            <c:strRef>
              <c:f>'Output(tau)'!$H$5</c:f>
              <c:strCache>
                <c:ptCount val="1"/>
                <c:pt idx="0">
                  <c:v>cobs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'Output(tau)'!$I$1:$BE$1</c:f>
              <c:numCache>
                <c:formatCode>General</c:formatCode>
                <c:ptCount val="4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</c:numCache>
            </c:numRef>
          </c:xVal>
          <c:yVal>
            <c:numRef>
              <c:f>'Output(tau)'!$I$5:$BE$5</c:f>
              <c:numCache>
                <c:formatCode>General</c:formatCode>
                <c:ptCount val="49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390</c:v>
                </c:pt>
                <c:pt idx="24">
                  <c:v>390</c:v>
                </c:pt>
                <c:pt idx="25">
                  <c:v>390</c:v>
                </c:pt>
                <c:pt idx="26">
                  <c:v>390</c:v>
                </c:pt>
                <c:pt idx="27">
                  <c:v>390</c:v>
                </c:pt>
                <c:pt idx="28">
                  <c:v>390</c:v>
                </c:pt>
                <c:pt idx="29">
                  <c:v>390</c:v>
                </c:pt>
                <c:pt idx="30">
                  <c:v>390</c:v>
                </c:pt>
                <c:pt idx="31">
                  <c:v>390</c:v>
                </c:pt>
                <c:pt idx="32">
                  <c:v>390</c:v>
                </c:pt>
                <c:pt idx="33">
                  <c:v>390</c:v>
                </c:pt>
                <c:pt idx="34">
                  <c:v>390</c:v>
                </c:pt>
                <c:pt idx="35">
                  <c:v>390</c:v>
                </c:pt>
                <c:pt idx="36">
                  <c:v>390</c:v>
                </c:pt>
                <c:pt idx="37">
                  <c:v>390</c:v>
                </c:pt>
                <c:pt idx="38">
                  <c:v>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D7-6347-82FD-6F3197E34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277744"/>
        <c:axId val="1"/>
      </c:scatterChart>
      <c:valAx>
        <c:axId val="207927774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tau [a]</a:t>
                </a:r>
              </a:p>
            </c:rich>
          </c:tx>
          <c:layout>
            <c:manualLayout>
              <c:xMode val="edge"/>
              <c:yMode val="edge"/>
              <c:x val="0.50344827586206897"/>
              <c:y val="0.94570135746606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Concentration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1855203619909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792777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68965517241384"/>
          <c:y val="0.15384615384615385"/>
          <c:w val="6.7586206896551718E-2"/>
          <c:h val="6.10859728506787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  <sheetView workbookViewId="1" zoomToFit="1"/>
  </sheetViews>
  <pageMargins left="0.75" right="0.75" top="1" bottom="1" header="0.5" footer="0.5"/>
  <pageSetup paperSize="9" orientation="landscape" horizontalDpi="30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  <sheetView tabSelected="1" zoomScale="147" workbookViewId="1" zoomToFit="1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  <sheetView workbookViewId="1" zoomToFit="1"/>
  </sheetViews>
  <pageMargins left="0.75" right="0.75" top="1" bottom="1" header="0.5" footer="0.5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  <sheetView workbookViewId="1" zoomToFit="1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tabSelected="1" zoomScale="147" workbookViewId="0" zoomToFit="1"/>
    <sheetView workbookViewId="1" zoomToFit="1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  <sheetView workbookViewId="1" zoomToFit="1"/>
  </sheetViews>
  <pageMargins left="0.75" right="0.75" top="1" bottom="1" header="0.5" footer="0.5"/>
  <headerFooter alignWithMargins="0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  <sheetView workbookViewId="1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9660" cy="56156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F00180-F25F-9E4F-B38C-C335E0870D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9660" cy="56156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9E5459-7E52-7240-8094-3F2D7D4744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9660" cy="56156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3BDB0A-8EE3-7144-8F66-8F4E65B632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9660" cy="56156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354004-C9E3-FD49-8416-02C8316485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9660" cy="56156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0557F0-6D45-DC47-B26D-925D1F4890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01F3D6-E949-DD4B-A396-EF4CBE1B2E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25D450-698D-FE48-87E6-6B697DE3C1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B4" sqref="B4"/>
    </sheetView>
    <sheetView workbookViewId="1"/>
  </sheetViews>
  <sheetFormatPr baseColWidth="10" defaultColWidth="8.83203125" defaultRowHeight="13" x14ac:dyDescent="0.15"/>
  <cols>
    <col min="1" max="1" width="19.33203125" customWidth="1"/>
    <col min="2" max="2" width="5.6640625" customWidth="1"/>
  </cols>
  <sheetData>
    <row r="1" spans="1:2" x14ac:dyDescent="0.15">
      <c r="A1" s="10" t="s">
        <v>51</v>
      </c>
      <c r="B1" s="8"/>
    </row>
    <row r="2" spans="1:2" ht="14" thickBot="1" x14ac:dyDescent="0.2">
      <c r="A2" s="9" t="str">
        <f>IF(AND($B$3&lt;&gt;"em",$B$3&lt;&gt;"dm",$B$3&lt;&gt;"pm"),"No such Model!"," ")</f>
        <v xml:space="preserve"> </v>
      </c>
      <c r="B2" s="8"/>
    </row>
    <row r="3" spans="1:2" ht="14" thickBot="1" x14ac:dyDescent="0.2">
      <c r="A3" s="10" t="s">
        <v>54</v>
      </c>
      <c r="B3" s="15" t="s">
        <v>67</v>
      </c>
    </row>
    <row r="4" spans="1:2" x14ac:dyDescent="0.15">
      <c r="A4" s="8" t="s">
        <v>65</v>
      </c>
      <c r="B4" s="8"/>
    </row>
    <row r="5" spans="1:2" ht="14" thickBot="1" x14ac:dyDescent="0.2">
      <c r="A5" s="9" t="str">
        <f>IF(AND($B$6&lt;=50,$B$6&gt;1)," ","Invalid Parameter!")</f>
        <v xml:space="preserve"> </v>
      </c>
      <c r="B5" s="8"/>
    </row>
    <row r="6" spans="1:2" ht="14" thickBot="1" x14ac:dyDescent="0.2">
      <c r="A6" s="10" t="s">
        <v>52</v>
      </c>
      <c r="B6" s="15">
        <v>10</v>
      </c>
    </row>
    <row r="7" spans="1:2" ht="14" thickBot="1" x14ac:dyDescent="0.2">
      <c r="A7" s="8" t="s">
        <v>63</v>
      </c>
      <c r="B7" s="8"/>
    </row>
    <row r="8" spans="1:2" ht="14" thickBot="1" x14ac:dyDescent="0.2">
      <c r="A8" s="10" t="s">
        <v>53</v>
      </c>
      <c r="B8" s="11">
        <v>1</v>
      </c>
    </row>
    <row r="9" spans="1:2" x14ac:dyDescent="0.15">
      <c r="A9" s="8" t="s">
        <v>46</v>
      </c>
      <c r="B9" s="8"/>
    </row>
    <row r="10" spans="1:2" ht="14" thickBot="1" x14ac:dyDescent="0.2">
      <c r="A10" s="9" t="str">
        <f>IF(AND($B$11&lt;1,$B$6&gt;0.0001)," ","Invalid Parameter!")</f>
        <v xml:space="preserve"> </v>
      </c>
      <c r="B10" s="8"/>
    </row>
    <row r="11" spans="1:2" ht="14" thickBot="1" x14ac:dyDescent="0.2">
      <c r="A11" s="10" t="s">
        <v>55</v>
      </c>
      <c r="B11" s="15">
        <v>0.1</v>
      </c>
    </row>
    <row r="12" spans="1:2" x14ac:dyDescent="0.15">
      <c r="A12" s="8" t="s">
        <v>4</v>
      </c>
      <c r="B12" s="8"/>
    </row>
    <row r="13" spans="1:2" ht="14" thickBot="1" x14ac:dyDescent="0.2">
      <c r="A13" s="8"/>
      <c r="B13" s="8"/>
    </row>
    <row r="14" spans="1:2" ht="14" thickBot="1" x14ac:dyDescent="0.2">
      <c r="A14" s="10" t="s">
        <v>56</v>
      </c>
      <c r="B14" s="11">
        <v>1</v>
      </c>
    </row>
    <row r="15" spans="1:2" x14ac:dyDescent="0.15">
      <c r="A15" s="8" t="s">
        <v>50</v>
      </c>
      <c r="B15" s="8"/>
    </row>
    <row r="16" spans="1:2" ht="14" thickBot="1" x14ac:dyDescent="0.2">
      <c r="A16" s="9" t="str">
        <f>IF(OR($B$17="tr",$B$17="cfc",$B$17="kr",$B$17="he")," ","Wrong Code!")</f>
        <v xml:space="preserve"> </v>
      </c>
      <c r="B16" s="8"/>
    </row>
    <row r="17" spans="1:2" ht="14" thickBot="1" x14ac:dyDescent="0.2">
      <c r="A17" s="10" t="s">
        <v>57</v>
      </c>
      <c r="B17" s="15" t="s">
        <v>35</v>
      </c>
    </row>
    <row r="18" spans="1:2" x14ac:dyDescent="0.15">
      <c r="A18" s="8" t="s">
        <v>42</v>
      </c>
      <c r="B18" s="8"/>
    </row>
    <row r="19" spans="1:2" ht="14" thickBot="1" x14ac:dyDescent="0.2">
      <c r="A19" s="9" t="str">
        <f>IF(AND($B$20&lt;2001,$B$20&gt;1940)," ","Invalid Year!")</f>
        <v xml:space="preserve"> </v>
      </c>
      <c r="B19" s="8"/>
    </row>
    <row r="20" spans="1:2" ht="14" thickBot="1" x14ac:dyDescent="0.2">
      <c r="A20" s="10" t="s">
        <v>6</v>
      </c>
      <c r="B20" s="11">
        <v>2000</v>
      </c>
    </row>
    <row r="21" spans="1:2" x14ac:dyDescent="0.15">
      <c r="A21" s="8"/>
      <c r="B21" s="8"/>
    </row>
    <row r="22" spans="1:2" x14ac:dyDescent="0.15">
      <c r="A22" s="10" t="s">
        <v>58</v>
      </c>
      <c r="B22" s="8"/>
    </row>
    <row r="23" spans="1:2" ht="14" thickBot="1" x14ac:dyDescent="0.2">
      <c r="A23" s="8" t="s">
        <v>59</v>
      </c>
      <c r="B23" s="8"/>
    </row>
    <row r="24" spans="1:2" x14ac:dyDescent="0.15">
      <c r="A24" s="10" t="s">
        <v>47</v>
      </c>
      <c r="B24" s="12">
        <v>18.8</v>
      </c>
    </row>
    <row r="25" spans="1:2" x14ac:dyDescent="0.15">
      <c r="A25" s="10" t="s">
        <v>49</v>
      </c>
      <c r="B25" s="13">
        <v>390</v>
      </c>
    </row>
    <row r="26" spans="1:2" x14ac:dyDescent="0.15">
      <c r="A26" s="10" t="s">
        <v>64</v>
      </c>
      <c r="B26" s="13">
        <v>25.7</v>
      </c>
    </row>
    <row r="27" spans="1:2" ht="14" thickBot="1" x14ac:dyDescent="0.2">
      <c r="A27" s="10" t="s">
        <v>48</v>
      </c>
      <c r="B27" s="14">
        <v>56.6</v>
      </c>
    </row>
    <row r="28" spans="1:2" x14ac:dyDescent="0.15">
      <c r="A28" s="8" t="s">
        <v>88</v>
      </c>
      <c r="B28" s="8">
        <f>4500/365.242/LN(2)*LN(1+B27/B24)</f>
        <v>24.688407623328153</v>
      </c>
    </row>
    <row r="29" spans="1:2" x14ac:dyDescent="0.15">
      <c r="A29" s="8"/>
      <c r="B29" s="8"/>
    </row>
    <row r="30" spans="1:2" x14ac:dyDescent="0.15">
      <c r="A30" s="10" t="s">
        <v>9</v>
      </c>
      <c r="B30" s="8"/>
    </row>
    <row r="31" spans="1:2" x14ac:dyDescent="0.15">
      <c r="A31" s="10" t="s">
        <v>39</v>
      </c>
      <c r="B31" s="8"/>
    </row>
    <row r="32" spans="1:2" x14ac:dyDescent="0.15">
      <c r="A32" s="8" t="s">
        <v>36</v>
      </c>
      <c r="B32" s="8"/>
    </row>
    <row r="33" spans="1:2" x14ac:dyDescent="0.15">
      <c r="A33" s="8" t="s">
        <v>37</v>
      </c>
      <c r="B33" s="8"/>
    </row>
    <row r="34" spans="1:2" x14ac:dyDescent="0.15">
      <c r="A34" s="8" t="s">
        <v>82</v>
      </c>
      <c r="B34" s="8"/>
    </row>
    <row r="35" spans="1:2" x14ac:dyDescent="0.15">
      <c r="A35" s="8" t="s">
        <v>38</v>
      </c>
      <c r="B35" s="8"/>
    </row>
    <row r="36" spans="1:2" x14ac:dyDescent="0.15">
      <c r="A36" s="8"/>
      <c r="B36" s="8"/>
    </row>
    <row r="37" spans="1:2" x14ac:dyDescent="0.15">
      <c r="A37" s="10" t="s">
        <v>10</v>
      </c>
      <c r="B37" s="8"/>
    </row>
    <row r="38" spans="1:2" x14ac:dyDescent="0.15">
      <c r="A38" s="10" t="s">
        <v>62</v>
      </c>
      <c r="B38" s="8"/>
    </row>
    <row r="39" spans="1:2" x14ac:dyDescent="0.15">
      <c r="A39" s="10" t="s">
        <v>60</v>
      </c>
      <c r="B39" s="8"/>
    </row>
    <row r="40" spans="1:2" x14ac:dyDescent="0.15">
      <c r="A40" s="10" t="s">
        <v>61</v>
      </c>
      <c r="B40" s="8"/>
    </row>
    <row r="41" spans="1:2" x14ac:dyDescent="0.15">
      <c r="A41" s="10"/>
      <c r="B41" s="8"/>
    </row>
    <row r="42" spans="1:2" x14ac:dyDescent="0.15">
      <c r="A42" s="8"/>
      <c r="B42" s="8"/>
    </row>
    <row r="43" spans="1:2" x14ac:dyDescent="0.15">
      <c r="A43" s="8"/>
    </row>
  </sheetData>
  <phoneticPr fontId="13" type="noConversion"/>
  <pageMargins left="0.75" right="0.75" top="1" bottom="1" header="0.5" footer="0.5"/>
  <pageSetup paperSize="9" orientation="portrait" horizontalDpi="300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I23" sqref="I23"/>
    </sheetView>
    <sheetView workbookViewId="1">
      <selection activeCell="C8" sqref="C8"/>
    </sheetView>
  </sheetViews>
  <sheetFormatPr baseColWidth="10" defaultColWidth="10.6640625" defaultRowHeight="14" x14ac:dyDescent="0.2"/>
  <cols>
    <col min="1" max="1" width="9.33203125" style="18" customWidth="1"/>
    <col min="2" max="2" width="8.83203125" style="18" customWidth="1"/>
    <col min="3" max="3" width="9.83203125" style="18" customWidth="1"/>
    <col min="4" max="4" width="11.1640625" style="18" customWidth="1"/>
    <col min="5" max="5" width="14" style="18" customWidth="1"/>
    <col min="6" max="6" width="15.33203125" style="18" customWidth="1"/>
    <col min="7" max="7" width="15.5" style="18" customWidth="1"/>
    <col min="8" max="8" width="15.1640625" style="18" customWidth="1"/>
    <col min="9" max="9" width="11.6640625" style="18" customWidth="1"/>
    <col min="10" max="10" width="11.33203125" style="18" customWidth="1"/>
    <col min="11" max="11" width="9.1640625" style="18" customWidth="1"/>
    <col min="12" max="12" width="11.6640625" style="18" customWidth="1"/>
    <col min="13" max="14" width="10" style="18" customWidth="1"/>
    <col min="15" max="23" width="10.6640625" style="18" customWidth="1"/>
    <col min="24" max="24" width="10.83203125" style="18" customWidth="1"/>
    <col min="25" max="27" width="10.6640625" style="18" customWidth="1"/>
    <col min="28" max="28" width="11.6640625" style="18" customWidth="1"/>
    <col min="29" max="29" width="10.1640625" style="18" customWidth="1"/>
    <col min="30" max="16384" width="10.6640625" style="18"/>
  </cols>
  <sheetData>
    <row r="1" spans="1:22" ht="14.25" customHeight="1" x14ac:dyDescent="0.2">
      <c r="A1" s="19" t="s">
        <v>68</v>
      </c>
    </row>
    <row r="2" spans="1:22" ht="14.25" customHeight="1" x14ac:dyDescent="0.2"/>
    <row r="3" spans="1:22" ht="14.25" customHeight="1" x14ac:dyDescent="0.2">
      <c r="A3" s="25" t="s">
        <v>69</v>
      </c>
      <c r="B3" s="26"/>
      <c r="C3" s="27">
        <v>10</v>
      </c>
      <c r="D3" s="26" t="s">
        <v>70</v>
      </c>
      <c r="E3" s="26"/>
      <c r="F3" s="26"/>
      <c r="G3" s="26"/>
    </row>
    <row r="4" spans="1:22" ht="14.25" customHeight="1" x14ac:dyDescent="0.2">
      <c r="A4" s="25"/>
      <c r="B4" s="26"/>
      <c r="C4" s="28">
        <v>200</v>
      </c>
      <c r="D4" s="26" t="s">
        <v>71</v>
      </c>
      <c r="E4" s="26"/>
      <c r="F4" s="26"/>
      <c r="G4" s="26"/>
    </row>
    <row r="5" spans="1:22" ht="14.25" customHeight="1" x14ac:dyDescent="0.2">
      <c r="A5" s="25"/>
      <c r="B5" s="26"/>
      <c r="C5" s="28">
        <v>0</v>
      </c>
      <c r="D5" s="26" t="s">
        <v>81</v>
      </c>
      <c r="E5" s="26"/>
      <c r="F5" s="26"/>
      <c r="G5" s="26"/>
    </row>
    <row r="6" spans="1:22" ht="14.25" customHeight="1" x14ac:dyDescent="0.2">
      <c r="A6" s="25"/>
      <c r="B6" s="26"/>
      <c r="C6" s="29">
        <v>270</v>
      </c>
      <c r="D6" s="26" t="s">
        <v>84</v>
      </c>
      <c r="E6" s="26"/>
      <c r="F6" s="26"/>
      <c r="G6" s="26"/>
    </row>
    <row r="7" spans="1:22" ht="14.25" customHeight="1" x14ac:dyDescent="0.2">
      <c r="A7" s="25"/>
      <c r="B7" s="26"/>
      <c r="C7" s="30">
        <v>530</v>
      </c>
      <c r="D7" s="26" t="s">
        <v>85</v>
      </c>
      <c r="E7" s="26"/>
      <c r="F7" s="26"/>
      <c r="G7" s="26"/>
    </row>
    <row r="8" spans="1:22" ht="14.25" customHeight="1" x14ac:dyDescent="0.2">
      <c r="A8" s="25"/>
      <c r="B8" s="26"/>
      <c r="D8" s="26"/>
      <c r="E8" s="26"/>
      <c r="F8" s="26"/>
      <c r="G8" s="26"/>
    </row>
    <row r="9" spans="1:22" ht="14.25" customHeight="1" x14ac:dyDescent="0.2">
      <c r="A9" s="25"/>
      <c r="B9" s="26"/>
      <c r="C9" s="31"/>
      <c r="D9" s="26"/>
      <c r="E9" s="26"/>
      <c r="F9" s="32" t="s">
        <v>72</v>
      </c>
      <c r="G9" s="33"/>
      <c r="H9" s="34" t="s">
        <v>73</v>
      </c>
    </row>
    <row r="10" spans="1:22" ht="14.25" customHeight="1" x14ac:dyDescent="0.2">
      <c r="A10" s="26"/>
      <c r="B10" s="26"/>
      <c r="C10" s="26"/>
      <c r="D10" s="26"/>
      <c r="E10" s="26"/>
      <c r="F10" s="35"/>
      <c r="G10" s="26"/>
      <c r="H10" s="36"/>
    </row>
    <row r="11" spans="1:22" s="22" customFormat="1" ht="14.25" customHeight="1" x14ac:dyDescent="0.2">
      <c r="A11" s="20" t="s">
        <v>74</v>
      </c>
      <c r="B11" s="20" t="s">
        <v>75</v>
      </c>
      <c r="C11" s="20" t="s">
        <v>79</v>
      </c>
      <c r="D11" s="20" t="s">
        <v>80</v>
      </c>
      <c r="E11" s="20" t="s">
        <v>83</v>
      </c>
      <c r="F11" s="40" t="s">
        <v>76</v>
      </c>
      <c r="G11" s="41" t="s">
        <v>77</v>
      </c>
      <c r="H11" s="42" t="s">
        <v>78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14.25" customHeight="1" x14ac:dyDescent="0.2">
      <c r="A12" s="43">
        <f>C3</f>
        <v>10</v>
      </c>
      <c r="B12" s="44">
        <f>A12+273.15</f>
        <v>283.14999999999998</v>
      </c>
      <c r="C12" s="45">
        <v>0</v>
      </c>
      <c r="D12" s="44">
        <v>0</v>
      </c>
      <c r="E12" s="43">
        <f>EXP(-C12/8300)</f>
        <v>1</v>
      </c>
      <c r="F12" s="37">
        <f>(EXP(-232.0411+322.5546*(100/$B12)+120.4956*LN($B12/100)+(-1.39165)*(($B12/100)^2)+$D12*(-0.146531+0.093621*($B12/100)+(-0.0160693)*($B12/100)^2)))*E12*$C$6*137.37</f>
        <v>774.11719420548786</v>
      </c>
      <c r="G12" s="38">
        <f>(EXP(-220.212+301.8695*(100/$B12)+114.8533*LN($B12/100)+(-1.39165)*(($B12/100)^2)+$D12*(-0.147718+0.093175*($B12/100)+(-0.015734)*($B12/100)^2)))*E12*$C$7*120.91</f>
        <v>347.14867209916582</v>
      </c>
      <c r="H12" s="39">
        <f>F12/G12</f>
        <v>2.2299298727674666</v>
      </c>
    </row>
    <row r="13" spans="1:22" x14ac:dyDescent="0.2">
      <c r="C13" s="23"/>
    </row>
    <row r="19" spans="4:4" x14ac:dyDescent="0.2">
      <c r="D19" s="24"/>
    </row>
  </sheetData>
  <phoneticPr fontId="13" type="noConversion"/>
  <printOptions horizontalCentered="1" verticalCentered="1"/>
  <pageMargins left="0.19685039370078741" right="0.19685039370078741" top="0.39370078740157483" bottom="0.39370078740157483" header="0.4921259845" footer="0.4921259845"/>
  <pageSetup orientation="landscape" horizontalDpi="4294967292" verticalDpi="0"/>
  <headerFooter alignWithMargins="0">
    <oddHeader>&amp;CGaslöslichkeiten</oddHeader>
    <oddFooter>&amp;L&amp;D EAWAG/UP/UI mh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/>
    <sheetView topLeftCell="B63" workbookViewId="1">
      <selection activeCell="L3" sqref="L3"/>
    </sheetView>
  </sheetViews>
  <sheetFormatPr baseColWidth="10" defaultColWidth="8.83203125" defaultRowHeight="13" x14ac:dyDescent="0.15"/>
  <sheetData>
    <row r="1" spans="1:12" x14ac:dyDescent="0.15">
      <c r="A1" t="s">
        <v>31</v>
      </c>
    </row>
    <row r="11" spans="1:12" x14ac:dyDescent="0.15">
      <c r="G11" t="s">
        <v>11</v>
      </c>
      <c r="H11" s="1" t="s">
        <v>25</v>
      </c>
      <c r="I11" s="1" t="s">
        <v>26</v>
      </c>
      <c r="J11" t="s">
        <v>86</v>
      </c>
      <c r="K11" t="s">
        <v>87</v>
      </c>
      <c r="L11" t="s">
        <v>41</v>
      </c>
    </row>
    <row r="12" spans="1:12" x14ac:dyDescent="0.15">
      <c r="G12">
        <v>1931</v>
      </c>
      <c r="H12" s="1">
        <v>4</v>
      </c>
      <c r="I12" s="1"/>
      <c r="J12">
        <f>INTERFACE!$B$24</f>
        <v>18.8</v>
      </c>
      <c r="K12">
        <f>INTERFACE!B24+INTERFACE!B27</f>
        <v>75.400000000000006</v>
      </c>
      <c r="L12">
        <f>IF('Output(tau)'!$B$18&gt;G12,H12*(1-EXP(-0.05599*('Output(tau)'!$B$18-G12))),0)</f>
        <v>3.9160064810842288</v>
      </c>
    </row>
    <row r="13" spans="1:12" x14ac:dyDescent="0.15">
      <c r="G13">
        <v>1932</v>
      </c>
      <c r="H13" s="1">
        <v>4</v>
      </c>
      <c r="I13" s="1"/>
      <c r="J13">
        <f>INTERFACE!$B$24</f>
        <v>18.8</v>
      </c>
      <c r="K13">
        <f>K$12</f>
        <v>75.400000000000006</v>
      </c>
      <c r="L13">
        <f>IF('Output(tau)'!$B$18&gt;G13,H13*(1-EXP(-0.05599*('Output(tau)'!$B$18-G13))),0)</f>
        <v>3.911169537254862</v>
      </c>
    </row>
    <row r="14" spans="1:12" x14ac:dyDescent="0.15">
      <c r="G14">
        <v>1933</v>
      </c>
      <c r="H14" s="1">
        <v>4</v>
      </c>
      <c r="I14" s="1"/>
      <c r="J14">
        <f>INTERFACE!$B$24</f>
        <v>18.8</v>
      </c>
      <c r="K14">
        <f t="shared" ref="K14:K77" si="0">K$12</f>
        <v>75.400000000000006</v>
      </c>
      <c r="L14">
        <f>IF('Output(tau)'!$B$18&gt;G14,H14*(1-EXP(-0.05599*('Output(tau)'!$B$18-G14))),0)</f>
        <v>3.9060540478197097</v>
      </c>
    </row>
    <row r="15" spans="1:12" x14ac:dyDescent="0.15">
      <c r="G15">
        <v>1934</v>
      </c>
      <c r="H15" s="1">
        <v>4</v>
      </c>
      <c r="I15" s="1"/>
      <c r="J15">
        <f>INTERFACE!$B$24</f>
        <v>18.8</v>
      </c>
      <c r="K15">
        <f t="shared" si="0"/>
        <v>75.400000000000006</v>
      </c>
      <c r="L15">
        <f>IF('Output(tau)'!$B$18&gt;G15,H15*(1-EXP(-0.05599*('Output(tau)'!$B$18-G15))),0)</f>
        <v>3.9006439721429409</v>
      </c>
    </row>
    <row r="16" spans="1:12" x14ac:dyDescent="0.15">
      <c r="G16">
        <v>1935</v>
      </c>
      <c r="H16" s="1">
        <v>4</v>
      </c>
      <c r="I16" s="1"/>
      <c r="J16">
        <f>INTERFACE!$B$24</f>
        <v>18.8</v>
      </c>
      <c r="K16">
        <f t="shared" si="0"/>
        <v>75.400000000000006</v>
      </c>
      <c r="L16">
        <f>IF('Output(tau)'!$B$18&gt;G16,H16*(1-EXP(-0.05599*('Output(tau)'!$B$18-G16))),0)</f>
        <v>3.8949223458548996</v>
      </c>
    </row>
    <row r="17" spans="1:12" x14ac:dyDescent="0.15">
      <c r="G17">
        <v>1936</v>
      </c>
      <c r="H17">
        <v>4</v>
      </c>
      <c r="J17">
        <f>INTERFACE!$B$24</f>
        <v>18.8</v>
      </c>
      <c r="K17">
        <f t="shared" si="0"/>
        <v>75.400000000000006</v>
      </c>
      <c r="L17">
        <f>IF('Output(tau)'!$B$18&gt;G17,H17*(1-EXP(-0.05599*('Output(tau)'!$B$18-G17))),0)</f>
        <v>3.8888712276569448</v>
      </c>
    </row>
    <row r="18" spans="1:12" x14ac:dyDescent="0.15">
      <c r="G18">
        <v>1937</v>
      </c>
      <c r="H18">
        <v>4</v>
      </c>
      <c r="J18">
        <f>INTERFACE!$B$24</f>
        <v>18.8</v>
      </c>
      <c r="K18">
        <f t="shared" si="0"/>
        <v>75.400000000000006</v>
      </c>
      <c r="L18">
        <f>IF('Output(tau)'!$B$18&gt;G18,H18*(1-EXP(-0.05599*('Output(tau)'!$B$18-G18))),0)</f>
        <v>3.8824716430629378</v>
      </c>
    </row>
    <row r="19" spans="1:12" x14ac:dyDescent="0.15">
      <c r="G19">
        <v>1938</v>
      </c>
      <c r="H19">
        <v>4</v>
      </c>
      <c r="J19">
        <f>INTERFACE!$B$24</f>
        <v>18.8</v>
      </c>
      <c r="K19">
        <f t="shared" si="0"/>
        <v>75.400000000000006</v>
      </c>
      <c r="L19">
        <f>IF('Output(tau)'!$B$18&gt;G19,H19*(1-EXP(-0.05599*('Output(tau)'!$B$18-G19))),0)</f>
        <v>3.8757035249009588</v>
      </c>
    </row>
    <row r="20" spans="1:12" x14ac:dyDescent="0.15">
      <c r="G20">
        <v>1939</v>
      </c>
      <c r="H20">
        <v>4</v>
      </c>
      <c r="J20">
        <f>INTERFACE!$B$24</f>
        <v>18.8</v>
      </c>
      <c r="K20">
        <f t="shared" si="0"/>
        <v>75.400000000000006</v>
      </c>
      <c r="L20">
        <f>IF('Output(tau)'!$B$18&gt;G20,H20*(1-EXP(-0.05599*('Output(tau)'!$B$18-G20))),0)</f>
        <v>3.8685456503886977</v>
      </c>
    </row>
    <row r="21" spans="1:12" x14ac:dyDescent="0.15">
      <c r="G21">
        <v>1940</v>
      </c>
      <c r="H21">
        <v>4</v>
      </c>
      <c r="J21">
        <f>INTERFACE!$B$24</f>
        <v>18.8</v>
      </c>
      <c r="K21">
        <f t="shared" si="0"/>
        <v>75.400000000000006</v>
      </c>
      <c r="L21">
        <f>IF('Output(tau)'!$B$18&gt;G21,H21*(1-EXP(-0.05599*('Output(tau)'!$B$18-G21))),0)</f>
        <v>3.8609755745851895</v>
      </c>
    </row>
    <row r="22" spans="1:12" x14ac:dyDescent="0.15">
      <c r="G22">
        <v>1941</v>
      </c>
      <c r="H22">
        <v>4</v>
      </c>
      <c r="J22">
        <f>INTERFACE!$B$24</f>
        <v>18.8</v>
      </c>
      <c r="K22">
        <f t="shared" si="0"/>
        <v>75.400000000000006</v>
      </c>
      <c r="L22">
        <f>IF('Output(tau)'!$B$18&gt;G22,H22*(1-EXP(-0.05599*('Output(tau)'!$B$18-G22))),0)</f>
        <v>3.8529695600102345</v>
      </c>
    </row>
    <row r="23" spans="1:12" x14ac:dyDescent="0.15">
      <c r="G23">
        <v>1942</v>
      </c>
      <c r="H23">
        <v>4</v>
      </c>
      <c r="J23">
        <f>INTERFACE!$B$24</f>
        <v>18.8</v>
      </c>
      <c r="K23">
        <f t="shared" si="0"/>
        <v>75.400000000000006</v>
      </c>
      <c r="L23">
        <f>IF('Output(tau)'!$B$18&gt;G23,H23*(1-EXP(-0.05599*('Output(tau)'!$B$18-G23))),0)</f>
        <v>3.8445025022108017</v>
      </c>
    </row>
    <row r="24" spans="1:12" x14ac:dyDescent="0.15">
      <c r="G24">
        <v>1943</v>
      </c>
      <c r="H24">
        <v>4</v>
      </c>
      <c r="J24">
        <f>INTERFACE!$B$24</f>
        <v>18.8</v>
      </c>
      <c r="K24">
        <f t="shared" si="0"/>
        <v>75.400000000000006</v>
      </c>
      <c r="L24">
        <f>IF('Output(tau)'!$B$18&gt;G24,H24*(1-EXP(-0.05599*('Output(tau)'!$B$18-G24))),0)</f>
        <v>3.8355478510410173</v>
      </c>
    </row>
    <row r="25" spans="1:12" x14ac:dyDescent="0.15">
      <c r="G25">
        <v>1944</v>
      </c>
      <c r="H25">
        <v>4</v>
      </c>
      <c r="J25">
        <f>INTERFACE!$B$24</f>
        <v>18.8</v>
      </c>
      <c r="K25">
        <f t="shared" si="0"/>
        <v>75.400000000000006</v>
      </c>
      <c r="L25">
        <f>IF('Output(tau)'!$B$18&gt;G25,H25*(1-EXP(-0.05599*('Output(tau)'!$B$18-G25))),0)</f>
        <v>3.8260775274088941</v>
      </c>
    </row>
    <row r="26" spans="1:12" x14ac:dyDescent="0.15">
      <c r="G26">
        <v>1945</v>
      </c>
      <c r="H26">
        <v>4</v>
      </c>
      <c r="J26">
        <f>INTERFACE!$B$24</f>
        <v>18.8</v>
      </c>
      <c r="K26">
        <f t="shared" si="0"/>
        <v>75.400000000000006</v>
      </c>
      <c r="L26">
        <f>IF('Output(tau)'!$B$18&gt;G26,H26*(1-EXP(-0.05599*('Output(tau)'!$B$18-G26))),0)</f>
        <v>3.8160618352287465</v>
      </c>
    </row>
    <row r="27" spans="1:12" x14ac:dyDescent="0.15">
      <c r="G27">
        <v>1946</v>
      </c>
      <c r="H27">
        <v>4</v>
      </c>
      <c r="J27">
        <f>INTERFACE!$B$24</f>
        <v>18.8</v>
      </c>
      <c r="K27">
        <f t="shared" si="0"/>
        <v>75.400000000000006</v>
      </c>
      <c r="L27">
        <f>IF('Output(tau)'!$B$18&gt;G27,H27*(1-EXP(-0.05599*('Output(tau)'!$B$18-G27))),0)</f>
        <v>3.805469368303203</v>
      </c>
    </row>
    <row r="28" spans="1:12" x14ac:dyDescent="0.15">
      <c r="G28">
        <v>1947</v>
      </c>
      <c r="H28">
        <v>4</v>
      </c>
      <c r="J28">
        <f>INTERFACE!$B$24</f>
        <v>18.8</v>
      </c>
      <c r="K28">
        <f t="shared" si="0"/>
        <v>75.400000000000006</v>
      </c>
      <c r="L28">
        <f>IF('Output(tau)'!$B$18&gt;G28,H28*(1-EXP(-0.05599*('Output(tau)'!$B$18-G28))),0)</f>
        <v>3.7942669118428158</v>
      </c>
    </row>
    <row r="29" spans="1:12" x14ac:dyDescent="0.15">
      <c r="G29">
        <v>1948</v>
      </c>
      <c r="H29">
        <v>4</v>
      </c>
      <c r="J29">
        <f>INTERFACE!$B$24</f>
        <v>18.8</v>
      </c>
      <c r="K29">
        <f t="shared" si="0"/>
        <v>75.400000000000006</v>
      </c>
      <c r="L29">
        <f>IF('Output(tau)'!$B$18&gt;G29,H29*(1-EXP(-0.05599*('Output(tau)'!$B$18-G29))),0)</f>
        <v>3.7824193383144777</v>
      </c>
    </row>
    <row r="30" spans="1:12" x14ac:dyDescent="0.15">
      <c r="G30">
        <v>1949</v>
      </c>
      <c r="H30">
        <v>4</v>
      </c>
      <c r="J30">
        <f>INTERFACE!$B$24</f>
        <v>18.8</v>
      </c>
      <c r="K30">
        <f t="shared" si="0"/>
        <v>75.400000000000006</v>
      </c>
      <c r="L30">
        <f>IF('Output(tau)'!$B$18&gt;G30,H30*(1-EXP(-0.05599*('Output(tau)'!$B$18-G30))),0)</f>
        <v>3.7698894972920454</v>
      </c>
    </row>
    <row r="31" spans="1:12" x14ac:dyDescent="0.15">
      <c r="G31">
        <v>1950</v>
      </c>
      <c r="H31">
        <v>4</v>
      </c>
      <c r="J31">
        <f>INTERFACE!$B$24</f>
        <v>18.8</v>
      </c>
      <c r="K31">
        <f t="shared" si="0"/>
        <v>75.400000000000006</v>
      </c>
      <c r="L31">
        <f>IF('Output(tau)'!$B$18&gt;G31,H31*(1-EXP(-0.05599*('Output(tau)'!$B$18-G31))),0)</f>
        <v>3.7566380989637782</v>
      </c>
    </row>
    <row r="32" spans="1:12" x14ac:dyDescent="0.15">
      <c r="A32" t="s">
        <v>40</v>
      </c>
      <c r="B32">
        <f>INTERFACE!B14</f>
        <v>1</v>
      </c>
      <c r="G32">
        <v>1951</v>
      </c>
      <c r="H32">
        <v>4</v>
      </c>
      <c r="J32">
        <f>INTERFACE!$B$24</f>
        <v>18.8</v>
      </c>
      <c r="K32">
        <f t="shared" si="0"/>
        <v>75.400000000000006</v>
      </c>
      <c r="L32">
        <f>IF('Output(tau)'!$B$18&gt;G32,H32*(1-EXP(-0.05599*('Output(tau)'!$B$18-G32))),0)</f>
        <v>3.7426235909313128</v>
      </c>
    </row>
    <row r="33" spans="1:12" x14ac:dyDescent="0.15">
      <c r="A33" t="s">
        <v>11</v>
      </c>
      <c r="B33" t="s">
        <v>30</v>
      </c>
      <c r="G33">
        <v>1952</v>
      </c>
      <c r="H33">
        <v>4</v>
      </c>
      <c r="J33">
        <f>INTERFACE!$B$24</f>
        <v>18.8</v>
      </c>
      <c r="K33">
        <f t="shared" si="0"/>
        <v>75.400000000000006</v>
      </c>
      <c r="L33">
        <f>IF('Output(tau)'!$B$18&gt;G33,H33*(1-EXP(-0.05599*('Output(tau)'!$B$18-G33))),0)</f>
        <v>3.7278020279138411</v>
      </c>
    </row>
    <row r="34" spans="1:12" x14ac:dyDescent="0.15">
      <c r="A34">
        <v>1953</v>
      </c>
      <c r="B34">
        <v>25.3</v>
      </c>
      <c r="G34">
        <v>1953</v>
      </c>
      <c r="H34">
        <f>B34*$B$32</f>
        <v>25.3</v>
      </c>
      <c r="J34">
        <f>INTERFACE!$B$24</f>
        <v>18.8</v>
      </c>
      <c r="K34">
        <f t="shared" si="0"/>
        <v>75.400000000000006</v>
      </c>
      <c r="L34">
        <f>IF('Output(tau)'!$B$18&gt;G34,H34*(1-EXP(-0.05599*('Output(tau)'!$B$18-G34))),0)</f>
        <v>23.47920285722698</v>
      </c>
    </row>
    <row r="35" spans="1:12" x14ac:dyDescent="0.15">
      <c r="A35">
        <v>1954</v>
      </c>
      <c r="B35">
        <v>338.3</v>
      </c>
      <c r="G35">
        <v>1954</v>
      </c>
      <c r="H35">
        <f t="shared" ref="H35:H81" si="1">B35*$B$32</f>
        <v>338.3</v>
      </c>
      <c r="J35">
        <f>INTERFACE!$B$24</f>
        <v>18.8</v>
      </c>
      <c r="K35">
        <f t="shared" si="0"/>
        <v>75.400000000000006</v>
      </c>
      <c r="L35">
        <f>IF('Output(tau)'!$B$18&gt;G35,H35*(1-EXP(-0.05599*('Output(tau)'!$B$18-G35))),0)</f>
        <v>312.55106992434082</v>
      </c>
    </row>
    <row r="36" spans="1:12" x14ac:dyDescent="0.15">
      <c r="A36">
        <v>1955</v>
      </c>
      <c r="B36">
        <v>41.3</v>
      </c>
      <c r="G36">
        <v>1955</v>
      </c>
      <c r="H36">
        <f t="shared" si="1"/>
        <v>41.3</v>
      </c>
      <c r="J36">
        <f>INTERFACE!$B$24</f>
        <v>18.8</v>
      </c>
      <c r="K36">
        <f t="shared" si="0"/>
        <v>75.400000000000006</v>
      </c>
      <c r="L36">
        <f>IF('Output(tau)'!$B$18&gt;G36,H36*(1-EXP(-0.05599*('Output(tau)'!$B$18-G36))),0)</f>
        <v>37.975522562950488</v>
      </c>
    </row>
    <row r="37" spans="1:12" x14ac:dyDescent="0.15">
      <c r="A37">
        <v>1956</v>
      </c>
      <c r="B37">
        <v>208.2</v>
      </c>
      <c r="G37">
        <v>1956</v>
      </c>
      <c r="H37">
        <f t="shared" si="1"/>
        <v>208.2</v>
      </c>
      <c r="J37">
        <f>INTERFACE!$B$24</f>
        <v>18.8</v>
      </c>
      <c r="K37">
        <f t="shared" si="0"/>
        <v>75.400000000000006</v>
      </c>
      <c r="L37">
        <f>IF('Output(tau)'!$B$18&gt;G37,H37*(1-EXP(-0.05599*('Output(tau)'!$B$18-G37))),0)</f>
        <v>190.47565432822879</v>
      </c>
    </row>
    <row r="38" spans="1:12" x14ac:dyDescent="0.15">
      <c r="A38">
        <v>1957</v>
      </c>
      <c r="B38">
        <v>128.69999999999999</v>
      </c>
      <c r="G38">
        <v>1957</v>
      </c>
      <c r="H38">
        <f t="shared" si="1"/>
        <v>128.69999999999999</v>
      </c>
      <c r="J38">
        <f>INTERFACE!$B$24</f>
        <v>18.8</v>
      </c>
      <c r="K38">
        <f t="shared" si="0"/>
        <v>75.400000000000006</v>
      </c>
      <c r="L38">
        <f>IF('Output(tau)'!$B$18&gt;G38,H38*(1-EXP(-0.05599*('Output(tau)'!$B$18-G38))),0)</f>
        <v>117.11264850780745</v>
      </c>
    </row>
    <row r="39" spans="1:12" x14ac:dyDescent="0.15">
      <c r="A39">
        <v>1958</v>
      </c>
      <c r="B39">
        <v>734</v>
      </c>
      <c r="G39">
        <v>1958</v>
      </c>
      <c r="H39">
        <f t="shared" si="1"/>
        <v>734</v>
      </c>
      <c r="J39">
        <f>INTERFACE!$B$24</f>
        <v>18.8</v>
      </c>
      <c r="K39">
        <f t="shared" si="0"/>
        <v>75.400000000000006</v>
      </c>
      <c r="L39">
        <f>IF('Output(tau)'!$B$18&gt;G39,H39*(1-EXP(-0.05599*('Output(tau)'!$B$18-G39))),0)</f>
        <v>664.1095491293861</v>
      </c>
    </row>
    <row r="40" spans="1:12" x14ac:dyDescent="0.15">
      <c r="A40">
        <v>1959</v>
      </c>
      <c r="B40">
        <v>551.9</v>
      </c>
      <c r="G40">
        <v>1959</v>
      </c>
      <c r="H40">
        <f t="shared" si="1"/>
        <v>551.9</v>
      </c>
      <c r="J40">
        <f>INTERFACE!$B$24</f>
        <v>18.8</v>
      </c>
      <c r="K40">
        <f t="shared" si="0"/>
        <v>75.400000000000006</v>
      </c>
      <c r="L40">
        <f>IF('Output(tau)'!$B$18&gt;G40,H40*(1-EXP(-0.05599*('Output(tau)'!$B$18-G40))),0)</f>
        <v>496.32258740380627</v>
      </c>
    </row>
    <row r="41" spans="1:12" x14ac:dyDescent="0.15">
      <c r="A41">
        <v>1960</v>
      </c>
      <c r="B41">
        <v>174.5</v>
      </c>
      <c r="G41">
        <v>1960</v>
      </c>
      <c r="H41">
        <f t="shared" si="1"/>
        <v>174.5</v>
      </c>
      <c r="J41">
        <f>INTERFACE!$B$24</f>
        <v>18.8</v>
      </c>
      <c r="K41">
        <f t="shared" si="0"/>
        <v>75.400000000000006</v>
      </c>
      <c r="L41">
        <f>IF('Output(tau)'!$B$18&gt;G41,H41*(1-EXP(-0.05599*('Output(tau)'!$B$18-G41))),0)</f>
        <v>155.91555869585582</v>
      </c>
    </row>
    <row r="42" spans="1:12" x14ac:dyDescent="0.15">
      <c r="A42">
        <v>1961</v>
      </c>
      <c r="B42">
        <v>121.4</v>
      </c>
      <c r="G42">
        <v>1961</v>
      </c>
      <c r="H42">
        <f t="shared" si="1"/>
        <v>121.4</v>
      </c>
      <c r="J42">
        <f>INTERFACE!$B$24</f>
        <v>18.8</v>
      </c>
      <c r="K42">
        <f t="shared" si="0"/>
        <v>75.400000000000006</v>
      </c>
      <c r="L42">
        <f>IF('Output(tau)'!$B$18&gt;G42,H42*(1-EXP(-0.05599*('Output(tau)'!$B$18-G42))),0)</f>
        <v>107.72620976939545</v>
      </c>
    </row>
    <row r="43" spans="1:12" x14ac:dyDescent="0.15">
      <c r="A43">
        <v>1962</v>
      </c>
      <c r="B43">
        <v>923.2</v>
      </c>
      <c r="D43" s="1"/>
      <c r="G43">
        <v>1962</v>
      </c>
      <c r="H43">
        <f t="shared" si="1"/>
        <v>923.2</v>
      </c>
      <c r="I43" s="1"/>
      <c r="J43">
        <f>INTERFACE!$B$24</f>
        <v>18.8</v>
      </c>
      <c r="K43">
        <f t="shared" si="0"/>
        <v>75.400000000000006</v>
      </c>
      <c r="L43">
        <f>IF('Output(tau)'!$B$18&gt;G43,H43*(1-EXP(-0.05599*('Output(tau)'!$B$18-G43))),0)</f>
        <v>813.22798814302098</v>
      </c>
    </row>
    <row r="44" spans="1:12" x14ac:dyDescent="0.15">
      <c r="A44">
        <v>1963</v>
      </c>
      <c r="B44">
        <v>3165.3</v>
      </c>
      <c r="D44" s="1"/>
      <c r="G44">
        <v>1963</v>
      </c>
      <c r="H44">
        <f t="shared" si="1"/>
        <v>3165.3</v>
      </c>
      <c r="I44" s="1">
        <f>H44</f>
        <v>3165.3</v>
      </c>
      <c r="J44">
        <f>INTERFACE!$B$24</f>
        <v>18.8</v>
      </c>
      <c r="K44">
        <f t="shared" si="0"/>
        <v>75.400000000000006</v>
      </c>
      <c r="L44">
        <f>IF('Output(tau)'!$B$18&gt;G44,H44*(1-EXP(-0.05599*('Output(tau)'!$B$18-G44))),0)</f>
        <v>2766.5346626966007</v>
      </c>
    </row>
    <row r="45" spans="1:12" x14ac:dyDescent="0.15">
      <c r="A45">
        <v>1964</v>
      </c>
      <c r="B45">
        <v>1726.9</v>
      </c>
      <c r="D45" s="1"/>
      <c r="G45">
        <v>1964</v>
      </c>
      <c r="H45">
        <f t="shared" si="1"/>
        <v>1726.9</v>
      </c>
      <c r="I45" s="1">
        <f>$I$44*EXP(-0.05599*(G45-$G$44))</f>
        <v>2992.944956133786</v>
      </c>
      <c r="J45">
        <f>INTERFACE!$B$24</f>
        <v>18.8</v>
      </c>
      <c r="K45">
        <f t="shared" si="0"/>
        <v>75.400000000000006</v>
      </c>
      <c r="L45">
        <f>IF('Output(tau)'!$B$18&gt;G45,H45*(1-EXP(-0.05599*('Output(tau)'!$B$18-G45))),0)</f>
        <v>1496.8162961290163</v>
      </c>
    </row>
    <row r="46" spans="1:12" x14ac:dyDescent="0.15">
      <c r="A46">
        <v>1965</v>
      </c>
      <c r="B46">
        <v>885.8</v>
      </c>
      <c r="D46" s="1"/>
      <c r="G46">
        <v>1965</v>
      </c>
      <c r="H46">
        <f t="shared" si="1"/>
        <v>885.8</v>
      </c>
      <c r="I46" s="1">
        <f t="shared" ref="I46:I76" si="2">$I$44*EXP(-0.05599*(G46-$G$44))</f>
        <v>2829.9748871976335</v>
      </c>
      <c r="J46">
        <f>INTERFACE!$B$24</f>
        <v>18.8</v>
      </c>
      <c r="K46">
        <f t="shared" si="0"/>
        <v>75.400000000000006</v>
      </c>
      <c r="L46">
        <f>IF('Output(tau)'!$B$18&gt;G46,H46*(1-EXP(-0.05599*('Output(tau)'!$B$18-G46))),0)</f>
        <v>760.98393276869956</v>
      </c>
    </row>
    <row r="47" spans="1:12" x14ac:dyDescent="0.15">
      <c r="A47">
        <v>1966</v>
      </c>
      <c r="B47">
        <v>570.20000000000005</v>
      </c>
      <c r="D47" s="1"/>
      <c r="G47">
        <v>1966</v>
      </c>
      <c r="H47">
        <f t="shared" si="1"/>
        <v>570.20000000000005</v>
      </c>
      <c r="I47" s="1">
        <f t="shared" si="2"/>
        <v>2675.8787680862597</v>
      </c>
      <c r="J47">
        <f>INTERFACE!$B$24</f>
        <v>18.8</v>
      </c>
      <c r="K47">
        <f t="shared" si="0"/>
        <v>75.400000000000006</v>
      </c>
      <c r="L47">
        <f>IF('Output(tau)'!$B$18&gt;G47,H47*(1-EXP(-0.05599*('Output(tau)'!$B$18-G47))),0)</f>
        <v>485.22754233779671</v>
      </c>
    </row>
    <row r="48" spans="1:12" x14ac:dyDescent="0.15">
      <c r="A48">
        <v>1967</v>
      </c>
      <c r="B48">
        <v>319.89999999999998</v>
      </c>
      <c r="D48" s="1"/>
      <c r="G48">
        <v>1967</v>
      </c>
      <c r="H48">
        <f t="shared" si="1"/>
        <v>319.89999999999998</v>
      </c>
      <c r="I48" s="1">
        <f t="shared" si="2"/>
        <v>2530.1733997312294</v>
      </c>
      <c r="J48">
        <f>INTERFACE!$B$24</f>
        <v>18.8</v>
      </c>
      <c r="K48">
        <f t="shared" si="0"/>
        <v>75.400000000000006</v>
      </c>
      <c r="L48">
        <f>IF('Output(tau)'!$B$18&gt;G48,H48*(1-EXP(-0.05599*('Output(tau)'!$B$18-G48))),0)</f>
        <v>269.48249445792595</v>
      </c>
    </row>
    <row r="49" spans="1:12" x14ac:dyDescent="0.15">
      <c r="A49">
        <v>1968</v>
      </c>
      <c r="B49">
        <v>255.2</v>
      </c>
      <c r="D49" s="1"/>
      <c r="G49">
        <v>1968</v>
      </c>
      <c r="H49">
        <f t="shared" si="1"/>
        <v>255.2</v>
      </c>
      <c r="I49" s="1">
        <f t="shared" si="2"/>
        <v>2392.4018939340522</v>
      </c>
      <c r="J49">
        <f>INTERFACE!$B$24</f>
        <v>18.8</v>
      </c>
      <c r="K49">
        <f t="shared" si="0"/>
        <v>75.400000000000006</v>
      </c>
      <c r="L49">
        <f>IF('Output(tau)'!$B$18&gt;G49,H49*(1-EXP(-0.05599*('Output(tau)'!$B$18-G49))),0)</f>
        <v>212.66328644118985</v>
      </c>
    </row>
    <row r="50" spans="1:12" x14ac:dyDescent="0.15">
      <c r="A50">
        <v>1969</v>
      </c>
      <c r="B50">
        <v>238.6</v>
      </c>
      <c r="D50" s="1"/>
      <c r="G50">
        <v>1969</v>
      </c>
      <c r="H50">
        <f t="shared" si="1"/>
        <v>238.6</v>
      </c>
      <c r="I50" s="1">
        <f t="shared" si="2"/>
        <v>2262.1322407022521</v>
      </c>
      <c r="J50">
        <f>INTERFACE!$B$24</f>
        <v>18.8</v>
      </c>
      <c r="K50">
        <f t="shared" si="0"/>
        <v>75.400000000000006</v>
      </c>
      <c r="L50">
        <f>IF('Output(tau)'!$B$18&gt;G50,H50*(1-EXP(-0.05599*('Output(tau)'!$B$18-G50))),0)</f>
        <v>196.53994366524989</v>
      </c>
    </row>
    <row r="51" spans="1:12" x14ac:dyDescent="0.15">
      <c r="A51">
        <v>1970</v>
      </c>
      <c r="B51">
        <v>164</v>
      </c>
      <c r="D51" s="1"/>
      <c r="G51">
        <v>1970</v>
      </c>
      <c r="H51">
        <f t="shared" si="1"/>
        <v>164</v>
      </c>
      <c r="I51" s="1">
        <f t="shared" si="2"/>
        <v>2138.955953596002</v>
      </c>
      <c r="J51">
        <f>INTERFACE!$B$24</f>
        <v>18.8</v>
      </c>
      <c r="K51">
        <f t="shared" si="0"/>
        <v>75.400000000000006</v>
      </c>
      <c r="L51">
        <f>IF('Output(tau)'!$B$18&gt;G51,H51*(1-EXP(-0.05599*('Output(tau)'!$B$18-G51))),0)</f>
        <v>133.42549695433814</v>
      </c>
    </row>
    <row r="52" spans="1:12" x14ac:dyDescent="0.15">
      <c r="A52">
        <v>1971</v>
      </c>
      <c r="B52">
        <v>173.4</v>
      </c>
      <c r="D52" s="1"/>
      <c r="G52">
        <v>1971</v>
      </c>
      <c r="H52">
        <f t="shared" si="1"/>
        <v>173.4</v>
      </c>
      <c r="I52" s="1">
        <f t="shared" si="2"/>
        <v>2022.4867888375466</v>
      </c>
      <c r="J52">
        <f>INTERFACE!$B$24</f>
        <v>18.8</v>
      </c>
      <c r="K52">
        <f t="shared" si="0"/>
        <v>75.400000000000006</v>
      </c>
      <c r="L52">
        <f>IF('Output(tau)'!$B$18&gt;G52,H52*(1-EXP(-0.05599*('Output(tau)'!$B$18-G52))),0)</f>
        <v>139.21144071247451</v>
      </c>
    </row>
    <row r="53" spans="1:12" x14ac:dyDescent="0.15">
      <c r="A53">
        <v>1972</v>
      </c>
      <c r="B53">
        <v>247.4</v>
      </c>
      <c r="D53" s="1"/>
      <c r="G53">
        <v>1972</v>
      </c>
      <c r="H53">
        <f t="shared" si="1"/>
        <v>247.4</v>
      </c>
      <c r="I53" s="1">
        <f t="shared" si="2"/>
        <v>1912.35953416692</v>
      </c>
      <c r="J53">
        <f>INTERFACE!$B$24</f>
        <v>18.8</v>
      </c>
      <c r="K53">
        <f t="shared" si="0"/>
        <v>75.400000000000006</v>
      </c>
      <c r="L53">
        <f>IF('Output(tau)'!$B$18&gt;G53,H53*(1-EXP(-0.05599*('Output(tau)'!$B$18-G53))),0)</f>
        <v>195.81213553923169</v>
      </c>
    </row>
    <row r="54" spans="1:12" x14ac:dyDescent="0.15">
      <c r="A54">
        <v>1973</v>
      </c>
      <c r="B54">
        <v>135.19999999999999</v>
      </c>
      <c r="D54" s="1"/>
      <c r="G54">
        <v>1973</v>
      </c>
      <c r="H54">
        <f t="shared" si="1"/>
        <v>135.19999999999999</v>
      </c>
      <c r="I54" s="1">
        <f t="shared" si="2"/>
        <v>1808.2288636461756</v>
      </c>
      <c r="J54">
        <f>INTERFACE!$B$24</f>
        <v>18.8</v>
      </c>
      <c r="K54">
        <f t="shared" si="0"/>
        <v>75.400000000000006</v>
      </c>
      <c r="L54">
        <f>IF('Output(tau)'!$B$18&gt;G54,H54*(1-EXP(-0.05599*('Output(tau)'!$B$18-G54))),0)</f>
        <v>105.38459627134395</v>
      </c>
    </row>
    <row r="55" spans="1:12" x14ac:dyDescent="0.15">
      <c r="A55">
        <v>1974</v>
      </c>
      <c r="B55">
        <v>182.1</v>
      </c>
      <c r="D55" s="1"/>
      <c r="G55">
        <v>1974</v>
      </c>
      <c r="H55">
        <f t="shared" si="1"/>
        <v>182.1</v>
      </c>
      <c r="I55" s="1">
        <f t="shared" si="2"/>
        <v>1709.7682548211383</v>
      </c>
      <c r="J55">
        <f>INTERFACE!$B$24</f>
        <v>18.8</v>
      </c>
      <c r="K55">
        <f t="shared" si="0"/>
        <v>75.400000000000006</v>
      </c>
      <c r="L55">
        <f>IF('Output(tau)'!$B$18&gt;G55,H55*(1-EXP(-0.05599*('Output(tau)'!$B$18-G55))),0)</f>
        <v>139.62923373200337</v>
      </c>
    </row>
    <row r="56" spans="1:12" x14ac:dyDescent="0.15">
      <c r="A56">
        <v>1975</v>
      </c>
      <c r="B56">
        <v>202.9</v>
      </c>
      <c r="D56" s="1"/>
      <c r="G56">
        <v>1975</v>
      </c>
      <c r="H56">
        <f t="shared" si="1"/>
        <v>202.9</v>
      </c>
      <c r="I56" s="1">
        <f t="shared" si="2"/>
        <v>1616.668964845225</v>
      </c>
      <c r="J56">
        <f>INTERFACE!$B$24</f>
        <v>18.8</v>
      </c>
      <c r="K56">
        <f t="shared" si="0"/>
        <v>75.400000000000006</v>
      </c>
      <c r="L56">
        <f>IF('Output(tau)'!$B$18&gt;G56,H56*(1-EXP(-0.05599*('Output(tau)'!$B$18-G56))),0)</f>
        <v>152.85296582154294</v>
      </c>
    </row>
    <row r="57" spans="1:12" x14ac:dyDescent="0.15">
      <c r="A57">
        <v>1976</v>
      </c>
      <c r="B57">
        <v>146.80000000000001</v>
      </c>
      <c r="D57" s="1"/>
      <c r="G57">
        <v>1976</v>
      </c>
      <c r="H57">
        <f t="shared" si="1"/>
        <v>146.80000000000001</v>
      </c>
      <c r="I57" s="1">
        <f t="shared" si="2"/>
        <v>1528.6390623547675</v>
      </c>
      <c r="J57">
        <f>INTERFACE!$B$24</f>
        <v>18.8</v>
      </c>
      <c r="K57">
        <f t="shared" si="0"/>
        <v>75.400000000000006</v>
      </c>
      <c r="L57">
        <f>IF('Output(tau)'!$B$18&gt;G57,H57*(1-EXP(-0.05599*('Output(tau)'!$B$18-G57))),0)</f>
        <v>108.50531490542706</v>
      </c>
    </row>
    <row r="58" spans="1:12" x14ac:dyDescent="0.15">
      <c r="A58">
        <v>1977</v>
      </c>
      <c r="B58">
        <v>89</v>
      </c>
      <c r="D58" s="1"/>
      <c r="G58">
        <v>1977</v>
      </c>
      <c r="H58">
        <f t="shared" si="1"/>
        <v>89</v>
      </c>
      <c r="I58" s="1">
        <f t="shared" si="2"/>
        <v>1445.4025120600829</v>
      </c>
      <c r="J58">
        <f>INTERFACE!$B$24</f>
        <v>18.8</v>
      </c>
      <c r="K58">
        <f t="shared" si="0"/>
        <v>75.400000000000006</v>
      </c>
      <c r="L58">
        <f>IF('Output(tau)'!$B$18&gt;G58,H58*(1-EXP(-0.05599*('Output(tau)'!$B$18-G58))),0)</f>
        <v>64.446206351599784</v>
      </c>
    </row>
    <row r="59" spans="1:12" x14ac:dyDescent="0.15">
      <c r="A59">
        <v>1978</v>
      </c>
      <c r="B59">
        <v>91.4</v>
      </c>
      <c r="D59" s="1"/>
      <c r="G59">
        <v>1978</v>
      </c>
      <c r="H59">
        <f t="shared" si="1"/>
        <v>91.4</v>
      </c>
      <c r="I59" s="1">
        <f t="shared" si="2"/>
        <v>1366.6983091818561</v>
      </c>
      <c r="J59">
        <f>INTERFACE!$B$24</f>
        <v>18.8</v>
      </c>
      <c r="K59">
        <f t="shared" si="0"/>
        <v>75.400000000000006</v>
      </c>
      <c r="L59">
        <f>IF('Output(tau)'!$B$18&gt;G59,H59*(1-EXP(-0.05599*('Output(tau)'!$B$18-G59))),0)</f>
        <v>64.731969766356841</v>
      </c>
    </row>
    <row r="60" spans="1:12" x14ac:dyDescent="0.15">
      <c r="A60">
        <v>1979</v>
      </c>
      <c r="B60">
        <v>64</v>
      </c>
      <c r="D60" s="1"/>
      <c r="G60">
        <v>1979</v>
      </c>
      <c r="H60">
        <f t="shared" si="1"/>
        <v>64</v>
      </c>
      <c r="I60" s="1">
        <f t="shared" si="2"/>
        <v>1292.2796610186742</v>
      </c>
      <c r="J60">
        <f>INTERFACE!$B$24</f>
        <v>18.8</v>
      </c>
      <c r="K60">
        <f t="shared" si="0"/>
        <v>75.400000000000006</v>
      </c>
      <c r="L60">
        <f>IF('Output(tau)'!$B$18&gt;G60,H60*(1-EXP(-0.05599*('Output(tau)'!$B$18-G60))),0)</f>
        <v>44.251193021717931</v>
      </c>
    </row>
    <row r="61" spans="1:12" x14ac:dyDescent="0.15">
      <c r="A61">
        <v>1980</v>
      </c>
      <c r="B61">
        <v>47.3</v>
      </c>
      <c r="D61" s="1"/>
      <c r="G61">
        <v>1980</v>
      </c>
      <c r="H61">
        <f t="shared" si="1"/>
        <v>47.3</v>
      </c>
      <c r="I61" s="1">
        <f t="shared" si="2"/>
        <v>1221.9132130793669</v>
      </c>
      <c r="J61">
        <f>INTERFACE!$B$24</f>
        <v>18.8</v>
      </c>
      <c r="K61">
        <f t="shared" si="0"/>
        <v>75.400000000000006</v>
      </c>
      <c r="L61">
        <f>IF('Output(tau)'!$B$18&gt;G61,H61*(1-EXP(-0.05599*('Output(tau)'!$B$18-G61))),0)</f>
        <v>31.863878798791831</v>
      </c>
    </row>
    <row r="62" spans="1:12" x14ac:dyDescent="0.15">
      <c r="A62">
        <v>1981</v>
      </c>
      <c r="B62">
        <v>59.1</v>
      </c>
      <c r="D62" s="1"/>
      <c r="G62">
        <v>1981</v>
      </c>
      <c r="H62">
        <f t="shared" si="1"/>
        <v>59.1</v>
      </c>
      <c r="I62" s="1">
        <f t="shared" si="2"/>
        <v>1155.3783173535269</v>
      </c>
      <c r="J62">
        <f>INTERFACE!$B$24</f>
        <v>18.8</v>
      </c>
      <c r="K62">
        <f t="shared" si="0"/>
        <v>75.400000000000006</v>
      </c>
      <c r="L62">
        <f>IF('Output(tau)'!$B$18&gt;G62,H62*(1-EXP(-0.05599*('Output(tau)'!$B$18-G62))),0)</f>
        <v>38.702324986838235</v>
      </c>
    </row>
    <row r="63" spans="1:12" x14ac:dyDescent="0.15">
      <c r="A63">
        <v>1982</v>
      </c>
      <c r="B63">
        <v>36</v>
      </c>
      <c r="D63" s="1"/>
      <c r="G63">
        <v>1982</v>
      </c>
      <c r="H63">
        <f t="shared" si="1"/>
        <v>36</v>
      </c>
      <c r="I63" s="1">
        <f t="shared" si="2"/>
        <v>1092.4663404257351</v>
      </c>
      <c r="J63">
        <f>INTERFACE!$B$24</f>
        <v>18.8</v>
      </c>
      <c r="K63">
        <f t="shared" si="0"/>
        <v>75.400000000000006</v>
      </c>
      <c r="L63">
        <f>IF('Output(tau)'!$B$18&gt;G63,H63*(1-EXP(-0.05599*('Output(tau)'!$B$18-G63))),0)</f>
        <v>22.85950165079867</v>
      </c>
    </row>
    <row r="64" spans="1:12" x14ac:dyDescent="0.15">
      <c r="A64">
        <v>1983</v>
      </c>
      <c r="B64">
        <v>27.6</v>
      </c>
      <c r="D64" s="1"/>
      <c r="G64">
        <v>1983</v>
      </c>
      <c r="H64">
        <f t="shared" si="1"/>
        <v>27.6</v>
      </c>
      <c r="I64" s="1">
        <f t="shared" si="2"/>
        <v>1032.9800092639368</v>
      </c>
      <c r="J64">
        <f>INTERFACE!$B$24</f>
        <v>18.8</v>
      </c>
      <c r="K64">
        <f t="shared" si="0"/>
        <v>75.400000000000006</v>
      </c>
      <c r="L64">
        <f>IF('Output(tau)'!$B$18&gt;G64,H64*(1-EXP(-0.05599*('Output(tau)'!$B$18-G64))),0)</f>
        <v>16.94546340599927</v>
      </c>
    </row>
    <row r="65" spans="1:12" x14ac:dyDescent="0.15">
      <c r="A65">
        <v>1984</v>
      </c>
      <c r="B65">
        <v>27.2</v>
      </c>
      <c r="D65" s="1"/>
      <c r="G65">
        <v>1984</v>
      </c>
      <c r="H65">
        <f t="shared" si="1"/>
        <v>27.2</v>
      </c>
      <c r="I65" s="1">
        <f t="shared" si="2"/>
        <v>976.73279263056622</v>
      </c>
      <c r="J65">
        <f>INTERFACE!$B$24</f>
        <v>18.8</v>
      </c>
      <c r="K65">
        <f t="shared" si="0"/>
        <v>75.400000000000006</v>
      </c>
      <c r="L65">
        <f>IF('Output(tau)'!$B$18&gt;G65,H65*(1-EXP(-0.05599*('Output(tau)'!$B$18-G65))),0)</f>
        <v>16.095205263416442</v>
      </c>
    </row>
    <row r="66" spans="1:12" x14ac:dyDescent="0.15">
      <c r="A66">
        <v>1985</v>
      </c>
      <c r="B66">
        <v>24.7</v>
      </c>
      <c r="D66" s="1"/>
      <c r="G66">
        <v>1985</v>
      </c>
      <c r="H66">
        <f t="shared" si="1"/>
        <v>24.7</v>
      </c>
      <c r="I66" s="1">
        <f t="shared" si="2"/>
        <v>923.54831617670379</v>
      </c>
      <c r="J66">
        <f>INTERFACE!$B$24</f>
        <v>18.8</v>
      </c>
      <c r="K66">
        <f t="shared" si="0"/>
        <v>75.400000000000006</v>
      </c>
      <c r="L66">
        <f>IF('Output(tau)'!$B$18&gt;G66,H66*(1-EXP(-0.05599*('Output(tau)'!$B$18-G66))),0)</f>
        <v>14.035150463844866</v>
      </c>
    </row>
    <row r="67" spans="1:12" x14ac:dyDescent="0.15">
      <c r="A67">
        <v>1986</v>
      </c>
      <c r="B67">
        <v>25.3</v>
      </c>
      <c r="D67" s="1"/>
      <c r="G67">
        <v>1986</v>
      </c>
      <c r="H67">
        <f t="shared" si="1"/>
        <v>25.3</v>
      </c>
      <c r="I67" s="1">
        <f t="shared" si="2"/>
        <v>873.25980938518194</v>
      </c>
      <c r="J67">
        <f>INTERFACE!$B$24</f>
        <v>18.8</v>
      </c>
      <c r="K67">
        <f t="shared" si="0"/>
        <v>75.400000000000006</v>
      </c>
      <c r="L67">
        <f>IF('Output(tau)'!$B$18&gt;G67,H67*(1-EXP(-0.05599*('Output(tau)'!$B$18-G67))),0)</f>
        <v>13.747008638953622</v>
      </c>
    </row>
    <row r="68" spans="1:12" x14ac:dyDescent="0.15">
      <c r="A68">
        <v>1987</v>
      </c>
      <c r="B68">
        <v>21.6</v>
      </c>
      <c r="D68" s="1"/>
      <c r="G68">
        <v>1987</v>
      </c>
      <c r="H68">
        <f t="shared" si="1"/>
        <v>21.6</v>
      </c>
      <c r="I68" s="1">
        <f t="shared" si="2"/>
        <v>825.70958262841793</v>
      </c>
      <c r="J68">
        <f>INTERFACE!$B$24</f>
        <v>18.8</v>
      </c>
      <c r="K68">
        <f t="shared" si="0"/>
        <v>75.400000000000006</v>
      </c>
      <c r="L68">
        <f>IF('Output(tau)'!$B$18&gt;G68,H68*(1-EXP(-0.05599*('Output(tau)'!$B$18-G68))),0)</f>
        <v>11.168570515634229</v>
      </c>
    </row>
    <row r="69" spans="1:12" x14ac:dyDescent="0.15">
      <c r="A69">
        <v>1988</v>
      </c>
      <c r="B69">
        <v>22.3</v>
      </c>
      <c r="D69" s="1"/>
      <c r="G69">
        <v>1988</v>
      </c>
      <c r="H69">
        <f t="shared" si="1"/>
        <v>22.3</v>
      </c>
      <c r="I69" s="1">
        <f t="shared" si="2"/>
        <v>780.74853270118365</v>
      </c>
      <c r="J69">
        <f>INTERFACE!$B$24</f>
        <v>18.8</v>
      </c>
      <c r="K69">
        <f t="shared" si="0"/>
        <v>75.400000000000006</v>
      </c>
      <c r="L69">
        <f>IF('Output(tau)'!$B$18&gt;G69,H69*(1-EXP(-0.05599*('Output(tau)'!$B$18-G69))),0)</f>
        <v>10.91033143270827</v>
      </c>
    </row>
    <row r="70" spans="1:12" x14ac:dyDescent="0.15">
      <c r="A70">
        <v>1989</v>
      </c>
      <c r="B70">
        <v>23.7</v>
      </c>
      <c r="D70" s="1"/>
      <c r="G70">
        <v>1989</v>
      </c>
      <c r="H70">
        <f t="shared" si="1"/>
        <v>23.7</v>
      </c>
      <c r="I70" s="1">
        <f t="shared" si="2"/>
        <v>738.23567527781313</v>
      </c>
      <c r="J70">
        <f>INTERFACE!$B$24</f>
        <v>18.8</v>
      </c>
      <c r="K70">
        <f t="shared" si="0"/>
        <v>75.400000000000006</v>
      </c>
      <c r="L70">
        <f>IF('Output(tau)'!$B$18&gt;G70,H70*(1-EXP(-0.05599*('Output(tau)'!$B$18-G70))),0)</f>
        <v>10.898209446415514</v>
      </c>
    </row>
    <row r="71" spans="1:12" x14ac:dyDescent="0.15">
      <c r="A71">
        <v>1990</v>
      </c>
      <c r="B71">
        <v>20.6</v>
      </c>
      <c r="D71" s="1"/>
      <c r="G71">
        <v>1990</v>
      </c>
      <c r="H71">
        <f t="shared" si="1"/>
        <v>20.6</v>
      </c>
      <c r="I71" s="1">
        <f t="shared" si="2"/>
        <v>698.03770282777316</v>
      </c>
      <c r="J71">
        <f>INTERFACE!$B$24</f>
        <v>18.8</v>
      </c>
      <c r="K71">
        <f t="shared" si="0"/>
        <v>75.400000000000006</v>
      </c>
      <c r="L71">
        <f>IF('Output(tau)'!$B$18&gt;G71,H71*(1-EXP(-0.05599*('Output(tau)'!$B$18-G71))),0)</f>
        <v>8.8319165352063909</v>
      </c>
    </row>
    <row r="72" spans="1:12" x14ac:dyDescent="0.15">
      <c r="A72">
        <v>1991</v>
      </c>
      <c r="B72">
        <v>19.899999999999999</v>
      </c>
      <c r="D72" s="1"/>
      <c r="G72">
        <v>1991</v>
      </c>
      <c r="H72">
        <f t="shared" si="1"/>
        <v>19.899999999999999</v>
      </c>
      <c r="I72" s="1">
        <f t="shared" si="2"/>
        <v>660.02856660335453</v>
      </c>
      <c r="J72">
        <f>INTERFACE!$B$24</f>
        <v>18.8</v>
      </c>
      <c r="K72">
        <f t="shared" si="0"/>
        <v>75.400000000000006</v>
      </c>
      <c r="L72">
        <f>IF('Output(tau)'!$B$18&gt;G72,H72*(1-EXP(-0.05599*('Output(tau)'!$B$18-G72))),0)</f>
        <v>7.8771412725739403</v>
      </c>
    </row>
    <row r="73" spans="1:12" x14ac:dyDescent="0.15">
      <c r="A73">
        <v>1992</v>
      </c>
      <c r="B73">
        <v>16.100000000000001</v>
      </c>
      <c r="D73" s="1"/>
      <c r="G73">
        <v>1992</v>
      </c>
      <c r="H73">
        <f t="shared" si="1"/>
        <v>16.100000000000001</v>
      </c>
      <c r="I73" s="1">
        <f t="shared" si="2"/>
        <v>624.08908138872232</v>
      </c>
      <c r="J73">
        <f>INTERFACE!$B$24</f>
        <v>18.8</v>
      </c>
      <c r="K73">
        <f t="shared" si="0"/>
        <v>75.400000000000006</v>
      </c>
      <c r="L73">
        <f>IF('Output(tau)'!$B$18&gt;G73,H73*(1-EXP(-0.05599*('Output(tau)'!$B$18-G73))),0)</f>
        <v>5.8128116449358682</v>
      </c>
    </row>
    <row r="74" spans="1:12" x14ac:dyDescent="0.15">
      <c r="A74">
        <v>1993</v>
      </c>
      <c r="B74">
        <v>17.5</v>
      </c>
      <c r="D74" s="1"/>
      <c r="G74">
        <v>1993</v>
      </c>
      <c r="H74">
        <f t="shared" si="1"/>
        <v>17.5</v>
      </c>
      <c r="I74" s="1">
        <f t="shared" si="2"/>
        <v>590.10655177093611</v>
      </c>
      <c r="J74">
        <f>INTERFACE!$B$24</f>
        <v>18.8</v>
      </c>
      <c r="K74">
        <f t="shared" si="0"/>
        <v>75.400000000000006</v>
      </c>
      <c r="L74">
        <f>IF('Output(tau)'!$B$18&gt;G74,H74*(1-EXP(-0.05599*('Output(tau)'!$B$18-G74))),0)</f>
        <v>5.6743502391779517</v>
      </c>
    </row>
    <row r="75" spans="1:12" x14ac:dyDescent="0.15">
      <c r="A75">
        <v>1994</v>
      </c>
      <c r="B75">
        <v>15.4</v>
      </c>
      <c r="D75" s="1"/>
      <c r="G75">
        <v>1994</v>
      </c>
      <c r="H75">
        <f t="shared" si="1"/>
        <v>15.4</v>
      </c>
      <c r="I75" s="1">
        <f t="shared" si="2"/>
        <v>557.97441876104142</v>
      </c>
      <c r="J75">
        <f>INTERFACE!$B$24</f>
        <v>18.8</v>
      </c>
      <c r="K75">
        <f t="shared" si="0"/>
        <v>75.400000000000006</v>
      </c>
      <c r="L75">
        <f>IF('Output(tau)'!$B$18&gt;G75,H75*(1-EXP(-0.05599*('Output(tau)'!$B$18-G75))),0)</f>
        <v>4.3941438388731946</v>
      </c>
    </row>
    <row r="76" spans="1:12" x14ac:dyDescent="0.15">
      <c r="A76">
        <v>1995</v>
      </c>
      <c r="B76">
        <v>17.100000000000001</v>
      </c>
      <c r="D76" s="1"/>
      <c r="G76">
        <v>1995</v>
      </c>
      <c r="H76">
        <f t="shared" si="1"/>
        <v>17.100000000000001</v>
      </c>
      <c r="I76" s="1">
        <f t="shared" si="2"/>
        <v>527.59192565713818</v>
      </c>
      <c r="J76">
        <f>INTERFACE!$B$24</f>
        <v>18.8</v>
      </c>
      <c r="K76">
        <f t="shared" si="0"/>
        <v>75.400000000000006</v>
      </c>
      <c r="L76">
        <f>IF('Output(tau)'!$B$18&gt;G76,H76*(1-EXP(-0.05599*('Output(tau)'!$B$18-G76))),0)</f>
        <v>4.1754518098530022</v>
      </c>
    </row>
    <row r="77" spans="1:12" x14ac:dyDescent="0.15">
      <c r="A77">
        <v>1996</v>
      </c>
      <c r="B77">
        <v>12.5</v>
      </c>
      <c r="D77" s="1"/>
      <c r="G77">
        <v>1996</v>
      </c>
      <c r="H77">
        <f t="shared" si="1"/>
        <v>12.5</v>
      </c>
      <c r="I77" s="1">
        <f>$I$44*EXP(-0.05599*(G77-$G$44))</f>
        <v>498.86380210167857</v>
      </c>
      <c r="J77">
        <f>INTERFACE!$B$24</f>
        <v>18.8</v>
      </c>
      <c r="K77">
        <f t="shared" si="0"/>
        <v>75.400000000000006</v>
      </c>
      <c r="L77">
        <f>IF('Output(tau)'!$B$18&gt;G77,H77*(1-EXP(-0.05599*('Output(tau)'!$B$18-G77))),0)</f>
        <v>2.5081611548224929</v>
      </c>
    </row>
    <row r="78" spans="1:12" x14ac:dyDescent="0.15">
      <c r="A78">
        <v>1997</v>
      </c>
      <c r="B78">
        <v>10</v>
      </c>
      <c r="D78" s="1"/>
      <c r="G78">
        <v>1997</v>
      </c>
      <c r="H78">
        <f t="shared" si="1"/>
        <v>10</v>
      </c>
      <c r="I78" s="1">
        <f>$I$44*EXP(-0.05599*(G78-$G$44))</f>
        <v>471.69996534228727</v>
      </c>
      <c r="J78">
        <f>INTERFACE!$B$24</f>
        <v>18.8</v>
      </c>
      <c r="K78">
        <f>K$12</f>
        <v>75.400000000000006</v>
      </c>
      <c r="L78">
        <f>IF('Output(tau)'!$B$18&gt;G78,H78*(1-EXP(-0.05599*('Output(tau)'!$B$18-G78))),0)</f>
        <v>1.5462080431988767</v>
      </c>
    </row>
    <row r="79" spans="1:12" x14ac:dyDescent="0.15">
      <c r="A79">
        <v>1998</v>
      </c>
      <c r="B79">
        <v>9.1999999999999993</v>
      </c>
      <c r="D79" s="1"/>
      <c r="G79">
        <v>1998</v>
      </c>
      <c r="H79">
        <f t="shared" si="1"/>
        <v>9.1999999999999993</v>
      </c>
      <c r="I79" s="1">
        <f>$I$44*EXP(-0.05599*(G79-$G$44))</f>
        <v>446.01523775935317</v>
      </c>
      <c r="J79">
        <f>INTERFACE!$B$24</f>
        <v>18.8</v>
      </c>
      <c r="K79">
        <f>K$12</f>
        <v>75.400000000000006</v>
      </c>
      <c r="L79">
        <f>IF('Output(tau)'!$B$18&gt;G79,H79*(1-EXP(-0.05599*('Output(tau)'!$B$18-G79))),0)</f>
        <v>0.97462832520828113</v>
      </c>
    </row>
    <row r="80" spans="1:12" x14ac:dyDescent="0.15">
      <c r="A80">
        <v>1999</v>
      </c>
      <c r="B80">
        <v>6.8</v>
      </c>
      <c r="D80" s="1"/>
      <c r="G80">
        <v>1999</v>
      </c>
      <c r="H80">
        <f t="shared" si="1"/>
        <v>6.8</v>
      </c>
      <c r="I80" s="1">
        <f>$I$44*EXP(-0.05599*(G80-$G$44))</f>
        <v>421.72907977463973</v>
      </c>
      <c r="J80">
        <f>INTERFACE!$B$24</f>
        <v>18.8</v>
      </c>
      <c r="K80">
        <f>K$12</f>
        <v>75.400000000000006</v>
      </c>
      <c r="L80">
        <f>IF('Output(tau)'!$B$18&gt;G80,H80*(1-EXP(-0.05599*('Output(tau)'!$B$18-G80))),0)</f>
        <v>0.37026957896258078</v>
      </c>
    </row>
    <row r="81" spans="1:12" x14ac:dyDescent="0.15">
      <c r="A81">
        <v>2000</v>
      </c>
      <c r="B81">
        <v>6</v>
      </c>
      <c r="D81" s="1"/>
      <c r="G81">
        <v>2000</v>
      </c>
      <c r="H81">
        <f t="shared" si="1"/>
        <v>6</v>
      </c>
      <c r="I81" s="1">
        <f>$I$44*EXP(-0.05599*(G81-$G$44))</f>
        <v>398.76533730339969</v>
      </c>
      <c r="J81">
        <f>INTERFACE!$B$24</f>
        <v>18.8</v>
      </c>
      <c r="K81">
        <f>K$12</f>
        <v>75.400000000000006</v>
      </c>
      <c r="L81">
        <f>IF('Output(tau)'!$B$18&gt;G81,H81*(1-EXP(-0.05599*('Output(tau)'!$B$18-G81))),0)</f>
        <v>0</v>
      </c>
    </row>
  </sheetData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/>
    <sheetView workbookViewId="1"/>
  </sheetViews>
  <sheetFormatPr baseColWidth="10" defaultColWidth="8.83203125" defaultRowHeight="13" x14ac:dyDescent="0.15"/>
  <sheetData>
    <row r="1" spans="1:9" x14ac:dyDescent="0.15">
      <c r="A1" t="s">
        <v>27</v>
      </c>
    </row>
    <row r="11" spans="1:9" x14ac:dyDescent="0.15">
      <c r="G11" t="s">
        <v>11</v>
      </c>
      <c r="H11" t="s">
        <v>12</v>
      </c>
      <c r="I11" t="s">
        <v>7</v>
      </c>
    </row>
    <row r="12" spans="1:9" x14ac:dyDescent="0.15">
      <c r="G12">
        <v>1931</v>
      </c>
      <c r="H12">
        <v>0</v>
      </c>
      <c r="I12">
        <f>INTERFACE!$B$25</f>
        <v>390</v>
      </c>
    </row>
    <row r="13" spans="1:9" x14ac:dyDescent="0.15">
      <c r="G13">
        <v>1932</v>
      </c>
      <c r="H13">
        <v>0</v>
      </c>
      <c r="I13">
        <f>INTERFACE!$B$25</f>
        <v>390</v>
      </c>
    </row>
    <row r="14" spans="1:9" x14ac:dyDescent="0.15">
      <c r="G14">
        <v>1933</v>
      </c>
      <c r="H14">
        <v>0</v>
      </c>
      <c r="I14">
        <f>INTERFACE!$B$25</f>
        <v>390</v>
      </c>
    </row>
    <row r="15" spans="1:9" x14ac:dyDescent="0.15">
      <c r="G15">
        <v>1934</v>
      </c>
      <c r="H15">
        <v>0</v>
      </c>
      <c r="I15">
        <f>INTERFACE!$B$25</f>
        <v>390</v>
      </c>
    </row>
    <row r="16" spans="1:9" x14ac:dyDescent="0.15">
      <c r="G16">
        <v>1935</v>
      </c>
      <c r="H16">
        <v>0</v>
      </c>
      <c r="I16">
        <f>INTERFACE!$B$25</f>
        <v>390</v>
      </c>
    </row>
    <row r="17" spans="7:9" x14ac:dyDescent="0.15">
      <c r="G17">
        <v>1936</v>
      </c>
      <c r="H17">
        <v>0</v>
      </c>
      <c r="I17">
        <f>INTERFACE!$B$25</f>
        <v>390</v>
      </c>
    </row>
    <row r="18" spans="7:9" x14ac:dyDescent="0.15">
      <c r="G18">
        <v>1937</v>
      </c>
      <c r="H18">
        <v>0.1</v>
      </c>
      <c r="I18">
        <f>INTERFACE!$B$25</f>
        <v>390</v>
      </c>
    </row>
    <row r="19" spans="7:9" x14ac:dyDescent="0.15">
      <c r="G19">
        <v>1938</v>
      </c>
      <c r="H19">
        <v>0.1</v>
      </c>
      <c r="I19">
        <f>INTERFACE!$B$25</f>
        <v>390</v>
      </c>
    </row>
    <row r="20" spans="7:9" x14ac:dyDescent="0.15">
      <c r="G20">
        <v>1939</v>
      </c>
      <c r="H20">
        <v>0.2</v>
      </c>
      <c r="I20">
        <f>INTERFACE!$B$25</f>
        <v>390</v>
      </c>
    </row>
    <row r="21" spans="7:9" x14ac:dyDescent="0.15">
      <c r="G21">
        <v>1940</v>
      </c>
      <c r="H21">
        <v>0.3</v>
      </c>
      <c r="I21">
        <f>INTERFACE!$B$25</f>
        <v>390</v>
      </c>
    </row>
    <row r="22" spans="7:9" x14ac:dyDescent="0.15">
      <c r="G22">
        <v>1941</v>
      </c>
      <c r="H22">
        <v>0.4</v>
      </c>
      <c r="I22">
        <f>INTERFACE!$B$25</f>
        <v>390</v>
      </c>
    </row>
    <row r="23" spans="7:9" x14ac:dyDescent="0.15">
      <c r="G23">
        <v>1942</v>
      </c>
      <c r="H23">
        <v>0.6</v>
      </c>
      <c r="I23">
        <f>INTERFACE!$B$25</f>
        <v>390</v>
      </c>
    </row>
    <row r="24" spans="7:9" x14ac:dyDescent="0.15">
      <c r="G24">
        <v>1943</v>
      </c>
      <c r="H24">
        <v>0.8</v>
      </c>
      <c r="I24">
        <f>INTERFACE!$B$25</f>
        <v>390</v>
      </c>
    </row>
    <row r="25" spans="7:9" x14ac:dyDescent="0.15">
      <c r="G25">
        <v>1944</v>
      </c>
      <c r="H25">
        <v>1.1000000000000001</v>
      </c>
      <c r="I25">
        <f>INTERFACE!$B$25</f>
        <v>390</v>
      </c>
    </row>
    <row r="26" spans="7:9" x14ac:dyDescent="0.15">
      <c r="G26">
        <v>1945</v>
      </c>
      <c r="H26">
        <v>1.4</v>
      </c>
      <c r="I26">
        <f>INTERFACE!$B$25</f>
        <v>390</v>
      </c>
    </row>
    <row r="27" spans="7:9" x14ac:dyDescent="0.15">
      <c r="G27">
        <v>1946</v>
      </c>
      <c r="H27">
        <v>1.8</v>
      </c>
      <c r="I27">
        <f>INTERFACE!$B$25</f>
        <v>390</v>
      </c>
    </row>
    <row r="28" spans="7:9" x14ac:dyDescent="0.15">
      <c r="G28">
        <v>1947</v>
      </c>
      <c r="H28">
        <v>2.6</v>
      </c>
      <c r="I28">
        <f>INTERFACE!$B$25</f>
        <v>390</v>
      </c>
    </row>
    <row r="29" spans="7:9" x14ac:dyDescent="0.15">
      <c r="G29">
        <v>1948</v>
      </c>
      <c r="H29">
        <v>3.8</v>
      </c>
      <c r="I29">
        <f>INTERFACE!$B$25</f>
        <v>390</v>
      </c>
    </row>
    <row r="30" spans="7:9" x14ac:dyDescent="0.15">
      <c r="G30">
        <v>1949</v>
      </c>
      <c r="H30">
        <v>5.2</v>
      </c>
      <c r="I30">
        <f>INTERFACE!$B$25</f>
        <v>390</v>
      </c>
    </row>
    <row r="31" spans="7:9" x14ac:dyDescent="0.15">
      <c r="G31">
        <v>1950</v>
      </c>
      <c r="H31">
        <v>6.7</v>
      </c>
      <c r="I31">
        <f>INTERFACE!$B$25</f>
        <v>390</v>
      </c>
    </row>
    <row r="32" spans="7:9" x14ac:dyDescent="0.15">
      <c r="G32">
        <v>1951</v>
      </c>
      <c r="H32">
        <v>8.3000000000000007</v>
      </c>
      <c r="I32">
        <f>INTERFACE!$B$25</f>
        <v>390</v>
      </c>
    </row>
    <row r="33" spans="7:9" x14ac:dyDescent="0.15">
      <c r="G33">
        <v>1952</v>
      </c>
      <c r="H33">
        <v>10.1</v>
      </c>
      <c r="I33">
        <f>INTERFACE!$B$25</f>
        <v>390</v>
      </c>
    </row>
    <row r="34" spans="7:9" x14ac:dyDescent="0.15">
      <c r="G34">
        <v>1953</v>
      </c>
      <c r="H34">
        <v>11.9</v>
      </c>
      <c r="I34">
        <f>INTERFACE!$B$25</f>
        <v>390</v>
      </c>
    </row>
    <row r="35" spans="7:9" x14ac:dyDescent="0.15">
      <c r="G35">
        <v>1954</v>
      </c>
      <c r="H35">
        <v>14</v>
      </c>
      <c r="I35">
        <f>INTERFACE!$B$25</f>
        <v>390</v>
      </c>
    </row>
    <row r="36" spans="7:9" x14ac:dyDescent="0.15">
      <c r="G36">
        <v>1955</v>
      </c>
      <c r="H36">
        <v>16.3</v>
      </c>
      <c r="I36">
        <f>INTERFACE!$B$25</f>
        <v>390</v>
      </c>
    </row>
    <row r="37" spans="7:9" x14ac:dyDescent="0.15">
      <c r="G37">
        <v>1956</v>
      </c>
      <c r="H37">
        <v>18.899999999999999</v>
      </c>
      <c r="I37">
        <f>INTERFACE!$B$25</f>
        <v>390</v>
      </c>
    </row>
    <row r="38" spans="7:9" x14ac:dyDescent="0.15">
      <c r="G38">
        <v>1957</v>
      </c>
      <c r="H38">
        <v>21.9</v>
      </c>
      <c r="I38">
        <f>INTERFACE!$B$25</f>
        <v>390</v>
      </c>
    </row>
    <row r="39" spans="7:9" x14ac:dyDescent="0.15">
      <c r="G39">
        <v>1958</v>
      </c>
      <c r="H39">
        <v>25.4</v>
      </c>
      <c r="I39">
        <f>INTERFACE!$B$25</f>
        <v>390</v>
      </c>
    </row>
    <row r="40" spans="7:9" x14ac:dyDescent="0.15">
      <c r="G40">
        <v>1959</v>
      </c>
      <c r="H40">
        <v>29</v>
      </c>
      <c r="I40">
        <f>INTERFACE!$B$25</f>
        <v>390</v>
      </c>
    </row>
    <row r="41" spans="7:9" x14ac:dyDescent="0.15">
      <c r="G41">
        <v>1960</v>
      </c>
      <c r="H41">
        <v>33</v>
      </c>
      <c r="I41">
        <f>INTERFACE!$B$25</f>
        <v>390</v>
      </c>
    </row>
    <row r="42" spans="7:9" x14ac:dyDescent="0.15">
      <c r="G42">
        <v>1961</v>
      </c>
      <c r="H42">
        <v>37.700000000000003</v>
      </c>
      <c r="I42">
        <f>INTERFACE!$B$25</f>
        <v>390</v>
      </c>
    </row>
    <row r="43" spans="7:9" x14ac:dyDescent="0.15">
      <c r="G43">
        <v>1962</v>
      </c>
      <c r="H43">
        <v>43.1</v>
      </c>
      <c r="I43">
        <f>INTERFACE!$B$25</f>
        <v>390</v>
      </c>
    </row>
    <row r="44" spans="7:9" x14ac:dyDescent="0.15">
      <c r="G44">
        <v>1963</v>
      </c>
      <c r="H44">
        <v>49.3</v>
      </c>
      <c r="I44">
        <f>INTERFACE!$B$25</f>
        <v>390</v>
      </c>
    </row>
    <row r="45" spans="7:9" x14ac:dyDescent="0.15">
      <c r="G45">
        <v>1964</v>
      </c>
      <c r="H45">
        <v>56.5</v>
      </c>
      <c r="I45">
        <f>INTERFACE!$B$25</f>
        <v>390</v>
      </c>
    </row>
    <row r="46" spans="7:9" x14ac:dyDescent="0.15">
      <c r="G46">
        <v>1965</v>
      </c>
      <c r="H46">
        <v>64.8</v>
      </c>
      <c r="I46">
        <f>INTERFACE!$B$25</f>
        <v>390</v>
      </c>
    </row>
    <row r="47" spans="7:9" x14ac:dyDescent="0.15">
      <c r="G47">
        <v>1966</v>
      </c>
      <c r="H47">
        <v>74.2</v>
      </c>
      <c r="I47">
        <f>INTERFACE!$B$25</f>
        <v>390</v>
      </c>
    </row>
    <row r="48" spans="7:9" x14ac:dyDescent="0.15">
      <c r="G48">
        <v>1967</v>
      </c>
      <c r="H48">
        <v>84.7</v>
      </c>
      <c r="I48">
        <f>INTERFACE!$B$25</f>
        <v>390</v>
      </c>
    </row>
    <row r="49" spans="7:9" x14ac:dyDescent="0.15">
      <c r="G49">
        <v>1968</v>
      </c>
      <c r="H49">
        <v>96.4</v>
      </c>
      <c r="I49">
        <f>INTERFACE!$B$25</f>
        <v>390</v>
      </c>
    </row>
    <row r="50" spans="7:9" x14ac:dyDescent="0.15">
      <c r="G50">
        <v>1969</v>
      </c>
      <c r="H50">
        <v>109.7</v>
      </c>
      <c r="I50">
        <f>INTERFACE!$B$25</f>
        <v>390</v>
      </c>
    </row>
    <row r="51" spans="7:9" x14ac:dyDescent="0.15">
      <c r="G51">
        <v>1970</v>
      </c>
      <c r="H51">
        <v>124.3</v>
      </c>
      <c r="I51">
        <f>INTERFACE!$B$25</f>
        <v>390</v>
      </c>
    </row>
    <row r="52" spans="7:9" x14ac:dyDescent="0.15">
      <c r="G52">
        <v>1971</v>
      </c>
      <c r="H52">
        <v>140.30000000000001</v>
      </c>
      <c r="I52">
        <f>INTERFACE!$B$25</f>
        <v>390</v>
      </c>
    </row>
    <row r="53" spans="7:9" x14ac:dyDescent="0.15">
      <c r="G53">
        <v>1972</v>
      </c>
      <c r="H53">
        <v>157.4</v>
      </c>
      <c r="I53">
        <f>INTERFACE!$B$25</f>
        <v>390</v>
      </c>
    </row>
    <row r="54" spans="7:9" x14ac:dyDescent="0.15">
      <c r="G54">
        <v>1973</v>
      </c>
      <c r="H54">
        <v>175.9</v>
      </c>
      <c r="I54">
        <f>INTERFACE!$B$25</f>
        <v>390</v>
      </c>
    </row>
    <row r="55" spans="7:9" x14ac:dyDescent="0.15">
      <c r="G55">
        <v>1974</v>
      </c>
      <c r="H55">
        <v>196.4</v>
      </c>
      <c r="I55">
        <f>INTERFACE!$B$25</f>
        <v>390</v>
      </c>
    </row>
    <row r="56" spans="7:9" x14ac:dyDescent="0.15">
      <c r="G56">
        <v>1975</v>
      </c>
      <c r="H56">
        <v>218.5</v>
      </c>
      <c r="I56">
        <f>INTERFACE!$B$25</f>
        <v>390</v>
      </c>
    </row>
    <row r="57" spans="7:9" x14ac:dyDescent="0.15">
      <c r="G57">
        <v>1976</v>
      </c>
      <c r="H57">
        <v>239.5</v>
      </c>
      <c r="I57">
        <f>INTERFACE!$B$25</f>
        <v>390</v>
      </c>
    </row>
    <row r="58" spans="7:9" x14ac:dyDescent="0.15">
      <c r="G58">
        <v>1977</v>
      </c>
      <c r="H58">
        <v>259.60000000000002</v>
      </c>
      <c r="I58">
        <f>INTERFACE!$B$25</f>
        <v>390</v>
      </c>
    </row>
    <row r="59" spans="7:9" x14ac:dyDescent="0.15">
      <c r="G59">
        <v>1978</v>
      </c>
      <c r="H59">
        <v>278.39999999999998</v>
      </c>
      <c r="I59">
        <f>INTERFACE!$B$25</f>
        <v>390</v>
      </c>
    </row>
    <row r="60" spans="7:9" x14ac:dyDescent="0.15">
      <c r="G60">
        <v>1979</v>
      </c>
      <c r="H60">
        <v>295.3</v>
      </c>
      <c r="I60">
        <f>INTERFACE!$B$25</f>
        <v>390</v>
      </c>
    </row>
    <row r="61" spans="7:9" x14ac:dyDescent="0.15">
      <c r="G61">
        <v>1980</v>
      </c>
      <c r="H61">
        <v>311.89999999999998</v>
      </c>
      <c r="I61">
        <f>INTERFACE!$B$25</f>
        <v>390</v>
      </c>
    </row>
    <row r="62" spans="7:9" x14ac:dyDescent="0.15">
      <c r="G62">
        <v>1981</v>
      </c>
      <c r="H62">
        <v>328.1</v>
      </c>
      <c r="I62">
        <f>INTERFACE!$B$25</f>
        <v>390</v>
      </c>
    </row>
    <row r="63" spans="7:9" x14ac:dyDescent="0.15">
      <c r="G63">
        <v>1982</v>
      </c>
      <c r="H63">
        <v>344.6</v>
      </c>
      <c r="I63">
        <f>INTERFACE!$B$25</f>
        <v>390</v>
      </c>
    </row>
    <row r="64" spans="7:9" x14ac:dyDescent="0.15">
      <c r="G64">
        <v>1983</v>
      </c>
      <c r="H64">
        <v>360.7</v>
      </c>
      <c r="I64">
        <f>INTERFACE!$B$25</f>
        <v>390</v>
      </c>
    </row>
    <row r="65" spans="7:9" x14ac:dyDescent="0.15">
      <c r="G65">
        <v>1984</v>
      </c>
      <c r="H65">
        <v>377</v>
      </c>
      <c r="I65">
        <f>INTERFACE!$B$25</f>
        <v>390</v>
      </c>
    </row>
    <row r="66" spans="7:9" x14ac:dyDescent="0.15">
      <c r="G66">
        <v>1985</v>
      </c>
      <c r="H66">
        <v>394.1</v>
      </c>
      <c r="I66">
        <f>INTERFACE!$B$25</f>
        <v>390</v>
      </c>
    </row>
    <row r="67" spans="7:9" x14ac:dyDescent="0.15">
      <c r="G67">
        <v>1986</v>
      </c>
      <c r="H67">
        <v>411.5</v>
      </c>
      <c r="I67">
        <f>INTERFACE!$B$25</f>
        <v>390</v>
      </c>
    </row>
    <row r="68" spans="7:9" x14ac:dyDescent="0.15">
      <c r="G68">
        <v>1987</v>
      </c>
      <c r="H68">
        <v>429.3</v>
      </c>
      <c r="I68">
        <f>INTERFACE!$B$25</f>
        <v>390</v>
      </c>
    </row>
    <row r="69" spans="7:9" x14ac:dyDescent="0.15">
      <c r="G69">
        <v>1988</v>
      </c>
      <c r="H69">
        <v>447.5</v>
      </c>
      <c r="I69">
        <f>INTERFACE!$B$25</f>
        <v>390</v>
      </c>
    </row>
    <row r="70" spans="7:9" x14ac:dyDescent="0.15">
      <c r="G70">
        <v>1989</v>
      </c>
      <c r="H70">
        <v>465.9</v>
      </c>
      <c r="I70">
        <f>INTERFACE!$B$25</f>
        <v>390</v>
      </c>
    </row>
    <row r="71" spans="7:9" x14ac:dyDescent="0.15">
      <c r="G71">
        <v>1990</v>
      </c>
      <c r="H71">
        <v>482.5</v>
      </c>
      <c r="I71">
        <f>INTERFACE!$B$25</f>
        <v>390</v>
      </c>
    </row>
    <row r="72" spans="7:9" x14ac:dyDescent="0.15">
      <c r="G72">
        <v>1991</v>
      </c>
      <c r="H72">
        <v>495.9</v>
      </c>
      <c r="I72">
        <f>INTERFACE!$B$25</f>
        <v>390</v>
      </c>
    </row>
    <row r="73" spans="7:9" x14ac:dyDescent="0.15">
      <c r="G73">
        <v>1992</v>
      </c>
      <c r="H73">
        <v>507</v>
      </c>
      <c r="I73">
        <f>INTERFACE!$B$25</f>
        <v>390</v>
      </c>
    </row>
    <row r="74" spans="7:9" x14ac:dyDescent="0.15">
      <c r="G74">
        <v>1993</v>
      </c>
      <c r="H74">
        <v>520</v>
      </c>
      <c r="I74">
        <f>INTERFACE!$B$25</f>
        <v>390</v>
      </c>
    </row>
    <row r="75" spans="7:9" x14ac:dyDescent="0.15">
      <c r="G75">
        <v>1994</v>
      </c>
      <c r="H75">
        <v>529</v>
      </c>
      <c r="I75">
        <f>INTERFACE!$B$25</f>
        <v>390</v>
      </c>
    </row>
    <row r="76" spans="7:9" x14ac:dyDescent="0.15">
      <c r="G76">
        <v>1995</v>
      </c>
      <c r="H76">
        <v>536</v>
      </c>
      <c r="I76">
        <f>INTERFACE!$B$25</f>
        <v>390</v>
      </c>
    </row>
    <row r="77" spans="7:9" x14ac:dyDescent="0.15">
      <c r="G77">
        <v>1996</v>
      </c>
      <c r="H77">
        <v>538</v>
      </c>
      <c r="I77">
        <f>INTERFACE!$B$25</f>
        <v>390</v>
      </c>
    </row>
    <row r="78" spans="7:9" x14ac:dyDescent="0.15">
      <c r="G78">
        <v>1997</v>
      </c>
      <c r="H78">
        <v>540</v>
      </c>
      <c r="I78">
        <f>INTERFACE!$B$25</f>
        <v>390</v>
      </c>
    </row>
    <row r="79" spans="7:9" x14ac:dyDescent="0.15">
      <c r="G79">
        <v>1998</v>
      </c>
      <c r="H79">
        <v>540</v>
      </c>
      <c r="I79">
        <f>INTERFACE!$B$25</f>
        <v>390</v>
      </c>
    </row>
    <row r="80" spans="7:9" x14ac:dyDescent="0.15">
      <c r="G80">
        <v>1999</v>
      </c>
      <c r="H80">
        <v>540</v>
      </c>
      <c r="I80">
        <f>INTERFACE!$B$25</f>
        <v>390</v>
      </c>
    </row>
    <row r="81" spans="7:9" x14ac:dyDescent="0.15">
      <c r="G81">
        <v>2000</v>
      </c>
      <c r="H81">
        <v>540</v>
      </c>
      <c r="I81">
        <f>INTERFACE!$B$25</f>
        <v>390</v>
      </c>
    </row>
  </sheetData>
  <phoneticPr fontId="13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/>
    <sheetView workbookViewId="1">
      <selection activeCell="G12" sqref="G12"/>
    </sheetView>
  </sheetViews>
  <sheetFormatPr baseColWidth="10" defaultColWidth="8.83203125" defaultRowHeight="13" x14ac:dyDescent="0.15"/>
  <sheetData>
    <row r="1" spans="1:10" x14ac:dyDescent="0.15">
      <c r="A1" t="s">
        <v>28</v>
      </c>
    </row>
    <row r="11" spans="1:10" x14ac:dyDescent="0.15">
      <c r="G11" t="s">
        <v>11</v>
      </c>
      <c r="H11" s="16" t="s">
        <v>23</v>
      </c>
      <c r="I11" t="s">
        <v>26</v>
      </c>
      <c r="J11" t="s">
        <v>7</v>
      </c>
    </row>
    <row r="12" spans="1:10" x14ac:dyDescent="0.15">
      <c r="G12">
        <v>1931</v>
      </c>
      <c r="H12" s="17">
        <v>1E-4</v>
      </c>
      <c r="J12">
        <f>INTERFACE!$B$26</f>
        <v>25.7</v>
      </c>
    </row>
    <row r="13" spans="1:10" x14ac:dyDescent="0.15">
      <c r="G13">
        <v>1932</v>
      </c>
      <c r="H13" s="17">
        <v>1E-4</v>
      </c>
      <c r="J13">
        <f>INTERFACE!$B$26</f>
        <v>25.7</v>
      </c>
    </row>
    <row r="14" spans="1:10" x14ac:dyDescent="0.15">
      <c r="G14">
        <v>1933</v>
      </c>
      <c r="H14" s="17">
        <v>1E-4</v>
      </c>
      <c r="J14">
        <f>INTERFACE!$B$26</f>
        <v>25.7</v>
      </c>
    </row>
    <row r="15" spans="1:10" x14ac:dyDescent="0.15">
      <c r="G15">
        <v>1934</v>
      </c>
      <c r="H15" s="17">
        <v>1E-4</v>
      </c>
      <c r="J15">
        <f>INTERFACE!$B$26</f>
        <v>25.7</v>
      </c>
    </row>
    <row r="16" spans="1:10" x14ac:dyDescent="0.15">
      <c r="G16">
        <v>1935</v>
      </c>
      <c r="H16" s="17">
        <v>1E-4</v>
      </c>
      <c r="J16">
        <f>INTERFACE!$B$26</f>
        <v>25.7</v>
      </c>
    </row>
    <row r="17" spans="7:10" x14ac:dyDescent="0.15">
      <c r="G17">
        <v>1936</v>
      </c>
      <c r="H17" s="17">
        <v>1E-4</v>
      </c>
      <c r="J17">
        <f>INTERFACE!$B$26</f>
        <v>25.7</v>
      </c>
    </row>
    <row r="18" spans="7:10" x14ac:dyDescent="0.15">
      <c r="G18">
        <v>1937</v>
      </c>
      <c r="H18" s="17">
        <v>1E-4</v>
      </c>
      <c r="J18">
        <f>INTERFACE!$B$26</f>
        <v>25.7</v>
      </c>
    </row>
    <row r="19" spans="7:10" x14ac:dyDescent="0.15">
      <c r="G19">
        <v>1938</v>
      </c>
      <c r="H19" s="17">
        <v>1E-4</v>
      </c>
      <c r="J19">
        <f>INTERFACE!$B$26</f>
        <v>25.7</v>
      </c>
    </row>
    <row r="20" spans="7:10" x14ac:dyDescent="0.15">
      <c r="G20">
        <v>1939</v>
      </c>
      <c r="H20" s="17">
        <v>1E-4</v>
      </c>
      <c r="J20">
        <f>INTERFACE!$B$26</f>
        <v>25.7</v>
      </c>
    </row>
    <row r="21" spans="7:10" x14ac:dyDescent="0.15">
      <c r="G21">
        <v>1940</v>
      </c>
      <c r="H21" s="17">
        <v>1E-4</v>
      </c>
      <c r="J21">
        <f>INTERFACE!$B$26</f>
        <v>25.7</v>
      </c>
    </row>
    <row r="22" spans="7:10" x14ac:dyDescent="0.15">
      <c r="G22">
        <v>1941</v>
      </c>
      <c r="H22" s="17">
        <v>1E-4</v>
      </c>
      <c r="J22">
        <f>INTERFACE!$B$26</f>
        <v>25.7</v>
      </c>
    </row>
    <row r="23" spans="7:10" x14ac:dyDescent="0.15">
      <c r="G23">
        <v>1942</v>
      </c>
      <c r="H23" s="17">
        <v>1E-4</v>
      </c>
      <c r="J23">
        <f>INTERFACE!$B$26</f>
        <v>25.7</v>
      </c>
    </row>
    <row r="24" spans="7:10" x14ac:dyDescent="0.15">
      <c r="G24">
        <v>1943</v>
      </c>
      <c r="H24" s="17">
        <v>1E-4</v>
      </c>
      <c r="J24">
        <f>INTERFACE!$B$26</f>
        <v>25.7</v>
      </c>
    </row>
    <row r="25" spans="7:10" x14ac:dyDescent="0.15">
      <c r="G25">
        <v>1944</v>
      </c>
      <c r="H25" s="17">
        <v>1E-4</v>
      </c>
      <c r="J25">
        <f>INTERFACE!$B$26</f>
        <v>25.7</v>
      </c>
    </row>
    <row r="26" spans="7:10" x14ac:dyDescent="0.15">
      <c r="G26">
        <v>1945</v>
      </c>
      <c r="H26" s="17">
        <v>1E-4</v>
      </c>
      <c r="J26">
        <f>INTERFACE!$B$26</f>
        <v>25.7</v>
      </c>
    </row>
    <row r="27" spans="7:10" x14ac:dyDescent="0.15">
      <c r="G27">
        <v>1946</v>
      </c>
      <c r="H27" s="17">
        <v>1E-4</v>
      </c>
      <c r="J27">
        <f>INTERFACE!$B$26</f>
        <v>25.7</v>
      </c>
    </row>
    <row r="28" spans="7:10" x14ac:dyDescent="0.15">
      <c r="G28">
        <v>1947</v>
      </c>
      <c r="H28" s="17">
        <v>1E-4</v>
      </c>
      <c r="J28">
        <f>INTERFACE!$B$26</f>
        <v>25.7</v>
      </c>
    </row>
    <row r="29" spans="7:10" x14ac:dyDescent="0.15">
      <c r="G29">
        <v>1948</v>
      </c>
      <c r="H29" s="17">
        <v>1E-4</v>
      </c>
      <c r="J29">
        <f>INTERFACE!$B$26</f>
        <v>25.7</v>
      </c>
    </row>
    <row r="30" spans="7:10" x14ac:dyDescent="0.15">
      <c r="G30">
        <v>1949</v>
      </c>
      <c r="H30" s="17">
        <v>1E-4</v>
      </c>
      <c r="J30">
        <f>INTERFACE!$B$26</f>
        <v>25.7</v>
      </c>
    </row>
    <row r="31" spans="7:10" x14ac:dyDescent="0.15">
      <c r="G31">
        <v>1950</v>
      </c>
      <c r="H31" s="17">
        <v>1E-4</v>
      </c>
      <c r="J31">
        <f>INTERFACE!$B$26</f>
        <v>25.7</v>
      </c>
    </row>
    <row r="32" spans="7:10" x14ac:dyDescent="0.15">
      <c r="G32">
        <v>1951</v>
      </c>
      <c r="H32" s="17">
        <v>1E-4</v>
      </c>
      <c r="J32">
        <f>INTERFACE!$B$26</f>
        <v>25.7</v>
      </c>
    </row>
    <row r="33" spans="1:10" x14ac:dyDescent="0.15">
      <c r="A33" t="s">
        <v>11</v>
      </c>
      <c r="B33" t="s">
        <v>33</v>
      </c>
      <c r="G33">
        <v>1952</v>
      </c>
      <c r="H33" s="17">
        <v>1E-4</v>
      </c>
      <c r="J33">
        <f>INTERFACE!$B$26</f>
        <v>25.7</v>
      </c>
    </row>
    <row r="34" spans="1:10" x14ac:dyDescent="0.15">
      <c r="A34">
        <v>1953</v>
      </c>
      <c r="B34">
        <v>0.1</v>
      </c>
      <c r="G34">
        <v>1953</v>
      </c>
      <c r="H34">
        <v>0.1</v>
      </c>
      <c r="J34">
        <f>INTERFACE!$B$26</f>
        <v>25.7</v>
      </c>
    </row>
    <row r="35" spans="1:10" x14ac:dyDescent="0.15">
      <c r="A35">
        <v>1954</v>
      </c>
      <c r="B35">
        <v>0.3</v>
      </c>
      <c r="G35">
        <v>1954</v>
      </c>
      <c r="H35">
        <v>0.3</v>
      </c>
      <c r="J35">
        <f>INTERFACE!$B$26</f>
        <v>25.7</v>
      </c>
    </row>
    <row r="36" spans="1:10" x14ac:dyDescent="0.15">
      <c r="A36">
        <v>1955</v>
      </c>
      <c r="B36">
        <v>0.9</v>
      </c>
      <c r="G36">
        <v>1955</v>
      </c>
      <c r="H36">
        <v>0.9</v>
      </c>
      <c r="J36">
        <f>INTERFACE!$B$26</f>
        <v>25.7</v>
      </c>
    </row>
    <row r="37" spans="1:10" x14ac:dyDescent="0.15">
      <c r="A37">
        <v>1956</v>
      </c>
      <c r="B37">
        <v>1.9</v>
      </c>
      <c r="G37">
        <v>1956</v>
      </c>
      <c r="H37">
        <v>1.9</v>
      </c>
      <c r="J37">
        <f>INTERFACE!$B$26</f>
        <v>25.7</v>
      </c>
    </row>
    <row r="38" spans="1:10" x14ac:dyDescent="0.15">
      <c r="A38">
        <v>1957</v>
      </c>
      <c r="B38">
        <v>3.3</v>
      </c>
      <c r="G38">
        <v>1957</v>
      </c>
      <c r="H38">
        <v>3.3</v>
      </c>
      <c r="J38">
        <f>INTERFACE!$B$26</f>
        <v>25.7</v>
      </c>
    </row>
    <row r="39" spans="1:10" x14ac:dyDescent="0.15">
      <c r="A39">
        <v>1958</v>
      </c>
      <c r="B39">
        <v>5.2</v>
      </c>
      <c r="G39">
        <v>1958</v>
      </c>
      <c r="H39">
        <v>5.2</v>
      </c>
      <c r="J39">
        <f>INTERFACE!$B$26</f>
        <v>25.7</v>
      </c>
    </row>
    <row r="40" spans="1:10" x14ac:dyDescent="0.15">
      <c r="A40">
        <v>1959</v>
      </c>
      <c r="B40">
        <v>7.3</v>
      </c>
      <c r="G40">
        <v>1959</v>
      </c>
      <c r="H40">
        <v>7.3</v>
      </c>
      <c r="J40">
        <f>INTERFACE!$B$26</f>
        <v>25.7</v>
      </c>
    </row>
    <row r="41" spans="1:10" x14ac:dyDescent="0.15">
      <c r="A41">
        <v>1960</v>
      </c>
      <c r="B41">
        <v>9.6999999999999993</v>
      </c>
      <c r="G41">
        <v>1960</v>
      </c>
      <c r="H41">
        <v>9.6999999999999993</v>
      </c>
      <c r="J41">
        <f>INTERFACE!$B$26</f>
        <v>25.7</v>
      </c>
    </row>
    <row r="42" spans="1:10" x14ac:dyDescent="0.15">
      <c r="A42">
        <v>1961</v>
      </c>
      <c r="B42">
        <v>12.1</v>
      </c>
      <c r="G42">
        <v>1961</v>
      </c>
      <c r="H42">
        <v>12.1</v>
      </c>
      <c r="J42">
        <f>INTERFACE!$B$26</f>
        <v>25.7</v>
      </c>
    </row>
    <row r="43" spans="1:10" x14ac:dyDescent="0.15">
      <c r="A43">
        <v>1962</v>
      </c>
      <c r="B43">
        <v>14.6</v>
      </c>
      <c r="G43">
        <v>1962</v>
      </c>
      <c r="H43">
        <v>14.6</v>
      </c>
      <c r="J43">
        <f>INTERFACE!$B$26</f>
        <v>25.7</v>
      </c>
    </row>
    <row r="44" spans="1:10" x14ac:dyDescent="0.15">
      <c r="A44">
        <v>1963</v>
      </c>
      <c r="B44">
        <v>17</v>
      </c>
      <c r="G44">
        <v>1963</v>
      </c>
      <c r="H44">
        <v>17</v>
      </c>
      <c r="J44">
        <f>INTERFACE!$B$26</f>
        <v>25.7</v>
      </c>
    </row>
    <row r="45" spans="1:10" x14ac:dyDescent="0.15">
      <c r="A45">
        <v>1964</v>
      </c>
      <c r="B45">
        <v>19.2</v>
      </c>
      <c r="G45">
        <v>1964</v>
      </c>
      <c r="H45">
        <v>19.2</v>
      </c>
      <c r="J45">
        <f>INTERFACE!$B$26</f>
        <v>25.7</v>
      </c>
    </row>
    <row r="46" spans="1:10" x14ac:dyDescent="0.15">
      <c r="A46">
        <v>1965</v>
      </c>
      <c r="B46">
        <v>21.4</v>
      </c>
      <c r="G46">
        <v>1965</v>
      </c>
      <c r="H46">
        <v>21.4</v>
      </c>
      <c r="J46">
        <f>INTERFACE!$B$26</f>
        <v>25.7</v>
      </c>
    </row>
    <row r="47" spans="1:10" x14ac:dyDescent="0.15">
      <c r="A47">
        <v>1966</v>
      </c>
      <c r="B47">
        <v>23.4</v>
      </c>
      <c r="G47">
        <v>1966</v>
      </c>
      <c r="H47">
        <v>23.4</v>
      </c>
      <c r="J47">
        <f>INTERFACE!$B$26</f>
        <v>25.7</v>
      </c>
    </row>
    <row r="48" spans="1:10" x14ac:dyDescent="0.15">
      <c r="A48">
        <v>1967</v>
      </c>
      <c r="B48">
        <v>25.2</v>
      </c>
      <c r="G48">
        <v>1967</v>
      </c>
      <c r="H48">
        <v>25.2</v>
      </c>
      <c r="J48">
        <f>INTERFACE!$B$26</f>
        <v>25.7</v>
      </c>
    </row>
    <row r="49" spans="1:10" x14ac:dyDescent="0.15">
      <c r="A49">
        <v>1968</v>
      </c>
      <c r="B49">
        <v>26.8</v>
      </c>
      <c r="G49">
        <v>1968</v>
      </c>
      <c r="H49">
        <v>26.8</v>
      </c>
      <c r="J49">
        <f>INTERFACE!$B$26</f>
        <v>25.7</v>
      </c>
    </row>
    <row r="50" spans="1:10" x14ac:dyDescent="0.15">
      <c r="A50">
        <v>1969</v>
      </c>
      <c r="B50">
        <v>28.2</v>
      </c>
      <c r="G50">
        <v>1969</v>
      </c>
      <c r="H50">
        <v>28.2</v>
      </c>
      <c r="J50">
        <f>INTERFACE!$B$26</f>
        <v>25.7</v>
      </c>
    </row>
    <row r="51" spans="1:10" x14ac:dyDescent="0.15">
      <c r="A51">
        <v>1970</v>
      </c>
      <c r="B51">
        <v>29.5</v>
      </c>
      <c r="G51">
        <v>1970</v>
      </c>
      <c r="H51">
        <v>29.5</v>
      </c>
      <c r="I51">
        <f>H51</f>
        <v>29.5</v>
      </c>
      <c r="J51">
        <f>INTERFACE!$B$26</f>
        <v>25.7</v>
      </c>
    </row>
    <row r="52" spans="1:10" x14ac:dyDescent="0.15">
      <c r="A52">
        <v>1971</v>
      </c>
      <c r="B52">
        <v>30.7</v>
      </c>
      <c r="G52">
        <v>1971</v>
      </c>
      <c r="H52">
        <v>30.7</v>
      </c>
      <c r="I52">
        <f>I$51*EXP(-0.06442*($G52-$G$51))</f>
        <v>27.659528044465894</v>
      </c>
      <c r="J52">
        <f>INTERFACE!$B$26</f>
        <v>25.7</v>
      </c>
    </row>
    <row r="53" spans="1:10" x14ac:dyDescent="0.15">
      <c r="A53">
        <v>1972</v>
      </c>
      <c r="B53">
        <v>31.6</v>
      </c>
      <c r="G53">
        <v>1972</v>
      </c>
      <c r="H53">
        <v>31.6</v>
      </c>
      <c r="I53">
        <f t="shared" ref="I53:I81" si="0">I$51*EXP(-0.06442*($G53-$G$51))</f>
        <v>25.933881072630353</v>
      </c>
      <c r="J53">
        <f>INTERFACE!$B$26</f>
        <v>25.7</v>
      </c>
    </row>
    <row r="54" spans="1:10" x14ac:dyDescent="0.15">
      <c r="A54">
        <v>1973</v>
      </c>
      <c r="B54">
        <v>31.5</v>
      </c>
      <c r="G54">
        <v>1973</v>
      </c>
      <c r="H54">
        <v>31.5</v>
      </c>
      <c r="I54">
        <f t="shared" si="0"/>
        <v>24.315895282381778</v>
      </c>
      <c r="J54">
        <f>INTERFACE!$B$26</f>
        <v>25.7</v>
      </c>
    </row>
    <row r="55" spans="1:10" x14ac:dyDescent="0.15">
      <c r="A55">
        <v>1974</v>
      </c>
      <c r="B55">
        <v>33.6</v>
      </c>
      <c r="G55">
        <v>1974</v>
      </c>
      <c r="H55">
        <v>33.6</v>
      </c>
      <c r="I55">
        <f t="shared" si="0"/>
        <v>22.798853813197788</v>
      </c>
      <c r="J55">
        <f>INTERFACE!$B$26</f>
        <v>25.7</v>
      </c>
    </row>
    <row r="56" spans="1:10" x14ac:dyDescent="0.15">
      <c r="A56">
        <v>1975</v>
      </c>
      <c r="B56">
        <v>33.799999999999997</v>
      </c>
      <c r="G56">
        <v>1975</v>
      </c>
      <c r="H56">
        <v>33.799999999999997</v>
      </c>
      <c r="I56">
        <f t="shared" si="0"/>
        <v>21.376458861960078</v>
      </c>
      <c r="J56">
        <f>INTERFACE!$B$26</f>
        <v>25.7</v>
      </c>
    </row>
    <row r="57" spans="1:10" x14ac:dyDescent="0.15">
      <c r="A57">
        <v>1976</v>
      </c>
      <c r="B57">
        <v>33.799999999999997</v>
      </c>
      <c r="G57">
        <v>1976</v>
      </c>
      <c r="H57">
        <v>33.799999999999997</v>
      </c>
      <c r="I57">
        <f t="shared" si="0"/>
        <v>20.042805538432422</v>
      </c>
      <c r="J57">
        <f>INTERFACE!$B$26</f>
        <v>25.7</v>
      </c>
    </row>
    <row r="58" spans="1:10" x14ac:dyDescent="0.15">
      <c r="A58">
        <v>1977</v>
      </c>
      <c r="B58">
        <v>35.700000000000003</v>
      </c>
      <c r="G58">
        <v>1977</v>
      </c>
      <c r="H58">
        <v>35.700000000000003</v>
      </c>
      <c r="I58">
        <f t="shared" si="0"/>
        <v>18.792357351866027</v>
      </c>
      <c r="J58">
        <f>INTERFACE!$B$26</f>
        <v>25.7</v>
      </c>
    </row>
    <row r="59" spans="1:10" x14ac:dyDescent="0.15">
      <c r="A59">
        <v>1978</v>
      </c>
      <c r="B59">
        <v>38.9</v>
      </c>
      <c r="G59">
        <v>1978</v>
      </c>
      <c r="H59">
        <v>38.9</v>
      </c>
      <c r="I59">
        <f t="shared" si="0"/>
        <v>17.619923226968247</v>
      </c>
      <c r="J59">
        <f>INTERFACE!$B$26</f>
        <v>25.7</v>
      </c>
    </row>
    <row r="60" spans="1:10" x14ac:dyDescent="0.15">
      <c r="A60">
        <v>1979</v>
      </c>
      <c r="B60">
        <v>38.799999999999997</v>
      </c>
      <c r="G60">
        <v>1979</v>
      </c>
      <c r="H60">
        <v>38.799999999999997</v>
      </c>
      <c r="I60">
        <f t="shared" si="0"/>
        <v>16.520635953819127</v>
      </c>
      <c r="J60">
        <f>INTERFACE!$B$26</f>
        <v>25.7</v>
      </c>
    </row>
    <row r="61" spans="1:10" x14ac:dyDescent="0.15">
      <c r="A61">
        <v>1980</v>
      </c>
      <c r="B61">
        <v>40.6</v>
      </c>
      <c r="G61">
        <v>1980</v>
      </c>
      <c r="H61">
        <v>40.6</v>
      </c>
      <c r="I61">
        <f t="shared" si="0"/>
        <v>15.489931982273616</v>
      </c>
      <c r="J61">
        <f>INTERFACE!$B$26</f>
        <v>25.7</v>
      </c>
    </row>
    <row r="62" spans="1:10" x14ac:dyDescent="0.15">
      <c r="A62">
        <v>1981</v>
      </c>
      <c r="B62">
        <v>42.2</v>
      </c>
      <c r="G62">
        <v>1981</v>
      </c>
      <c r="H62">
        <v>42.2</v>
      </c>
      <c r="I62">
        <f t="shared" si="0"/>
        <v>14.523532476968349</v>
      </c>
      <c r="J62">
        <f>INTERFACE!$B$26</f>
        <v>25.7</v>
      </c>
    </row>
    <row r="63" spans="1:10" x14ac:dyDescent="0.15">
      <c r="A63">
        <v>1982</v>
      </c>
      <c r="B63">
        <v>43</v>
      </c>
      <c r="G63">
        <v>1982</v>
      </c>
      <c r="H63">
        <v>43</v>
      </c>
      <c r="I63">
        <f t="shared" si="0"/>
        <v>13.617425554285331</v>
      </c>
      <c r="J63">
        <f>INTERFACE!$B$26</f>
        <v>25.7</v>
      </c>
    </row>
    <row r="64" spans="1:10" x14ac:dyDescent="0.15">
      <c r="A64">
        <v>1983</v>
      </c>
      <c r="B64">
        <v>46.2</v>
      </c>
      <c r="G64">
        <v>1983</v>
      </c>
      <c r="H64">
        <v>46.2</v>
      </c>
      <c r="I64">
        <f t="shared" si="0"/>
        <v>12.767849627531582</v>
      </c>
      <c r="J64">
        <f>INTERFACE!$B$26</f>
        <v>25.7</v>
      </c>
    </row>
    <row r="65" spans="1:10" x14ac:dyDescent="0.15">
      <c r="A65">
        <v>1984</v>
      </c>
      <c r="B65">
        <v>50.2</v>
      </c>
      <c r="G65">
        <v>1984</v>
      </c>
      <c r="H65">
        <v>50.2</v>
      </c>
      <c r="I65">
        <f t="shared" si="0"/>
        <v>11.971277791194346</v>
      </c>
      <c r="J65">
        <f>INTERFACE!$B$26</f>
        <v>25.7</v>
      </c>
    </row>
    <row r="66" spans="1:10" x14ac:dyDescent="0.15">
      <c r="A66">
        <v>1985</v>
      </c>
      <c r="B66">
        <v>51.8</v>
      </c>
      <c r="G66">
        <v>1985</v>
      </c>
      <c r="H66">
        <v>51.8</v>
      </c>
      <c r="I66">
        <f t="shared" si="0"/>
        <v>11.224403179445144</v>
      </c>
      <c r="J66">
        <f>INTERFACE!$B$26</f>
        <v>25.7</v>
      </c>
    </row>
    <row r="67" spans="1:10" x14ac:dyDescent="0.15">
      <c r="A67">
        <v>1986</v>
      </c>
      <c r="B67">
        <v>54.1</v>
      </c>
      <c r="G67">
        <v>1986</v>
      </c>
      <c r="H67">
        <v>54.1</v>
      </c>
      <c r="I67">
        <f t="shared" si="0"/>
        <v>10.524125238110344</v>
      </c>
      <c r="J67">
        <f>INTERFACE!$B$26</f>
        <v>25.7</v>
      </c>
    </row>
    <row r="68" spans="1:10" x14ac:dyDescent="0.15">
      <c r="A68">
        <v>1987</v>
      </c>
      <c r="B68">
        <v>52.7</v>
      </c>
      <c r="G68">
        <v>1987</v>
      </c>
      <c r="H68">
        <v>52.7</v>
      </c>
      <c r="I68">
        <f t="shared" si="0"/>
        <v>9.8675368531181142</v>
      </c>
      <c r="J68">
        <f>INTERFACE!$B$26</f>
        <v>25.7</v>
      </c>
    </row>
    <row r="69" spans="1:10" x14ac:dyDescent="0.15">
      <c r="A69">
        <v>1988</v>
      </c>
      <c r="B69">
        <v>56.3</v>
      </c>
      <c r="G69">
        <v>1988</v>
      </c>
      <c r="H69">
        <v>56.3</v>
      </c>
      <c r="I69">
        <f t="shared" si="0"/>
        <v>9.251912281987158</v>
      </c>
      <c r="J69">
        <f>INTERFACE!$B$26</f>
        <v>25.7</v>
      </c>
    </row>
    <row r="70" spans="1:10" x14ac:dyDescent="0.15">
      <c r="A70">
        <v>1989</v>
      </c>
      <c r="B70">
        <v>56.5</v>
      </c>
      <c r="G70">
        <v>1989</v>
      </c>
      <c r="H70">
        <v>56.5</v>
      </c>
      <c r="I70">
        <f t="shared" si="0"/>
        <v>8.6746958382563477</v>
      </c>
      <c r="J70">
        <f>INTERFACE!$B$26</f>
        <v>25.7</v>
      </c>
    </row>
    <row r="71" spans="1:10" x14ac:dyDescent="0.15">
      <c r="A71">
        <v>1990</v>
      </c>
      <c r="B71">
        <v>60.3</v>
      </c>
      <c r="G71">
        <v>1990</v>
      </c>
      <c r="H71">
        <v>60.3</v>
      </c>
      <c r="I71">
        <f t="shared" si="0"/>
        <v>8.1334912818801026</v>
      </c>
      <c r="J71">
        <f>INTERFACE!$B$26</f>
        <v>25.7</v>
      </c>
    </row>
    <row r="72" spans="1:10" x14ac:dyDescent="0.15">
      <c r="A72">
        <v>1991</v>
      </c>
      <c r="B72">
        <v>57.5</v>
      </c>
      <c r="G72">
        <v>1991</v>
      </c>
      <c r="H72">
        <v>57.5</v>
      </c>
      <c r="I72">
        <f t="shared" si="0"/>
        <v>7.6260518715451378</v>
      </c>
      <c r="J72">
        <f>INTERFACE!$B$26</f>
        <v>25.7</v>
      </c>
    </row>
    <row r="73" spans="1:10" x14ac:dyDescent="0.15">
      <c r="A73">
        <v>1992</v>
      </c>
      <c r="B73">
        <v>61.8</v>
      </c>
      <c r="G73">
        <v>1992</v>
      </c>
      <c r="H73">
        <v>61.8</v>
      </c>
      <c r="I73">
        <f t="shared" si="0"/>
        <v>7.150271037612014</v>
      </c>
      <c r="J73">
        <f>INTERFACE!$B$26</f>
        <v>25.7</v>
      </c>
    </row>
    <row r="74" spans="1:10" x14ac:dyDescent="0.15">
      <c r="A74">
        <v>1993</v>
      </c>
      <c r="B74">
        <v>67.2</v>
      </c>
      <c r="G74">
        <v>1993</v>
      </c>
      <c r="H74">
        <v>67.2</v>
      </c>
      <c r="I74">
        <f t="shared" si="0"/>
        <v>6.7041736369614142</v>
      </c>
      <c r="J74">
        <f>INTERFACE!$B$26</f>
        <v>25.7</v>
      </c>
    </row>
    <row r="75" spans="1:10" x14ac:dyDescent="0.15">
      <c r="A75">
        <v>1994</v>
      </c>
      <c r="B75">
        <v>75.599999999999994</v>
      </c>
      <c r="G75">
        <v>1994</v>
      </c>
      <c r="H75">
        <v>75.599999999999994</v>
      </c>
      <c r="I75">
        <f t="shared" si="0"/>
        <v>6.2859077534407852</v>
      </c>
      <c r="J75">
        <f>INTERFACE!$B$26</f>
        <v>25.7</v>
      </c>
    </row>
    <row r="76" spans="1:10" x14ac:dyDescent="0.15">
      <c r="A76">
        <v>1995</v>
      </c>
      <c r="B76">
        <v>71</v>
      </c>
      <c r="G76">
        <v>1995</v>
      </c>
      <c r="H76">
        <v>71</v>
      </c>
      <c r="I76">
        <f t="shared" si="0"/>
        <v>5.8937370098718986</v>
      </c>
      <c r="J76">
        <f>INTERFACE!$B$26</f>
        <v>25.7</v>
      </c>
    </row>
    <row r="77" spans="1:10" x14ac:dyDescent="0.15">
      <c r="A77">
        <v>1996</v>
      </c>
      <c r="B77">
        <v>74.900000000000006</v>
      </c>
      <c r="G77">
        <v>1996</v>
      </c>
      <c r="H77">
        <v>74.900000000000006</v>
      </c>
      <c r="I77">
        <f t="shared" si="0"/>
        <v>5.5260333597036722</v>
      </c>
      <c r="J77">
        <f>INTERFACE!$B$26</f>
        <v>25.7</v>
      </c>
    </row>
    <row r="78" spans="1:10" x14ac:dyDescent="0.15">
      <c r="A78">
        <v>1997</v>
      </c>
      <c r="B78">
        <v>76.400000000000006</v>
      </c>
      <c r="G78">
        <v>1997</v>
      </c>
      <c r="H78">
        <v>76.400000000000006</v>
      </c>
      <c r="I78">
        <f t="shared" si="0"/>
        <v>5.1812703283856889</v>
      </c>
      <c r="J78">
        <f>INTERFACE!$B$26</f>
        <v>25.7</v>
      </c>
    </row>
    <row r="79" spans="1:10" x14ac:dyDescent="0.15">
      <c r="A79">
        <v>1998</v>
      </c>
      <c r="B79">
        <v>81.7</v>
      </c>
      <c r="G79">
        <v>1998</v>
      </c>
      <c r="H79">
        <v>81.7</v>
      </c>
      <c r="I79">
        <f t="shared" si="0"/>
        <v>4.8580166764048478</v>
      </c>
      <c r="J79">
        <f>INTERFACE!$B$26</f>
        <v>25.7</v>
      </c>
    </row>
    <row r="80" spans="1:10" x14ac:dyDescent="0.15">
      <c r="A80">
        <v>1999</v>
      </c>
      <c r="G80">
        <v>1999</v>
      </c>
      <c r="H80">
        <v>85</v>
      </c>
      <c r="I80">
        <f t="shared" si="0"/>
        <v>4.5549304576780631</v>
      </c>
      <c r="J80">
        <f>INTERFACE!$B$26</f>
        <v>25.7</v>
      </c>
    </row>
    <row r="81" spans="1:10" x14ac:dyDescent="0.15">
      <c r="A81">
        <v>2000</v>
      </c>
      <c r="G81">
        <v>2000</v>
      </c>
      <c r="H81">
        <v>85</v>
      </c>
      <c r="I81">
        <f t="shared" si="0"/>
        <v>4.2707534486351957</v>
      </c>
      <c r="J81">
        <f>INTERFACE!$B$26</f>
        <v>25.7</v>
      </c>
    </row>
  </sheetData>
  <phoneticPr fontId="1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2"/>
  <sheetViews>
    <sheetView workbookViewId="0"/>
    <sheetView workbookViewId="1"/>
  </sheetViews>
  <sheetFormatPr baseColWidth="10" defaultColWidth="8.83203125" defaultRowHeight="13" x14ac:dyDescent="0.15"/>
  <cols>
    <col min="1" max="8" width="8.83203125" customWidth="1"/>
    <col min="9" max="9" width="12.33203125" customWidth="1"/>
  </cols>
  <sheetData>
    <row r="1" spans="1:48" x14ac:dyDescent="0.15">
      <c r="A1" t="s">
        <v>66</v>
      </c>
      <c r="H1" t="s">
        <v>14</v>
      </c>
      <c r="I1">
        <f>INTERFACE!$B$6</f>
        <v>10</v>
      </c>
      <c r="J1">
        <v>2</v>
      </c>
      <c r="K1">
        <f>J1+INTERFACE!$B$8</f>
        <v>3</v>
      </c>
      <c r="L1">
        <f>K1+INTERFACE!$B$8</f>
        <v>4</v>
      </c>
      <c r="M1">
        <f>L1+INTERFACE!$B$8</f>
        <v>5</v>
      </c>
      <c r="N1">
        <f>M1+INTERFACE!$B$8</f>
        <v>6</v>
      </c>
      <c r="O1">
        <f>N1+INTERFACE!$B$8</f>
        <v>7</v>
      </c>
      <c r="P1">
        <f>O1+INTERFACE!$B$8</f>
        <v>8</v>
      </c>
      <c r="Q1">
        <f>P1+INTERFACE!$B$8</f>
        <v>9</v>
      </c>
      <c r="R1">
        <f>Q1+INTERFACE!$B$8</f>
        <v>10</v>
      </c>
      <c r="S1">
        <f>R1+INTERFACE!$B$8</f>
        <v>11</v>
      </c>
      <c r="T1">
        <f>S1+INTERFACE!$B$8</f>
        <v>12</v>
      </c>
      <c r="U1">
        <f>T1+INTERFACE!$B$8</f>
        <v>13</v>
      </c>
      <c r="V1">
        <f>U1+INTERFACE!$B$8</f>
        <v>14</v>
      </c>
      <c r="W1">
        <f>V1+INTERFACE!$B$8</f>
        <v>15</v>
      </c>
      <c r="X1">
        <f>W1+INTERFACE!$B$8</f>
        <v>16</v>
      </c>
      <c r="Y1">
        <f>X1+INTERFACE!$B$8</f>
        <v>17</v>
      </c>
      <c r="Z1">
        <f>Y1+INTERFACE!$B$8</f>
        <v>18</v>
      </c>
      <c r="AA1">
        <f>Z1+INTERFACE!$B$8</f>
        <v>19</v>
      </c>
      <c r="AB1">
        <f>AA1+INTERFACE!$B$8</f>
        <v>20</v>
      </c>
      <c r="AC1">
        <f>AB1+INTERFACE!$B$8</f>
        <v>21</v>
      </c>
      <c r="AD1">
        <f>AC1+INTERFACE!$B$8</f>
        <v>22</v>
      </c>
      <c r="AE1">
        <f>AD1+INTERFACE!$B$8</f>
        <v>23</v>
      </c>
      <c r="AF1">
        <f>AE1+INTERFACE!$B$8</f>
        <v>24</v>
      </c>
      <c r="AG1">
        <f>AF1+INTERFACE!$B$8</f>
        <v>25</v>
      </c>
      <c r="AH1">
        <f>AG1+INTERFACE!$B$8</f>
        <v>26</v>
      </c>
      <c r="AI1">
        <f>AH1+INTERFACE!$B$8</f>
        <v>27</v>
      </c>
      <c r="AJ1">
        <f>AI1+INTERFACE!$B$8</f>
        <v>28</v>
      </c>
      <c r="AK1">
        <f>AJ1+INTERFACE!$B$8</f>
        <v>29</v>
      </c>
      <c r="AL1">
        <f>AK1+INTERFACE!$B$8</f>
        <v>30</v>
      </c>
      <c r="AM1">
        <f>AL1+INTERFACE!$B$8</f>
        <v>31</v>
      </c>
      <c r="AN1">
        <f>AM1+INTERFACE!$B$8</f>
        <v>32</v>
      </c>
      <c r="AO1">
        <f>AN1+INTERFACE!$B$8</f>
        <v>33</v>
      </c>
      <c r="AP1">
        <f>AO1+INTERFACE!$B$8</f>
        <v>34</v>
      </c>
      <c r="AQ1">
        <f>AP1+INTERFACE!$B$8</f>
        <v>35</v>
      </c>
      <c r="AR1">
        <f>AQ1+INTERFACE!$B$8</f>
        <v>36</v>
      </c>
      <c r="AS1">
        <f>AR1+INTERFACE!$B$8</f>
        <v>37</v>
      </c>
      <c r="AT1">
        <f>AS1+INTERFACE!$B$8</f>
        <v>38</v>
      </c>
      <c r="AU1">
        <f>AT1+INTERFACE!$B$8</f>
        <v>39</v>
      </c>
      <c r="AV1">
        <f>AU1+INTERFACE!$B$8</f>
        <v>40</v>
      </c>
    </row>
    <row r="11" spans="1:48" x14ac:dyDescent="0.15">
      <c r="H11" t="s">
        <v>15</v>
      </c>
    </row>
    <row r="12" spans="1:48" x14ac:dyDescent="0.15">
      <c r="G12">
        <f>IF('Output(tau)'!$B$18&gt;H12,'Output(tau)'!$B$18-H12,0)</f>
        <v>60</v>
      </c>
      <c r="H12">
        <v>1940</v>
      </c>
      <c r="I12">
        <f>IF(AND(('Output(tau)'!$B$18-I$1-$H12)&gt;-0.5,('Output(tau)'!$B$18-I$1-$H12)&lt;=0.5),EXP(-'Output(tau)'!$B$34*I$1),0)</f>
        <v>0</v>
      </c>
      <c r="J12">
        <f>IF(('Output(tau)'!$B$18-J$1)=$H12,EXP(-'Output(tau)'!$B$34*J$1),0)</f>
        <v>0</v>
      </c>
      <c r="K12">
        <f>IF(('Output(tau)'!$B$18-K$1)=$H12,EXP(-'Output(tau)'!$B$34*K$1),0)</f>
        <v>0</v>
      </c>
      <c r="L12">
        <f>IF(('Output(tau)'!$B$18-L$1)=$H12,EXP(-'Output(tau)'!$B$34*L$1),0)</f>
        <v>0</v>
      </c>
      <c r="M12">
        <f>IF(('Output(tau)'!$B$18-M$1)=$H12,EXP(-'Output(tau)'!$B$34*M$1),0)</f>
        <v>0</v>
      </c>
      <c r="N12">
        <f>IF(('Output(tau)'!$B$18-N$1)=$H12,EXP(-'Output(tau)'!$B$34*N$1),0)</f>
        <v>0</v>
      </c>
      <c r="O12">
        <f>IF(('Output(tau)'!$B$18-O$1)=$H12,EXP(-'Output(tau)'!$B$34*O$1),0)</f>
        <v>0</v>
      </c>
      <c r="P12">
        <f>IF(('Output(tau)'!$B$18-P$1)=$H12,EXP(-'Output(tau)'!$B$34*P$1),0)</f>
        <v>0</v>
      </c>
      <c r="Q12">
        <f>IF(('Output(tau)'!$B$18-Q$1)=$H12,EXP(-'Output(tau)'!$B$34*Q$1),0)</f>
        <v>0</v>
      </c>
      <c r="R12">
        <f>IF(('Output(tau)'!$B$18-R$1)=$H12,EXP(-'Output(tau)'!$B$34*R$1),0)</f>
        <v>0</v>
      </c>
      <c r="S12">
        <f>IF(('Output(tau)'!$B$18-S$1)=$H12,EXP(-'Output(tau)'!$B$34*S$1),0)</f>
        <v>0</v>
      </c>
      <c r="T12">
        <f>IF(('Output(tau)'!$B$18-T$1)=$H12,EXP(-'Output(tau)'!$B$34*T$1),0)</f>
        <v>0</v>
      </c>
      <c r="U12">
        <f>IF(('Output(tau)'!$B$18-U$1)=$H12,EXP(-'Output(tau)'!$B$34*U$1),0)</f>
        <v>0</v>
      </c>
      <c r="V12">
        <f>IF(('Output(tau)'!$B$18-V$1)=$H12,EXP(-'Output(tau)'!$B$34*V$1),0)</f>
        <v>0</v>
      </c>
      <c r="W12">
        <f>IF(('Output(tau)'!$B$18-W$1)=$H12,EXP(-'Output(tau)'!$B$34*W$1),0)</f>
        <v>0</v>
      </c>
      <c r="X12">
        <f>IF(('Output(tau)'!$B$18-X$1)=$H12,EXP(-'Output(tau)'!$B$34*X$1),0)</f>
        <v>0</v>
      </c>
      <c r="Y12">
        <f>IF(('Output(tau)'!$B$18-Y$1)=$H12,EXP(-'Output(tau)'!$B$34*Y$1),0)</f>
        <v>0</v>
      </c>
      <c r="Z12">
        <f>IF(('Output(tau)'!$B$18-Z$1)=$H12,EXP(-'Output(tau)'!$B$34*Z$1),0)</f>
        <v>0</v>
      </c>
      <c r="AA12">
        <f>IF(('Output(tau)'!$B$18-AA$1)=$H12,EXP(-'Output(tau)'!$B$34*AA$1),0)</f>
        <v>0</v>
      </c>
      <c r="AB12">
        <f>IF(('Output(tau)'!$B$18-AB$1)=$H12,EXP(-'Output(tau)'!$B$34*AB$1),0)</f>
        <v>0</v>
      </c>
      <c r="AC12">
        <f>IF(('Output(tau)'!$B$18-AC$1)=$H12,EXP(-'Output(tau)'!$B$34*AC$1),0)</f>
        <v>0</v>
      </c>
      <c r="AD12">
        <f>IF(('Output(tau)'!$B$18-AD$1)=$H12,EXP(-'Output(tau)'!$B$34*AD$1),0)</f>
        <v>0</v>
      </c>
      <c r="AE12">
        <f>IF(('Output(tau)'!$B$18-AE$1)=$H12,EXP(-'Output(tau)'!$B$34*AE$1),0)</f>
        <v>0</v>
      </c>
      <c r="AF12">
        <f>IF(('Output(tau)'!$B$18-AF$1)=$H12,EXP(-'Output(tau)'!$B$34*AF$1),0)</f>
        <v>0</v>
      </c>
      <c r="AG12">
        <f>IF(('Output(tau)'!$B$18-AG$1)=$H12,EXP(-'Output(tau)'!$B$34*AG$1),0)</f>
        <v>0</v>
      </c>
      <c r="AH12">
        <f>IF(('Output(tau)'!$B$18-AH$1)=$H12,EXP(-'Output(tau)'!$B$34*AH$1),0)</f>
        <v>0</v>
      </c>
      <c r="AI12">
        <f>IF(('Output(tau)'!$B$18-AI$1)=$H12,EXP(-'Output(tau)'!$B$34*AI$1),0)</f>
        <v>0</v>
      </c>
      <c r="AJ12">
        <f>IF(('Output(tau)'!$B$18-AJ$1)=$H12,EXP(-'Output(tau)'!$B$34*AJ$1),0)</f>
        <v>0</v>
      </c>
      <c r="AK12">
        <f>IF(('Output(tau)'!$B$18-AK$1)=$H12,EXP(-'Output(tau)'!$B$34*AK$1),0)</f>
        <v>0</v>
      </c>
      <c r="AL12">
        <f>IF(('Output(tau)'!$B$18-AL$1)=$H12,EXP(-'Output(tau)'!$B$34*AL$1),0)</f>
        <v>0</v>
      </c>
      <c r="AM12">
        <f>IF(('Output(tau)'!$B$18-AM$1)=$H12,EXP(-'Output(tau)'!$B$34*AM$1),0)</f>
        <v>0</v>
      </c>
      <c r="AN12">
        <f>IF(('Output(tau)'!$B$18-AN$1)=$H12,EXP(-'Output(tau)'!$B$34*AN$1),0)</f>
        <v>0</v>
      </c>
      <c r="AO12">
        <f>IF(('Output(tau)'!$B$18-AO$1)=$H12,EXP(-'Output(tau)'!$B$34*AO$1),0)</f>
        <v>0</v>
      </c>
      <c r="AP12">
        <f>IF(('Output(tau)'!$B$18-AP$1)=$H12,EXP(-'Output(tau)'!$B$34*AP$1),0)</f>
        <v>0</v>
      </c>
      <c r="AQ12">
        <f>IF(('Output(tau)'!$B$18-AQ$1)=$H12,EXP(-'Output(tau)'!$B$34*AQ$1),0)</f>
        <v>0</v>
      </c>
      <c r="AR12">
        <f>IF(('Output(tau)'!$B$18-AR$1)=$H12,EXP(-'Output(tau)'!$B$34*AR$1),0)</f>
        <v>0</v>
      </c>
      <c r="AS12">
        <f>IF(('Output(tau)'!$B$18-AS$1)=$H12,EXP(-'Output(tau)'!$B$34*AS$1),0)</f>
        <v>0</v>
      </c>
      <c r="AT12">
        <f>IF(('Output(tau)'!$B$18-AT$1)=$H12,EXP(-'Output(tau)'!$B$34*AT$1),0)</f>
        <v>0</v>
      </c>
      <c r="AU12">
        <f>IF(('Output(tau)'!$B$18-AU$1)=$H12,EXP(-'Output(tau)'!$B$34*AU$1),0)</f>
        <v>0</v>
      </c>
      <c r="AV12">
        <f>IF(('Output(tau)'!$B$18-AV$1)=$H12,EXP(-'Output(tau)'!$B$34*AV$1),0)</f>
        <v>0</v>
      </c>
    </row>
    <row r="13" spans="1:48" x14ac:dyDescent="0.15">
      <c r="G13">
        <f>IF('Output(tau)'!$B$18&gt;H13,'Output(tau)'!$B$18-H13,0)</f>
        <v>59</v>
      </c>
      <c r="H13">
        <v>1941</v>
      </c>
      <c r="I13">
        <f>IF(AND(('Output(tau)'!$B$18-I$1-$H13)&gt;-0.5,('Output(tau)'!$B$18-I$1-$H13)&lt;=0.5),EXP(-'Output(tau)'!$B$34*I$1),0)</f>
        <v>0</v>
      </c>
      <c r="J13">
        <f>IF(('Output(tau)'!$B$18-J$1)=$H13,EXP(-'Output(tau)'!$B$34*J$1),0)</f>
        <v>0</v>
      </c>
      <c r="K13">
        <f>IF(('Output(tau)'!$B$18-K$1)=$H13,EXP(-'Output(tau)'!$B$34*K$1),0)</f>
        <v>0</v>
      </c>
      <c r="L13">
        <f>IF(('Output(tau)'!$B$18-L$1)=$H13,EXP(-'Output(tau)'!$B$34*L$1),0)</f>
        <v>0</v>
      </c>
      <c r="M13">
        <f>IF(('Output(tau)'!$B$18-M$1)=$H13,EXP(-'Output(tau)'!$B$34*M$1),0)</f>
        <v>0</v>
      </c>
      <c r="N13">
        <f>IF(('Output(tau)'!$B$18-N$1)=$H13,EXP(-'Output(tau)'!$B$34*N$1),0)</f>
        <v>0</v>
      </c>
      <c r="O13">
        <f>IF(('Output(tau)'!$B$18-O$1)=$H13,EXP(-'Output(tau)'!$B$34*O$1),0)</f>
        <v>0</v>
      </c>
      <c r="P13">
        <f>IF(('Output(tau)'!$B$18-P$1)=$H13,EXP(-'Output(tau)'!$B$34*P$1),0)</f>
        <v>0</v>
      </c>
      <c r="Q13">
        <f>IF(('Output(tau)'!$B$18-Q$1)=$H13,EXP(-'Output(tau)'!$B$34*Q$1),0)</f>
        <v>0</v>
      </c>
      <c r="R13">
        <f>IF(('Output(tau)'!$B$18-R$1)=$H13,EXP(-'Output(tau)'!$B$34*R$1),0)</f>
        <v>0</v>
      </c>
      <c r="S13">
        <f>IF(('Output(tau)'!$B$18-S$1)=$H13,EXP(-'Output(tau)'!$B$34*S$1),0)</f>
        <v>0</v>
      </c>
      <c r="T13">
        <f>IF(('Output(tau)'!$B$18-T$1)=$H13,EXP(-'Output(tau)'!$B$34*T$1),0)</f>
        <v>0</v>
      </c>
      <c r="U13">
        <f>IF(('Output(tau)'!$B$18-U$1)=$H13,EXP(-'Output(tau)'!$B$34*U$1),0)</f>
        <v>0</v>
      </c>
      <c r="V13">
        <f>IF(('Output(tau)'!$B$18-V$1)=$H13,EXP(-'Output(tau)'!$B$34*V$1),0)</f>
        <v>0</v>
      </c>
      <c r="W13">
        <f>IF(('Output(tau)'!$B$18-W$1)=$H13,EXP(-'Output(tau)'!$B$34*W$1),0)</f>
        <v>0</v>
      </c>
      <c r="X13">
        <f>IF(('Output(tau)'!$B$18-X$1)=$H13,EXP(-'Output(tau)'!$B$34*X$1),0)</f>
        <v>0</v>
      </c>
      <c r="Y13">
        <f>IF(('Output(tau)'!$B$18-Y$1)=$H13,EXP(-'Output(tau)'!$B$34*Y$1),0)</f>
        <v>0</v>
      </c>
      <c r="Z13">
        <f>IF(('Output(tau)'!$B$18-Z$1)=$H13,EXP(-'Output(tau)'!$B$34*Z$1),0)</f>
        <v>0</v>
      </c>
      <c r="AA13">
        <f>IF(('Output(tau)'!$B$18-AA$1)=$H13,EXP(-'Output(tau)'!$B$34*AA$1),0)</f>
        <v>0</v>
      </c>
      <c r="AB13">
        <f>IF(('Output(tau)'!$B$18-AB$1)=$H13,EXP(-'Output(tau)'!$B$34*AB$1),0)</f>
        <v>0</v>
      </c>
      <c r="AC13">
        <f>IF(('Output(tau)'!$B$18-AC$1)=$H13,EXP(-'Output(tau)'!$B$34*AC$1),0)</f>
        <v>0</v>
      </c>
      <c r="AD13">
        <f>IF(('Output(tau)'!$B$18-AD$1)=$H13,EXP(-'Output(tau)'!$B$34*AD$1),0)</f>
        <v>0</v>
      </c>
      <c r="AE13">
        <f>IF(('Output(tau)'!$B$18-AE$1)=$H13,EXP(-'Output(tau)'!$B$34*AE$1),0)</f>
        <v>0</v>
      </c>
      <c r="AF13">
        <f>IF(('Output(tau)'!$B$18-AF$1)=$H13,EXP(-'Output(tau)'!$B$34*AF$1),0)</f>
        <v>0</v>
      </c>
      <c r="AG13">
        <f>IF(('Output(tau)'!$B$18-AG$1)=$H13,EXP(-'Output(tau)'!$B$34*AG$1),0)</f>
        <v>0</v>
      </c>
      <c r="AH13">
        <f>IF(('Output(tau)'!$B$18-AH$1)=$H13,EXP(-'Output(tau)'!$B$34*AH$1),0)</f>
        <v>0</v>
      </c>
      <c r="AI13">
        <f>IF(('Output(tau)'!$B$18-AI$1)=$H13,EXP(-'Output(tau)'!$B$34*AI$1),0)</f>
        <v>0</v>
      </c>
      <c r="AJ13">
        <f>IF(('Output(tau)'!$B$18-AJ$1)=$H13,EXP(-'Output(tau)'!$B$34*AJ$1),0)</f>
        <v>0</v>
      </c>
      <c r="AK13">
        <f>IF(('Output(tau)'!$B$18-AK$1)=$H13,EXP(-'Output(tau)'!$B$34*AK$1),0)</f>
        <v>0</v>
      </c>
      <c r="AL13">
        <f>IF(('Output(tau)'!$B$18-AL$1)=$H13,EXP(-'Output(tau)'!$B$34*AL$1),0)</f>
        <v>0</v>
      </c>
      <c r="AM13">
        <f>IF(('Output(tau)'!$B$18-AM$1)=$H13,EXP(-'Output(tau)'!$B$34*AM$1),0)</f>
        <v>0</v>
      </c>
      <c r="AN13">
        <f>IF(('Output(tau)'!$B$18-AN$1)=$H13,EXP(-'Output(tau)'!$B$34*AN$1),0)</f>
        <v>0</v>
      </c>
      <c r="AO13">
        <f>IF(('Output(tau)'!$B$18-AO$1)=$H13,EXP(-'Output(tau)'!$B$34*AO$1),0)</f>
        <v>0</v>
      </c>
      <c r="AP13">
        <f>IF(('Output(tau)'!$B$18-AP$1)=$H13,EXP(-'Output(tau)'!$B$34*AP$1),0)</f>
        <v>0</v>
      </c>
      <c r="AQ13">
        <f>IF(('Output(tau)'!$B$18-AQ$1)=$H13,EXP(-'Output(tau)'!$B$34*AQ$1),0)</f>
        <v>0</v>
      </c>
      <c r="AR13">
        <f>IF(('Output(tau)'!$B$18-AR$1)=$H13,EXP(-'Output(tau)'!$B$34*AR$1),0)</f>
        <v>0</v>
      </c>
      <c r="AS13">
        <f>IF(('Output(tau)'!$B$18-AS$1)=$H13,EXP(-'Output(tau)'!$B$34*AS$1),0)</f>
        <v>0</v>
      </c>
      <c r="AT13">
        <f>IF(('Output(tau)'!$B$18-AT$1)=$H13,EXP(-'Output(tau)'!$B$34*AT$1),0)</f>
        <v>0</v>
      </c>
      <c r="AU13">
        <f>IF(('Output(tau)'!$B$18-AU$1)=$H13,EXP(-'Output(tau)'!$B$34*AU$1),0)</f>
        <v>0</v>
      </c>
      <c r="AV13">
        <f>IF(('Output(tau)'!$B$18-AV$1)=$H13,EXP(-'Output(tau)'!$B$34*AV$1),0)</f>
        <v>0</v>
      </c>
    </row>
    <row r="14" spans="1:48" x14ac:dyDescent="0.15">
      <c r="G14">
        <f>IF('Output(tau)'!$B$18&gt;H14,'Output(tau)'!$B$18-H14,0)</f>
        <v>58</v>
      </c>
      <c r="H14">
        <v>1942</v>
      </c>
      <c r="I14">
        <f>IF(AND(('Output(tau)'!$B$18-I$1-$H14)&gt;-0.5,('Output(tau)'!$B$18-I$1-$H14)&lt;=0.5),EXP(-'Output(tau)'!$B$34*I$1),0)</f>
        <v>0</v>
      </c>
      <c r="J14">
        <f>IF(('Output(tau)'!$B$18-J$1)=$H14,EXP(-'Output(tau)'!$B$34*J$1),0)</f>
        <v>0</v>
      </c>
      <c r="K14">
        <f>IF(('Output(tau)'!$B$18-K$1)=$H14,EXP(-'Output(tau)'!$B$34*K$1),0)</f>
        <v>0</v>
      </c>
      <c r="L14">
        <f>IF(('Output(tau)'!$B$18-L$1)=$H14,EXP(-'Output(tau)'!$B$34*L$1),0)</f>
        <v>0</v>
      </c>
      <c r="M14">
        <f>IF(('Output(tau)'!$B$18-M$1)=$H14,EXP(-'Output(tau)'!$B$34*M$1),0)</f>
        <v>0</v>
      </c>
      <c r="N14">
        <f>IF(('Output(tau)'!$B$18-N$1)=$H14,EXP(-'Output(tau)'!$B$34*N$1),0)</f>
        <v>0</v>
      </c>
      <c r="O14">
        <f>IF(('Output(tau)'!$B$18-O$1)=$H14,EXP(-'Output(tau)'!$B$34*O$1),0)</f>
        <v>0</v>
      </c>
      <c r="P14">
        <f>IF(('Output(tau)'!$B$18-P$1)=$H14,EXP(-'Output(tau)'!$B$34*P$1),0)</f>
        <v>0</v>
      </c>
      <c r="Q14">
        <f>IF(('Output(tau)'!$B$18-Q$1)=$H14,EXP(-'Output(tau)'!$B$34*Q$1),0)</f>
        <v>0</v>
      </c>
      <c r="R14">
        <f>IF(('Output(tau)'!$B$18-R$1)=$H14,EXP(-'Output(tau)'!$B$34*R$1),0)</f>
        <v>0</v>
      </c>
      <c r="S14">
        <f>IF(('Output(tau)'!$B$18-S$1)=$H14,EXP(-'Output(tau)'!$B$34*S$1),0)</f>
        <v>0</v>
      </c>
      <c r="T14">
        <f>IF(('Output(tau)'!$B$18-T$1)=$H14,EXP(-'Output(tau)'!$B$34*T$1),0)</f>
        <v>0</v>
      </c>
      <c r="U14">
        <f>IF(('Output(tau)'!$B$18-U$1)=$H14,EXP(-'Output(tau)'!$B$34*U$1),0)</f>
        <v>0</v>
      </c>
      <c r="V14">
        <f>IF(('Output(tau)'!$B$18-V$1)=$H14,EXP(-'Output(tau)'!$B$34*V$1),0)</f>
        <v>0</v>
      </c>
      <c r="W14">
        <f>IF(('Output(tau)'!$B$18-W$1)=$H14,EXP(-'Output(tau)'!$B$34*W$1),0)</f>
        <v>0</v>
      </c>
      <c r="X14">
        <f>IF(('Output(tau)'!$B$18-X$1)=$H14,EXP(-'Output(tau)'!$B$34*X$1),0)</f>
        <v>0</v>
      </c>
      <c r="Y14">
        <f>IF(('Output(tau)'!$B$18-Y$1)=$H14,EXP(-'Output(tau)'!$B$34*Y$1),0)</f>
        <v>0</v>
      </c>
      <c r="Z14">
        <f>IF(('Output(tau)'!$B$18-Z$1)=$H14,EXP(-'Output(tau)'!$B$34*Z$1),0)</f>
        <v>0</v>
      </c>
      <c r="AA14">
        <f>IF(('Output(tau)'!$B$18-AA$1)=$H14,EXP(-'Output(tau)'!$B$34*AA$1),0)</f>
        <v>0</v>
      </c>
      <c r="AB14">
        <f>IF(('Output(tau)'!$B$18-AB$1)=$H14,EXP(-'Output(tau)'!$B$34*AB$1),0)</f>
        <v>0</v>
      </c>
      <c r="AC14">
        <f>IF(('Output(tau)'!$B$18-AC$1)=$H14,EXP(-'Output(tau)'!$B$34*AC$1),0)</f>
        <v>0</v>
      </c>
      <c r="AD14">
        <f>IF(('Output(tau)'!$B$18-AD$1)=$H14,EXP(-'Output(tau)'!$B$34*AD$1),0)</f>
        <v>0</v>
      </c>
      <c r="AE14">
        <f>IF(('Output(tau)'!$B$18-AE$1)=$H14,EXP(-'Output(tau)'!$B$34*AE$1),0)</f>
        <v>0</v>
      </c>
      <c r="AF14">
        <f>IF(('Output(tau)'!$B$18-AF$1)=$H14,EXP(-'Output(tau)'!$B$34*AF$1),0)</f>
        <v>0</v>
      </c>
      <c r="AG14">
        <f>IF(('Output(tau)'!$B$18-AG$1)=$H14,EXP(-'Output(tau)'!$B$34*AG$1),0)</f>
        <v>0</v>
      </c>
      <c r="AH14">
        <f>IF(('Output(tau)'!$B$18-AH$1)=$H14,EXP(-'Output(tau)'!$B$34*AH$1),0)</f>
        <v>0</v>
      </c>
      <c r="AI14">
        <f>IF(('Output(tau)'!$B$18-AI$1)=$H14,EXP(-'Output(tau)'!$B$34*AI$1),0)</f>
        <v>0</v>
      </c>
      <c r="AJ14">
        <f>IF(('Output(tau)'!$B$18-AJ$1)=$H14,EXP(-'Output(tau)'!$B$34*AJ$1),0)</f>
        <v>0</v>
      </c>
      <c r="AK14">
        <f>IF(('Output(tau)'!$B$18-AK$1)=$H14,EXP(-'Output(tau)'!$B$34*AK$1),0)</f>
        <v>0</v>
      </c>
      <c r="AL14">
        <f>IF(('Output(tau)'!$B$18-AL$1)=$H14,EXP(-'Output(tau)'!$B$34*AL$1),0)</f>
        <v>0</v>
      </c>
      <c r="AM14">
        <f>IF(('Output(tau)'!$B$18-AM$1)=$H14,EXP(-'Output(tau)'!$B$34*AM$1),0)</f>
        <v>0</v>
      </c>
      <c r="AN14">
        <f>IF(('Output(tau)'!$B$18-AN$1)=$H14,EXP(-'Output(tau)'!$B$34*AN$1),0)</f>
        <v>0</v>
      </c>
      <c r="AO14">
        <f>IF(('Output(tau)'!$B$18-AO$1)=$H14,EXP(-'Output(tau)'!$B$34*AO$1),0)</f>
        <v>0</v>
      </c>
      <c r="AP14">
        <f>IF(('Output(tau)'!$B$18-AP$1)=$H14,EXP(-'Output(tau)'!$B$34*AP$1),0)</f>
        <v>0</v>
      </c>
      <c r="AQ14">
        <f>IF(('Output(tau)'!$B$18-AQ$1)=$H14,EXP(-'Output(tau)'!$B$34*AQ$1),0)</f>
        <v>0</v>
      </c>
      <c r="AR14">
        <f>IF(('Output(tau)'!$B$18-AR$1)=$H14,EXP(-'Output(tau)'!$B$34*AR$1),0)</f>
        <v>0</v>
      </c>
      <c r="AS14">
        <f>IF(('Output(tau)'!$B$18-AS$1)=$H14,EXP(-'Output(tau)'!$B$34*AS$1),0)</f>
        <v>0</v>
      </c>
      <c r="AT14">
        <f>IF(('Output(tau)'!$B$18-AT$1)=$H14,EXP(-'Output(tau)'!$B$34*AT$1),0)</f>
        <v>0</v>
      </c>
      <c r="AU14">
        <f>IF(('Output(tau)'!$B$18-AU$1)=$H14,EXP(-'Output(tau)'!$B$34*AU$1),0)</f>
        <v>0</v>
      </c>
      <c r="AV14">
        <f>IF(('Output(tau)'!$B$18-AV$1)=$H14,EXP(-'Output(tau)'!$B$34*AV$1),0)</f>
        <v>0</v>
      </c>
    </row>
    <row r="15" spans="1:48" x14ac:dyDescent="0.15">
      <c r="G15">
        <f>IF('Output(tau)'!$B$18&gt;H15,'Output(tau)'!$B$18-H15,0)</f>
        <v>57</v>
      </c>
      <c r="H15">
        <v>1943</v>
      </c>
      <c r="I15">
        <f>IF(AND(('Output(tau)'!$B$18-I$1-$H15)&gt;-0.5,('Output(tau)'!$B$18-I$1-$H15)&lt;=0.5),EXP(-'Output(tau)'!$B$34*I$1),0)</f>
        <v>0</v>
      </c>
      <c r="J15">
        <f>IF(('Output(tau)'!$B$18-J$1)=$H15,EXP(-'Output(tau)'!$B$34*J$1),0)</f>
        <v>0</v>
      </c>
      <c r="K15">
        <f>IF(('Output(tau)'!$B$18-K$1)=$H15,EXP(-'Output(tau)'!$B$34*K$1),0)</f>
        <v>0</v>
      </c>
      <c r="L15">
        <f>IF(('Output(tau)'!$B$18-L$1)=$H15,EXP(-'Output(tau)'!$B$34*L$1),0)</f>
        <v>0</v>
      </c>
      <c r="M15">
        <f>IF(('Output(tau)'!$B$18-M$1)=$H15,EXP(-'Output(tau)'!$B$34*M$1),0)</f>
        <v>0</v>
      </c>
      <c r="N15">
        <f>IF(('Output(tau)'!$B$18-N$1)=$H15,EXP(-'Output(tau)'!$B$34*N$1),0)</f>
        <v>0</v>
      </c>
      <c r="O15">
        <f>IF(('Output(tau)'!$B$18-O$1)=$H15,EXP(-'Output(tau)'!$B$34*O$1),0)</f>
        <v>0</v>
      </c>
      <c r="P15">
        <f>IF(('Output(tau)'!$B$18-P$1)=$H15,EXP(-'Output(tau)'!$B$34*P$1),0)</f>
        <v>0</v>
      </c>
      <c r="Q15">
        <f>IF(('Output(tau)'!$B$18-Q$1)=$H15,EXP(-'Output(tau)'!$B$34*Q$1),0)</f>
        <v>0</v>
      </c>
      <c r="R15">
        <f>IF(('Output(tau)'!$B$18-R$1)=$H15,EXP(-'Output(tau)'!$B$34*R$1),0)</f>
        <v>0</v>
      </c>
      <c r="S15">
        <f>IF(('Output(tau)'!$B$18-S$1)=$H15,EXP(-'Output(tau)'!$B$34*S$1),0)</f>
        <v>0</v>
      </c>
      <c r="T15">
        <f>IF(('Output(tau)'!$B$18-T$1)=$H15,EXP(-'Output(tau)'!$B$34*T$1),0)</f>
        <v>0</v>
      </c>
      <c r="U15">
        <f>IF(('Output(tau)'!$B$18-U$1)=$H15,EXP(-'Output(tau)'!$B$34*U$1),0)</f>
        <v>0</v>
      </c>
      <c r="V15">
        <f>IF(('Output(tau)'!$B$18-V$1)=$H15,EXP(-'Output(tau)'!$B$34*V$1),0)</f>
        <v>0</v>
      </c>
      <c r="W15">
        <f>IF(('Output(tau)'!$B$18-W$1)=$H15,EXP(-'Output(tau)'!$B$34*W$1),0)</f>
        <v>0</v>
      </c>
      <c r="X15">
        <f>IF(('Output(tau)'!$B$18-X$1)=$H15,EXP(-'Output(tau)'!$B$34*X$1),0)</f>
        <v>0</v>
      </c>
      <c r="Y15">
        <f>IF(('Output(tau)'!$B$18-Y$1)=$H15,EXP(-'Output(tau)'!$B$34*Y$1),0)</f>
        <v>0</v>
      </c>
      <c r="Z15">
        <f>IF(('Output(tau)'!$B$18-Z$1)=$H15,EXP(-'Output(tau)'!$B$34*Z$1),0)</f>
        <v>0</v>
      </c>
      <c r="AA15">
        <f>IF(('Output(tau)'!$B$18-AA$1)=$H15,EXP(-'Output(tau)'!$B$34*AA$1),0)</f>
        <v>0</v>
      </c>
      <c r="AB15">
        <f>IF(('Output(tau)'!$B$18-AB$1)=$H15,EXP(-'Output(tau)'!$B$34*AB$1),0)</f>
        <v>0</v>
      </c>
      <c r="AC15">
        <f>IF(('Output(tau)'!$B$18-AC$1)=$H15,EXP(-'Output(tau)'!$B$34*AC$1),0)</f>
        <v>0</v>
      </c>
      <c r="AD15">
        <f>IF(('Output(tau)'!$B$18-AD$1)=$H15,EXP(-'Output(tau)'!$B$34*AD$1),0)</f>
        <v>0</v>
      </c>
      <c r="AE15">
        <f>IF(('Output(tau)'!$B$18-AE$1)=$H15,EXP(-'Output(tau)'!$B$34*AE$1),0)</f>
        <v>0</v>
      </c>
      <c r="AF15">
        <f>IF(('Output(tau)'!$B$18-AF$1)=$H15,EXP(-'Output(tau)'!$B$34*AF$1),0)</f>
        <v>0</v>
      </c>
      <c r="AG15">
        <f>IF(('Output(tau)'!$B$18-AG$1)=$H15,EXP(-'Output(tau)'!$B$34*AG$1),0)</f>
        <v>0</v>
      </c>
      <c r="AH15">
        <f>IF(('Output(tau)'!$B$18-AH$1)=$H15,EXP(-'Output(tau)'!$B$34*AH$1),0)</f>
        <v>0</v>
      </c>
      <c r="AI15">
        <f>IF(('Output(tau)'!$B$18-AI$1)=$H15,EXP(-'Output(tau)'!$B$34*AI$1),0)</f>
        <v>0</v>
      </c>
      <c r="AJ15">
        <f>IF(('Output(tau)'!$B$18-AJ$1)=$H15,EXP(-'Output(tau)'!$B$34*AJ$1),0)</f>
        <v>0</v>
      </c>
      <c r="AK15">
        <f>IF(('Output(tau)'!$B$18-AK$1)=$H15,EXP(-'Output(tau)'!$B$34*AK$1),0)</f>
        <v>0</v>
      </c>
      <c r="AL15">
        <f>IF(('Output(tau)'!$B$18-AL$1)=$H15,EXP(-'Output(tau)'!$B$34*AL$1),0)</f>
        <v>0</v>
      </c>
      <c r="AM15">
        <f>IF(('Output(tau)'!$B$18-AM$1)=$H15,EXP(-'Output(tau)'!$B$34*AM$1),0)</f>
        <v>0</v>
      </c>
      <c r="AN15">
        <f>IF(('Output(tau)'!$B$18-AN$1)=$H15,EXP(-'Output(tau)'!$B$34*AN$1),0)</f>
        <v>0</v>
      </c>
      <c r="AO15">
        <f>IF(('Output(tau)'!$B$18-AO$1)=$H15,EXP(-'Output(tau)'!$B$34*AO$1),0)</f>
        <v>0</v>
      </c>
      <c r="AP15">
        <f>IF(('Output(tau)'!$B$18-AP$1)=$H15,EXP(-'Output(tau)'!$B$34*AP$1),0)</f>
        <v>0</v>
      </c>
      <c r="AQ15">
        <f>IF(('Output(tau)'!$B$18-AQ$1)=$H15,EXP(-'Output(tau)'!$B$34*AQ$1),0)</f>
        <v>0</v>
      </c>
      <c r="AR15">
        <f>IF(('Output(tau)'!$B$18-AR$1)=$H15,EXP(-'Output(tau)'!$B$34*AR$1),0)</f>
        <v>0</v>
      </c>
      <c r="AS15">
        <f>IF(('Output(tau)'!$B$18-AS$1)=$H15,EXP(-'Output(tau)'!$B$34*AS$1),0)</f>
        <v>0</v>
      </c>
      <c r="AT15">
        <f>IF(('Output(tau)'!$B$18-AT$1)=$H15,EXP(-'Output(tau)'!$B$34*AT$1),0)</f>
        <v>0</v>
      </c>
      <c r="AU15">
        <f>IF(('Output(tau)'!$B$18-AU$1)=$H15,EXP(-'Output(tau)'!$B$34*AU$1),0)</f>
        <v>0</v>
      </c>
      <c r="AV15">
        <f>IF(('Output(tau)'!$B$18-AV$1)=$H15,EXP(-'Output(tau)'!$B$34*AV$1),0)</f>
        <v>0</v>
      </c>
    </row>
    <row r="16" spans="1:48" x14ac:dyDescent="0.15">
      <c r="G16">
        <f>IF('Output(tau)'!$B$18&gt;H16,'Output(tau)'!$B$18-H16,0)</f>
        <v>56</v>
      </c>
      <c r="H16">
        <v>1944</v>
      </c>
      <c r="I16">
        <f>IF(AND(('Output(tau)'!$B$18-I$1-$H16)&gt;-0.5,('Output(tau)'!$B$18-I$1-$H16)&lt;=0.5),EXP(-'Output(tau)'!$B$34*I$1),0)</f>
        <v>0</v>
      </c>
      <c r="J16">
        <f>IF(('Output(tau)'!$B$18-J$1)=$H16,EXP(-'Output(tau)'!$B$34*J$1),0)</f>
        <v>0</v>
      </c>
      <c r="K16">
        <f>IF(('Output(tau)'!$B$18-K$1)=$H16,EXP(-'Output(tau)'!$B$34*K$1),0)</f>
        <v>0</v>
      </c>
      <c r="L16">
        <f>IF(('Output(tau)'!$B$18-L$1)=$H16,EXP(-'Output(tau)'!$B$34*L$1),0)</f>
        <v>0</v>
      </c>
      <c r="M16">
        <f>IF(('Output(tau)'!$B$18-M$1)=$H16,EXP(-'Output(tau)'!$B$34*M$1),0)</f>
        <v>0</v>
      </c>
      <c r="N16">
        <f>IF(('Output(tau)'!$B$18-N$1)=$H16,EXP(-'Output(tau)'!$B$34*N$1),0)</f>
        <v>0</v>
      </c>
      <c r="O16">
        <f>IF(('Output(tau)'!$B$18-O$1)=$H16,EXP(-'Output(tau)'!$B$34*O$1),0)</f>
        <v>0</v>
      </c>
      <c r="P16">
        <f>IF(('Output(tau)'!$B$18-P$1)=$H16,EXP(-'Output(tau)'!$B$34*P$1),0)</f>
        <v>0</v>
      </c>
      <c r="Q16">
        <f>IF(('Output(tau)'!$B$18-Q$1)=$H16,EXP(-'Output(tau)'!$B$34*Q$1),0)</f>
        <v>0</v>
      </c>
      <c r="R16">
        <f>IF(('Output(tau)'!$B$18-R$1)=$H16,EXP(-'Output(tau)'!$B$34*R$1),0)</f>
        <v>0</v>
      </c>
      <c r="S16">
        <f>IF(('Output(tau)'!$B$18-S$1)=$H16,EXP(-'Output(tau)'!$B$34*S$1),0)</f>
        <v>0</v>
      </c>
      <c r="T16">
        <f>IF(('Output(tau)'!$B$18-T$1)=$H16,EXP(-'Output(tau)'!$B$34*T$1),0)</f>
        <v>0</v>
      </c>
      <c r="U16">
        <f>IF(('Output(tau)'!$B$18-U$1)=$H16,EXP(-'Output(tau)'!$B$34*U$1),0)</f>
        <v>0</v>
      </c>
      <c r="V16">
        <f>IF(('Output(tau)'!$B$18-V$1)=$H16,EXP(-'Output(tau)'!$B$34*V$1),0)</f>
        <v>0</v>
      </c>
      <c r="W16">
        <f>IF(('Output(tau)'!$B$18-W$1)=$H16,EXP(-'Output(tau)'!$B$34*W$1),0)</f>
        <v>0</v>
      </c>
      <c r="X16">
        <f>IF(('Output(tau)'!$B$18-X$1)=$H16,EXP(-'Output(tau)'!$B$34*X$1),0)</f>
        <v>0</v>
      </c>
      <c r="Y16">
        <f>IF(('Output(tau)'!$B$18-Y$1)=$H16,EXP(-'Output(tau)'!$B$34*Y$1),0)</f>
        <v>0</v>
      </c>
      <c r="Z16">
        <f>IF(('Output(tau)'!$B$18-Z$1)=$H16,EXP(-'Output(tau)'!$B$34*Z$1),0)</f>
        <v>0</v>
      </c>
      <c r="AA16">
        <f>IF(('Output(tau)'!$B$18-AA$1)=$H16,EXP(-'Output(tau)'!$B$34*AA$1),0)</f>
        <v>0</v>
      </c>
      <c r="AB16">
        <f>IF(('Output(tau)'!$B$18-AB$1)=$H16,EXP(-'Output(tau)'!$B$34*AB$1),0)</f>
        <v>0</v>
      </c>
      <c r="AC16">
        <f>IF(('Output(tau)'!$B$18-AC$1)=$H16,EXP(-'Output(tau)'!$B$34*AC$1),0)</f>
        <v>0</v>
      </c>
      <c r="AD16">
        <f>IF(('Output(tau)'!$B$18-AD$1)=$H16,EXP(-'Output(tau)'!$B$34*AD$1),0)</f>
        <v>0</v>
      </c>
      <c r="AE16">
        <f>IF(('Output(tau)'!$B$18-AE$1)=$H16,EXP(-'Output(tau)'!$B$34*AE$1),0)</f>
        <v>0</v>
      </c>
      <c r="AF16">
        <f>IF(('Output(tau)'!$B$18-AF$1)=$H16,EXP(-'Output(tau)'!$B$34*AF$1),0)</f>
        <v>0</v>
      </c>
      <c r="AG16">
        <f>IF(('Output(tau)'!$B$18-AG$1)=$H16,EXP(-'Output(tau)'!$B$34*AG$1),0)</f>
        <v>0</v>
      </c>
      <c r="AH16">
        <f>IF(('Output(tau)'!$B$18-AH$1)=$H16,EXP(-'Output(tau)'!$B$34*AH$1),0)</f>
        <v>0</v>
      </c>
      <c r="AI16">
        <f>IF(('Output(tau)'!$B$18-AI$1)=$H16,EXP(-'Output(tau)'!$B$34*AI$1),0)</f>
        <v>0</v>
      </c>
      <c r="AJ16">
        <f>IF(('Output(tau)'!$B$18-AJ$1)=$H16,EXP(-'Output(tau)'!$B$34*AJ$1),0)</f>
        <v>0</v>
      </c>
      <c r="AK16">
        <f>IF(('Output(tau)'!$B$18-AK$1)=$H16,EXP(-'Output(tau)'!$B$34*AK$1),0)</f>
        <v>0</v>
      </c>
      <c r="AL16">
        <f>IF(('Output(tau)'!$B$18-AL$1)=$H16,EXP(-'Output(tau)'!$B$34*AL$1),0)</f>
        <v>0</v>
      </c>
      <c r="AM16">
        <f>IF(('Output(tau)'!$B$18-AM$1)=$H16,EXP(-'Output(tau)'!$B$34*AM$1),0)</f>
        <v>0</v>
      </c>
      <c r="AN16">
        <f>IF(('Output(tau)'!$B$18-AN$1)=$H16,EXP(-'Output(tau)'!$B$34*AN$1),0)</f>
        <v>0</v>
      </c>
      <c r="AO16">
        <f>IF(('Output(tau)'!$B$18-AO$1)=$H16,EXP(-'Output(tau)'!$B$34*AO$1),0)</f>
        <v>0</v>
      </c>
      <c r="AP16">
        <f>IF(('Output(tau)'!$B$18-AP$1)=$H16,EXP(-'Output(tau)'!$B$34*AP$1),0)</f>
        <v>0</v>
      </c>
      <c r="AQ16">
        <f>IF(('Output(tau)'!$B$18-AQ$1)=$H16,EXP(-'Output(tau)'!$B$34*AQ$1),0)</f>
        <v>0</v>
      </c>
      <c r="AR16">
        <f>IF(('Output(tau)'!$B$18-AR$1)=$H16,EXP(-'Output(tau)'!$B$34*AR$1),0)</f>
        <v>0</v>
      </c>
      <c r="AS16">
        <f>IF(('Output(tau)'!$B$18-AS$1)=$H16,EXP(-'Output(tau)'!$B$34*AS$1),0)</f>
        <v>0</v>
      </c>
      <c r="AT16">
        <f>IF(('Output(tau)'!$B$18-AT$1)=$H16,EXP(-'Output(tau)'!$B$34*AT$1),0)</f>
        <v>0</v>
      </c>
      <c r="AU16">
        <f>IF(('Output(tau)'!$B$18-AU$1)=$H16,EXP(-'Output(tau)'!$B$34*AU$1),0)</f>
        <v>0</v>
      </c>
      <c r="AV16">
        <f>IF(('Output(tau)'!$B$18-AV$1)=$H16,EXP(-'Output(tau)'!$B$34*AV$1),0)</f>
        <v>0</v>
      </c>
    </row>
    <row r="17" spans="7:48" x14ac:dyDescent="0.15">
      <c r="G17">
        <f>IF('Output(tau)'!$B$18&gt;H17,'Output(tau)'!$B$18-H17,0)</f>
        <v>55</v>
      </c>
      <c r="H17">
        <v>1945</v>
      </c>
      <c r="I17">
        <f>IF(AND(('Output(tau)'!$B$18-I$1-$H17)&gt;-0.5,('Output(tau)'!$B$18-I$1-$H17)&lt;=0.5),EXP(-'Output(tau)'!$B$34*I$1),0)</f>
        <v>0</v>
      </c>
      <c r="J17">
        <f>IF(('Output(tau)'!$B$18-J$1)=$H17,EXP(-'Output(tau)'!$B$34*J$1),0)</f>
        <v>0</v>
      </c>
      <c r="K17">
        <f>IF(('Output(tau)'!$B$18-K$1)=$H17,EXP(-'Output(tau)'!$B$34*K$1),0)</f>
        <v>0</v>
      </c>
      <c r="L17">
        <f>IF(('Output(tau)'!$B$18-L$1)=$H17,EXP(-'Output(tau)'!$B$34*L$1),0)</f>
        <v>0</v>
      </c>
      <c r="M17">
        <f>IF(('Output(tau)'!$B$18-M$1)=$H17,EXP(-'Output(tau)'!$B$34*M$1),0)</f>
        <v>0</v>
      </c>
      <c r="N17">
        <f>IF(('Output(tau)'!$B$18-N$1)=$H17,EXP(-'Output(tau)'!$B$34*N$1),0)</f>
        <v>0</v>
      </c>
      <c r="O17">
        <f>IF(('Output(tau)'!$B$18-O$1)=$H17,EXP(-'Output(tau)'!$B$34*O$1),0)</f>
        <v>0</v>
      </c>
      <c r="P17">
        <f>IF(('Output(tau)'!$B$18-P$1)=$H17,EXP(-'Output(tau)'!$B$34*P$1),0)</f>
        <v>0</v>
      </c>
      <c r="Q17">
        <f>IF(('Output(tau)'!$B$18-Q$1)=$H17,EXP(-'Output(tau)'!$B$34*Q$1),0)</f>
        <v>0</v>
      </c>
      <c r="R17">
        <f>IF(('Output(tau)'!$B$18-R$1)=$H17,EXP(-'Output(tau)'!$B$34*R$1),0)</f>
        <v>0</v>
      </c>
      <c r="S17">
        <f>IF(('Output(tau)'!$B$18-S$1)=$H17,EXP(-'Output(tau)'!$B$34*S$1),0)</f>
        <v>0</v>
      </c>
      <c r="T17">
        <f>IF(('Output(tau)'!$B$18-T$1)=$H17,EXP(-'Output(tau)'!$B$34*T$1),0)</f>
        <v>0</v>
      </c>
      <c r="U17">
        <f>IF(('Output(tau)'!$B$18-U$1)=$H17,EXP(-'Output(tau)'!$B$34*U$1),0)</f>
        <v>0</v>
      </c>
      <c r="V17">
        <f>IF(('Output(tau)'!$B$18-V$1)=$H17,EXP(-'Output(tau)'!$B$34*V$1),0)</f>
        <v>0</v>
      </c>
      <c r="W17">
        <f>IF(('Output(tau)'!$B$18-W$1)=$H17,EXP(-'Output(tau)'!$B$34*W$1),0)</f>
        <v>0</v>
      </c>
      <c r="X17">
        <f>IF(('Output(tau)'!$B$18-X$1)=$H17,EXP(-'Output(tau)'!$B$34*X$1),0)</f>
        <v>0</v>
      </c>
      <c r="Y17">
        <f>IF(('Output(tau)'!$B$18-Y$1)=$H17,EXP(-'Output(tau)'!$B$34*Y$1),0)</f>
        <v>0</v>
      </c>
      <c r="Z17">
        <f>IF(('Output(tau)'!$B$18-Z$1)=$H17,EXP(-'Output(tau)'!$B$34*Z$1),0)</f>
        <v>0</v>
      </c>
      <c r="AA17">
        <f>IF(('Output(tau)'!$B$18-AA$1)=$H17,EXP(-'Output(tau)'!$B$34*AA$1),0)</f>
        <v>0</v>
      </c>
      <c r="AB17">
        <f>IF(('Output(tau)'!$B$18-AB$1)=$H17,EXP(-'Output(tau)'!$B$34*AB$1),0)</f>
        <v>0</v>
      </c>
      <c r="AC17">
        <f>IF(('Output(tau)'!$B$18-AC$1)=$H17,EXP(-'Output(tau)'!$B$34*AC$1),0)</f>
        <v>0</v>
      </c>
      <c r="AD17">
        <f>IF(('Output(tau)'!$B$18-AD$1)=$H17,EXP(-'Output(tau)'!$B$34*AD$1),0)</f>
        <v>0</v>
      </c>
      <c r="AE17">
        <f>IF(('Output(tau)'!$B$18-AE$1)=$H17,EXP(-'Output(tau)'!$B$34*AE$1),0)</f>
        <v>0</v>
      </c>
      <c r="AF17">
        <f>IF(('Output(tau)'!$B$18-AF$1)=$H17,EXP(-'Output(tau)'!$B$34*AF$1),0)</f>
        <v>0</v>
      </c>
      <c r="AG17">
        <f>IF(('Output(tau)'!$B$18-AG$1)=$H17,EXP(-'Output(tau)'!$B$34*AG$1),0)</f>
        <v>0</v>
      </c>
      <c r="AH17">
        <f>IF(('Output(tau)'!$B$18-AH$1)=$H17,EXP(-'Output(tau)'!$B$34*AH$1),0)</f>
        <v>0</v>
      </c>
      <c r="AI17">
        <f>IF(('Output(tau)'!$B$18-AI$1)=$H17,EXP(-'Output(tau)'!$B$34*AI$1),0)</f>
        <v>0</v>
      </c>
      <c r="AJ17">
        <f>IF(('Output(tau)'!$B$18-AJ$1)=$H17,EXP(-'Output(tau)'!$B$34*AJ$1),0)</f>
        <v>0</v>
      </c>
      <c r="AK17">
        <f>IF(('Output(tau)'!$B$18-AK$1)=$H17,EXP(-'Output(tau)'!$B$34*AK$1),0)</f>
        <v>0</v>
      </c>
      <c r="AL17">
        <f>IF(('Output(tau)'!$B$18-AL$1)=$H17,EXP(-'Output(tau)'!$B$34*AL$1),0)</f>
        <v>0</v>
      </c>
      <c r="AM17">
        <f>IF(('Output(tau)'!$B$18-AM$1)=$H17,EXP(-'Output(tau)'!$B$34*AM$1),0)</f>
        <v>0</v>
      </c>
      <c r="AN17">
        <f>IF(('Output(tau)'!$B$18-AN$1)=$H17,EXP(-'Output(tau)'!$B$34*AN$1),0)</f>
        <v>0</v>
      </c>
      <c r="AO17">
        <f>IF(('Output(tau)'!$B$18-AO$1)=$H17,EXP(-'Output(tau)'!$B$34*AO$1),0)</f>
        <v>0</v>
      </c>
      <c r="AP17">
        <f>IF(('Output(tau)'!$B$18-AP$1)=$H17,EXP(-'Output(tau)'!$B$34*AP$1),0)</f>
        <v>0</v>
      </c>
      <c r="AQ17">
        <f>IF(('Output(tau)'!$B$18-AQ$1)=$H17,EXP(-'Output(tau)'!$B$34*AQ$1),0)</f>
        <v>0</v>
      </c>
      <c r="AR17">
        <f>IF(('Output(tau)'!$B$18-AR$1)=$H17,EXP(-'Output(tau)'!$B$34*AR$1),0)</f>
        <v>0</v>
      </c>
      <c r="AS17">
        <f>IF(('Output(tau)'!$B$18-AS$1)=$H17,EXP(-'Output(tau)'!$B$34*AS$1),0)</f>
        <v>0</v>
      </c>
      <c r="AT17">
        <f>IF(('Output(tau)'!$B$18-AT$1)=$H17,EXP(-'Output(tau)'!$B$34*AT$1),0)</f>
        <v>0</v>
      </c>
      <c r="AU17">
        <f>IF(('Output(tau)'!$B$18-AU$1)=$H17,EXP(-'Output(tau)'!$B$34*AU$1),0)</f>
        <v>0</v>
      </c>
      <c r="AV17">
        <f>IF(('Output(tau)'!$B$18-AV$1)=$H17,EXP(-'Output(tau)'!$B$34*AV$1),0)</f>
        <v>0</v>
      </c>
    </row>
    <row r="18" spans="7:48" x14ac:dyDescent="0.15">
      <c r="G18">
        <f>IF('Output(tau)'!$B$18&gt;H18,'Output(tau)'!$B$18-H18,0)</f>
        <v>54</v>
      </c>
      <c r="H18">
        <v>1946</v>
      </c>
      <c r="I18">
        <f>IF(AND(('Output(tau)'!$B$18-I$1-$H18)&gt;-0.5,('Output(tau)'!$B$18-I$1-$H18)&lt;=0.5),EXP(-'Output(tau)'!$B$34*I$1),0)</f>
        <v>0</v>
      </c>
      <c r="J18">
        <f>IF(('Output(tau)'!$B$18-J$1)=$H18,EXP(-'Output(tau)'!$B$34*J$1),0)</f>
        <v>0</v>
      </c>
      <c r="K18">
        <f>IF(('Output(tau)'!$B$18-K$1)=$H18,EXP(-'Output(tau)'!$B$34*K$1),0)</f>
        <v>0</v>
      </c>
      <c r="L18">
        <f>IF(('Output(tau)'!$B$18-L$1)=$H18,EXP(-'Output(tau)'!$B$34*L$1),0)</f>
        <v>0</v>
      </c>
      <c r="M18">
        <f>IF(('Output(tau)'!$B$18-M$1)=$H18,EXP(-'Output(tau)'!$B$34*M$1),0)</f>
        <v>0</v>
      </c>
      <c r="N18">
        <f>IF(('Output(tau)'!$B$18-N$1)=$H18,EXP(-'Output(tau)'!$B$34*N$1),0)</f>
        <v>0</v>
      </c>
      <c r="O18">
        <f>IF(('Output(tau)'!$B$18-O$1)=$H18,EXP(-'Output(tau)'!$B$34*O$1),0)</f>
        <v>0</v>
      </c>
      <c r="P18">
        <f>IF(('Output(tau)'!$B$18-P$1)=$H18,EXP(-'Output(tau)'!$B$34*P$1),0)</f>
        <v>0</v>
      </c>
      <c r="Q18">
        <f>IF(('Output(tau)'!$B$18-Q$1)=$H18,EXP(-'Output(tau)'!$B$34*Q$1),0)</f>
        <v>0</v>
      </c>
      <c r="R18">
        <f>IF(('Output(tau)'!$B$18-R$1)=$H18,EXP(-'Output(tau)'!$B$34*R$1),0)</f>
        <v>0</v>
      </c>
      <c r="S18">
        <f>IF(('Output(tau)'!$B$18-S$1)=$H18,EXP(-'Output(tau)'!$B$34*S$1),0)</f>
        <v>0</v>
      </c>
      <c r="T18">
        <f>IF(('Output(tau)'!$B$18-T$1)=$H18,EXP(-'Output(tau)'!$B$34*T$1),0)</f>
        <v>0</v>
      </c>
      <c r="U18">
        <f>IF(('Output(tau)'!$B$18-U$1)=$H18,EXP(-'Output(tau)'!$B$34*U$1),0)</f>
        <v>0</v>
      </c>
      <c r="V18">
        <f>IF(('Output(tau)'!$B$18-V$1)=$H18,EXP(-'Output(tau)'!$B$34*V$1),0)</f>
        <v>0</v>
      </c>
      <c r="W18">
        <f>IF(('Output(tau)'!$B$18-W$1)=$H18,EXP(-'Output(tau)'!$B$34*W$1),0)</f>
        <v>0</v>
      </c>
      <c r="X18">
        <f>IF(('Output(tau)'!$B$18-X$1)=$H18,EXP(-'Output(tau)'!$B$34*X$1),0)</f>
        <v>0</v>
      </c>
      <c r="Y18">
        <f>IF(('Output(tau)'!$B$18-Y$1)=$H18,EXP(-'Output(tau)'!$B$34*Y$1),0)</f>
        <v>0</v>
      </c>
      <c r="Z18">
        <f>IF(('Output(tau)'!$B$18-Z$1)=$H18,EXP(-'Output(tau)'!$B$34*Z$1),0)</f>
        <v>0</v>
      </c>
      <c r="AA18">
        <f>IF(('Output(tau)'!$B$18-AA$1)=$H18,EXP(-'Output(tau)'!$B$34*AA$1),0)</f>
        <v>0</v>
      </c>
      <c r="AB18">
        <f>IF(('Output(tau)'!$B$18-AB$1)=$H18,EXP(-'Output(tau)'!$B$34*AB$1),0)</f>
        <v>0</v>
      </c>
      <c r="AC18">
        <f>IF(('Output(tau)'!$B$18-AC$1)=$H18,EXP(-'Output(tau)'!$B$34*AC$1),0)</f>
        <v>0</v>
      </c>
      <c r="AD18">
        <f>IF(('Output(tau)'!$B$18-AD$1)=$H18,EXP(-'Output(tau)'!$B$34*AD$1),0)</f>
        <v>0</v>
      </c>
      <c r="AE18">
        <f>IF(('Output(tau)'!$B$18-AE$1)=$H18,EXP(-'Output(tau)'!$B$34*AE$1),0)</f>
        <v>0</v>
      </c>
      <c r="AF18">
        <f>IF(('Output(tau)'!$B$18-AF$1)=$H18,EXP(-'Output(tau)'!$B$34*AF$1),0)</f>
        <v>0</v>
      </c>
      <c r="AG18">
        <f>IF(('Output(tau)'!$B$18-AG$1)=$H18,EXP(-'Output(tau)'!$B$34*AG$1),0)</f>
        <v>0</v>
      </c>
      <c r="AH18">
        <f>IF(('Output(tau)'!$B$18-AH$1)=$H18,EXP(-'Output(tau)'!$B$34*AH$1),0)</f>
        <v>0</v>
      </c>
      <c r="AI18">
        <f>IF(('Output(tau)'!$B$18-AI$1)=$H18,EXP(-'Output(tau)'!$B$34*AI$1),0)</f>
        <v>0</v>
      </c>
      <c r="AJ18">
        <f>IF(('Output(tau)'!$B$18-AJ$1)=$H18,EXP(-'Output(tau)'!$B$34*AJ$1),0)</f>
        <v>0</v>
      </c>
      <c r="AK18">
        <f>IF(('Output(tau)'!$B$18-AK$1)=$H18,EXP(-'Output(tau)'!$B$34*AK$1),0)</f>
        <v>0</v>
      </c>
      <c r="AL18">
        <f>IF(('Output(tau)'!$B$18-AL$1)=$H18,EXP(-'Output(tau)'!$B$34*AL$1),0)</f>
        <v>0</v>
      </c>
      <c r="AM18">
        <f>IF(('Output(tau)'!$B$18-AM$1)=$H18,EXP(-'Output(tau)'!$B$34*AM$1),0)</f>
        <v>0</v>
      </c>
      <c r="AN18">
        <f>IF(('Output(tau)'!$B$18-AN$1)=$H18,EXP(-'Output(tau)'!$B$34*AN$1),0)</f>
        <v>0</v>
      </c>
      <c r="AO18">
        <f>IF(('Output(tau)'!$B$18-AO$1)=$H18,EXP(-'Output(tau)'!$B$34*AO$1),0)</f>
        <v>0</v>
      </c>
      <c r="AP18">
        <f>IF(('Output(tau)'!$B$18-AP$1)=$H18,EXP(-'Output(tau)'!$B$34*AP$1),0)</f>
        <v>0</v>
      </c>
      <c r="AQ18">
        <f>IF(('Output(tau)'!$B$18-AQ$1)=$H18,EXP(-'Output(tau)'!$B$34*AQ$1),0)</f>
        <v>0</v>
      </c>
      <c r="AR18">
        <f>IF(('Output(tau)'!$B$18-AR$1)=$H18,EXP(-'Output(tau)'!$B$34*AR$1),0)</f>
        <v>0</v>
      </c>
      <c r="AS18">
        <f>IF(('Output(tau)'!$B$18-AS$1)=$H18,EXP(-'Output(tau)'!$B$34*AS$1),0)</f>
        <v>0</v>
      </c>
      <c r="AT18">
        <f>IF(('Output(tau)'!$B$18-AT$1)=$H18,EXP(-'Output(tau)'!$B$34*AT$1),0)</f>
        <v>0</v>
      </c>
      <c r="AU18">
        <f>IF(('Output(tau)'!$B$18-AU$1)=$H18,EXP(-'Output(tau)'!$B$34*AU$1),0)</f>
        <v>0</v>
      </c>
      <c r="AV18">
        <f>IF(('Output(tau)'!$B$18-AV$1)=$H18,EXP(-'Output(tau)'!$B$34*AV$1),0)</f>
        <v>0</v>
      </c>
    </row>
    <row r="19" spans="7:48" x14ac:dyDescent="0.15">
      <c r="G19">
        <f>IF('Output(tau)'!$B$18&gt;H19,'Output(tau)'!$B$18-H19,0)</f>
        <v>53</v>
      </c>
      <c r="H19">
        <v>1947</v>
      </c>
      <c r="I19">
        <f>IF(AND(('Output(tau)'!$B$18-I$1-$H19)&gt;-0.5,('Output(tau)'!$B$18-I$1-$H19)&lt;=0.5),EXP(-'Output(tau)'!$B$34*I$1),0)</f>
        <v>0</v>
      </c>
      <c r="J19">
        <f>IF(('Output(tau)'!$B$18-J$1)=$H19,EXP(-'Output(tau)'!$B$34*J$1),0)</f>
        <v>0</v>
      </c>
      <c r="K19">
        <f>IF(('Output(tau)'!$B$18-K$1)=$H19,EXP(-'Output(tau)'!$B$34*K$1),0)</f>
        <v>0</v>
      </c>
      <c r="L19">
        <f>IF(('Output(tau)'!$B$18-L$1)=$H19,EXP(-'Output(tau)'!$B$34*L$1),0)</f>
        <v>0</v>
      </c>
      <c r="M19">
        <f>IF(('Output(tau)'!$B$18-M$1)=$H19,EXP(-'Output(tau)'!$B$34*M$1),0)</f>
        <v>0</v>
      </c>
      <c r="N19">
        <f>IF(('Output(tau)'!$B$18-N$1)=$H19,EXP(-'Output(tau)'!$B$34*N$1),0)</f>
        <v>0</v>
      </c>
      <c r="O19">
        <f>IF(('Output(tau)'!$B$18-O$1)=$H19,EXP(-'Output(tau)'!$B$34*O$1),0)</f>
        <v>0</v>
      </c>
      <c r="P19">
        <f>IF(('Output(tau)'!$B$18-P$1)=$H19,EXP(-'Output(tau)'!$B$34*P$1),0)</f>
        <v>0</v>
      </c>
      <c r="Q19">
        <f>IF(('Output(tau)'!$B$18-Q$1)=$H19,EXP(-'Output(tau)'!$B$34*Q$1),0)</f>
        <v>0</v>
      </c>
      <c r="R19">
        <f>IF(('Output(tau)'!$B$18-R$1)=$H19,EXP(-'Output(tau)'!$B$34*R$1),0)</f>
        <v>0</v>
      </c>
      <c r="S19">
        <f>IF(('Output(tau)'!$B$18-S$1)=$H19,EXP(-'Output(tau)'!$B$34*S$1),0)</f>
        <v>0</v>
      </c>
      <c r="T19">
        <f>IF(('Output(tau)'!$B$18-T$1)=$H19,EXP(-'Output(tau)'!$B$34*T$1),0)</f>
        <v>0</v>
      </c>
      <c r="U19">
        <f>IF(('Output(tau)'!$B$18-U$1)=$H19,EXP(-'Output(tau)'!$B$34*U$1),0)</f>
        <v>0</v>
      </c>
      <c r="V19">
        <f>IF(('Output(tau)'!$B$18-V$1)=$H19,EXP(-'Output(tau)'!$B$34*V$1),0)</f>
        <v>0</v>
      </c>
      <c r="W19">
        <f>IF(('Output(tau)'!$B$18-W$1)=$H19,EXP(-'Output(tau)'!$B$34*W$1),0)</f>
        <v>0</v>
      </c>
      <c r="X19">
        <f>IF(('Output(tau)'!$B$18-X$1)=$H19,EXP(-'Output(tau)'!$B$34*X$1),0)</f>
        <v>0</v>
      </c>
      <c r="Y19">
        <f>IF(('Output(tau)'!$B$18-Y$1)=$H19,EXP(-'Output(tau)'!$B$34*Y$1),0)</f>
        <v>0</v>
      </c>
      <c r="Z19">
        <f>IF(('Output(tau)'!$B$18-Z$1)=$H19,EXP(-'Output(tau)'!$B$34*Z$1),0)</f>
        <v>0</v>
      </c>
      <c r="AA19">
        <f>IF(('Output(tau)'!$B$18-AA$1)=$H19,EXP(-'Output(tau)'!$B$34*AA$1),0)</f>
        <v>0</v>
      </c>
      <c r="AB19">
        <f>IF(('Output(tau)'!$B$18-AB$1)=$H19,EXP(-'Output(tau)'!$B$34*AB$1),0)</f>
        <v>0</v>
      </c>
      <c r="AC19">
        <f>IF(('Output(tau)'!$B$18-AC$1)=$H19,EXP(-'Output(tau)'!$B$34*AC$1),0)</f>
        <v>0</v>
      </c>
      <c r="AD19">
        <f>IF(('Output(tau)'!$B$18-AD$1)=$H19,EXP(-'Output(tau)'!$B$34*AD$1),0)</f>
        <v>0</v>
      </c>
      <c r="AE19">
        <f>IF(('Output(tau)'!$B$18-AE$1)=$H19,EXP(-'Output(tau)'!$B$34*AE$1),0)</f>
        <v>0</v>
      </c>
      <c r="AF19">
        <f>IF(('Output(tau)'!$B$18-AF$1)=$H19,EXP(-'Output(tau)'!$B$34*AF$1),0)</f>
        <v>0</v>
      </c>
      <c r="AG19">
        <f>IF(('Output(tau)'!$B$18-AG$1)=$H19,EXP(-'Output(tau)'!$B$34*AG$1),0)</f>
        <v>0</v>
      </c>
      <c r="AH19">
        <f>IF(('Output(tau)'!$B$18-AH$1)=$H19,EXP(-'Output(tau)'!$B$34*AH$1),0)</f>
        <v>0</v>
      </c>
      <c r="AI19">
        <f>IF(('Output(tau)'!$B$18-AI$1)=$H19,EXP(-'Output(tau)'!$B$34*AI$1),0)</f>
        <v>0</v>
      </c>
      <c r="AJ19">
        <f>IF(('Output(tau)'!$B$18-AJ$1)=$H19,EXP(-'Output(tau)'!$B$34*AJ$1),0)</f>
        <v>0</v>
      </c>
      <c r="AK19">
        <f>IF(('Output(tau)'!$B$18-AK$1)=$H19,EXP(-'Output(tau)'!$B$34*AK$1),0)</f>
        <v>0</v>
      </c>
      <c r="AL19">
        <f>IF(('Output(tau)'!$B$18-AL$1)=$H19,EXP(-'Output(tau)'!$B$34*AL$1),0)</f>
        <v>0</v>
      </c>
      <c r="AM19">
        <f>IF(('Output(tau)'!$B$18-AM$1)=$H19,EXP(-'Output(tau)'!$B$34*AM$1),0)</f>
        <v>0</v>
      </c>
      <c r="AN19">
        <f>IF(('Output(tau)'!$B$18-AN$1)=$H19,EXP(-'Output(tau)'!$B$34*AN$1),0)</f>
        <v>0</v>
      </c>
      <c r="AO19">
        <f>IF(('Output(tau)'!$B$18-AO$1)=$H19,EXP(-'Output(tau)'!$B$34*AO$1),0)</f>
        <v>0</v>
      </c>
      <c r="AP19">
        <f>IF(('Output(tau)'!$B$18-AP$1)=$H19,EXP(-'Output(tau)'!$B$34*AP$1),0)</f>
        <v>0</v>
      </c>
      <c r="AQ19">
        <f>IF(('Output(tau)'!$B$18-AQ$1)=$H19,EXP(-'Output(tau)'!$B$34*AQ$1),0)</f>
        <v>0</v>
      </c>
      <c r="AR19">
        <f>IF(('Output(tau)'!$B$18-AR$1)=$H19,EXP(-'Output(tau)'!$B$34*AR$1),0)</f>
        <v>0</v>
      </c>
      <c r="AS19">
        <f>IF(('Output(tau)'!$B$18-AS$1)=$H19,EXP(-'Output(tau)'!$B$34*AS$1),0)</f>
        <v>0</v>
      </c>
      <c r="AT19">
        <f>IF(('Output(tau)'!$B$18-AT$1)=$H19,EXP(-'Output(tau)'!$B$34*AT$1),0)</f>
        <v>0</v>
      </c>
      <c r="AU19">
        <f>IF(('Output(tau)'!$B$18-AU$1)=$H19,EXP(-'Output(tau)'!$B$34*AU$1),0)</f>
        <v>0</v>
      </c>
      <c r="AV19">
        <f>IF(('Output(tau)'!$B$18-AV$1)=$H19,EXP(-'Output(tau)'!$B$34*AV$1),0)</f>
        <v>0</v>
      </c>
    </row>
    <row r="20" spans="7:48" x14ac:dyDescent="0.15">
      <c r="G20">
        <f>IF('Output(tau)'!$B$18&gt;H20,'Output(tau)'!$B$18-H20,0)</f>
        <v>52</v>
      </c>
      <c r="H20">
        <v>1948</v>
      </c>
      <c r="I20">
        <f>IF(AND(('Output(tau)'!$B$18-I$1-$H20)&gt;-0.5,('Output(tau)'!$B$18-I$1-$H20)&lt;=0.5),EXP(-'Output(tau)'!$B$34*I$1),0)</f>
        <v>0</v>
      </c>
      <c r="J20">
        <f>IF(('Output(tau)'!$B$18-J$1)=$H20,EXP(-'Output(tau)'!$B$34*J$1),0)</f>
        <v>0</v>
      </c>
      <c r="K20">
        <f>IF(('Output(tau)'!$B$18-K$1)=$H20,EXP(-'Output(tau)'!$B$34*K$1),0)</f>
        <v>0</v>
      </c>
      <c r="L20">
        <f>IF(('Output(tau)'!$B$18-L$1)=$H20,EXP(-'Output(tau)'!$B$34*L$1),0)</f>
        <v>0</v>
      </c>
      <c r="M20">
        <f>IF(('Output(tau)'!$B$18-M$1)=$H20,EXP(-'Output(tau)'!$B$34*M$1),0)</f>
        <v>0</v>
      </c>
      <c r="N20">
        <f>IF(('Output(tau)'!$B$18-N$1)=$H20,EXP(-'Output(tau)'!$B$34*N$1),0)</f>
        <v>0</v>
      </c>
      <c r="O20">
        <f>IF(('Output(tau)'!$B$18-O$1)=$H20,EXP(-'Output(tau)'!$B$34*O$1),0)</f>
        <v>0</v>
      </c>
      <c r="P20">
        <f>IF(('Output(tau)'!$B$18-P$1)=$H20,EXP(-'Output(tau)'!$B$34*P$1),0)</f>
        <v>0</v>
      </c>
      <c r="Q20">
        <f>IF(('Output(tau)'!$B$18-Q$1)=$H20,EXP(-'Output(tau)'!$B$34*Q$1),0)</f>
        <v>0</v>
      </c>
      <c r="R20">
        <f>IF(('Output(tau)'!$B$18-R$1)=$H20,EXP(-'Output(tau)'!$B$34*R$1),0)</f>
        <v>0</v>
      </c>
      <c r="S20">
        <f>IF(('Output(tau)'!$B$18-S$1)=$H20,EXP(-'Output(tau)'!$B$34*S$1),0)</f>
        <v>0</v>
      </c>
      <c r="T20">
        <f>IF(('Output(tau)'!$B$18-T$1)=$H20,EXP(-'Output(tau)'!$B$34*T$1),0)</f>
        <v>0</v>
      </c>
      <c r="U20">
        <f>IF(('Output(tau)'!$B$18-U$1)=$H20,EXP(-'Output(tau)'!$B$34*U$1),0)</f>
        <v>0</v>
      </c>
      <c r="V20">
        <f>IF(('Output(tau)'!$B$18-V$1)=$H20,EXP(-'Output(tau)'!$B$34*V$1),0)</f>
        <v>0</v>
      </c>
      <c r="W20">
        <f>IF(('Output(tau)'!$B$18-W$1)=$H20,EXP(-'Output(tau)'!$B$34*W$1),0)</f>
        <v>0</v>
      </c>
      <c r="X20">
        <f>IF(('Output(tau)'!$B$18-X$1)=$H20,EXP(-'Output(tau)'!$B$34*X$1),0)</f>
        <v>0</v>
      </c>
      <c r="Y20">
        <f>IF(('Output(tau)'!$B$18-Y$1)=$H20,EXP(-'Output(tau)'!$B$34*Y$1),0)</f>
        <v>0</v>
      </c>
      <c r="Z20">
        <f>IF(('Output(tau)'!$B$18-Z$1)=$H20,EXP(-'Output(tau)'!$B$34*Z$1),0)</f>
        <v>0</v>
      </c>
      <c r="AA20">
        <f>IF(('Output(tau)'!$B$18-AA$1)=$H20,EXP(-'Output(tau)'!$B$34*AA$1),0)</f>
        <v>0</v>
      </c>
      <c r="AB20">
        <f>IF(('Output(tau)'!$B$18-AB$1)=$H20,EXP(-'Output(tau)'!$B$34*AB$1),0)</f>
        <v>0</v>
      </c>
      <c r="AC20">
        <f>IF(('Output(tau)'!$B$18-AC$1)=$H20,EXP(-'Output(tau)'!$B$34*AC$1),0)</f>
        <v>0</v>
      </c>
      <c r="AD20">
        <f>IF(('Output(tau)'!$B$18-AD$1)=$H20,EXP(-'Output(tau)'!$B$34*AD$1),0)</f>
        <v>0</v>
      </c>
      <c r="AE20">
        <f>IF(('Output(tau)'!$B$18-AE$1)=$H20,EXP(-'Output(tau)'!$B$34*AE$1),0)</f>
        <v>0</v>
      </c>
      <c r="AF20">
        <f>IF(('Output(tau)'!$B$18-AF$1)=$H20,EXP(-'Output(tau)'!$B$34*AF$1),0)</f>
        <v>0</v>
      </c>
      <c r="AG20">
        <f>IF(('Output(tau)'!$B$18-AG$1)=$H20,EXP(-'Output(tau)'!$B$34*AG$1),0)</f>
        <v>0</v>
      </c>
      <c r="AH20">
        <f>IF(('Output(tau)'!$B$18-AH$1)=$H20,EXP(-'Output(tau)'!$B$34*AH$1),0)</f>
        <v>0</v>
      </c>
      <c r="AI20">
        <f>IF(('Output(tau)'!$B$18-AI$1)=$H20,EXP(-'Output(tau)'!$B$34*AI$1),0)</f>
        <v>0</v>
      </c>
      <c r="AJ20">
        <f>IF(('Output(tau)'!$B$18-AJ$1)=$H20,EXP(-'Output(tau)'!$B$34*AJ$1),0)</f>
        <v>0</v>
      </c>
      <c r="AK20">
        <f>IF(('Output(tau)'!$B$18-AK$1)=$H20,EXP(-'Output(tau)'!$B$34*AK$1),0)</f>
        <v>0</v>
      </c>
      <c r="AL20">
        <f>IF(('Output(tau)'!$B$18-AL$1)=$H20,EXP(-'Output(tau)'!$B$34*AL$1),0)</f>
        <v>0</v>
      </c>
      <c r="AM20">
        <f>IF(('Output(tau)'!$B$18-AM$1)=$H20,EXP(-'Output(tau)'!$B$34*AM$1),0)</f>
        <v>0</v>
      </c>
      <c r="AN20">
        <f>IF(('Output(tau)'!$B$18-AN$1)=$H20,EXP(-'Output(tau)'!$B$34*AN$1),0)</f>
        <v>0</v>
      </c>
      <c r="AO20">
        <f>IF(('Output(tau)'!$B$18-AO$1)=$H20,EXP(-'Output(tau)'!$B$34*AO$1),0)</f>
        <v>0</v>
      </c>
      <c r="AP20">
        <f>IF(('Output(tau)'!$B$18-AP$1)=$H20,EXP(-'Output(tau)'!$B$34*AP$1),0)</f>
        <v>0</v>
      </c>
      <c r="AQ20">
        <f>IF(('Output(tau)'!$B$18-AQ$1)=$H20,EXP(-'Output(tau)'!$B$34*AQ$1),0)</f>
        <v>0</v>
      </c>
      <c r="AR20">
        <f>IF(('Output(tau)'!$B$18-AR$1)=$H20,EXP(-'Output(tau)'!$B$34*AR$1),0)</f>
        <v>0</v>
      </c>
      <c r="AS20">
        <f>IF(('Output(tau)'!$B$18-AS$1)=$H20,EXP(-'Output(tau)'!$B$34*AS$1),0)</f>
        <v>0</v>
      </c>
      <c r="AT20">
        <f>IF(('Output(tau)'!$B$18-AT$1)=$H20,EXP(-'Output(tau)'!$B$34*AT$1),0)</f>
        <v>0</v>
      </c>
      <c r="AU20">
        <f>IF(('Output(tau)'!$B$18-AU$1)=$H20,EXP(-'Output(tau)'!$B$34*AU$1),0)</f>
        <v>0</v>
      </c>
      <c r="AV20">
        <f>IF(('Output(tau)'!$B$18-AV$1)=$H20,EXP(-'Output(tau)'!$B$34*AV$1),0)</f>
        <v>0</v>
      </c>
    </row>
    <row r="21" spans="7:48" x14ac:dyDescent="0.15">
      <c r="G21">
        <f>IF('Output(tau)'!$B$18&gt;H21,'Output(tau)'!$B$18-H21,0)</f>
        <v>51</v>
      </c>
      <c r="H21">
        <v>1949</v>
      </c>
      <c r="I21">
        <f>IF(AND(('Output(tau)'!$B$18-I$1-$H21)&gt;-0.5,('Output(tau)'!$B$18-I$1-$H21)&lt;=0.5),EXP(-'Output(tau)'!$B$34*I$1),0)</f>
        <v>0</v>
      </c>
      <c r="J21">
        <f>IF(('Output(tau)'!$B$18-J$1)=$H21,EXP(-'Output(tau)'!$B$34*J$1),0)</f>
        <v>0</v>
      </c>
      <c r="K21">
        <f>IF(('Output(tau)'!$B$18-K$1)=$H21,EXP(-'Output(tau)'!$B$34*K$1),0)</f>
        <v>0</v>
      </c>
      <c r="L21">
        <f>IF(('Output(tau)'!$B$18-L$1)=$H21,EXP(-'Output(tau)'!$B$34*L$1),0)</f>
        <v>0</v>
      </c>
      <c r="M21">
        <f>IF(('Output(tau)'!$B$18-M$1)=$H21,EXP(-'Output(tau)'!$B$34*M$1),0)</f>
        <v>0</v>
      </c>
      <c r="N21">
        <f>IF(('Output(tau)'!$B$18-N$1)=$H21,EXP(-'Output(tau)'!$B$34*N$1),0)</f>
        <v>0</v>
      </c>
      <c r="O21">
        <f>IF(('Output(tau)'!$B$18-O$1)=$H21,EXP(-'Output(tau)'!$B$34*O$1),0)</f>
        <v>0</v>
      </c>
      <c r="P21">
        <f>IF(('Output(tau)'!$B$18-P$1)=$H21,EXP(-'Output(tau)'!$B$34*P$1),0)</f>
        <v>0</v>
      </c>
      <c r="Q21">
        <f>IF(('Output(tau)'!$B$18-Q$1)=$H21,EXP(-'Output(tau)'!$B$34*Q$1),0)</f>
        <v>0</v>
      </c>
      <c r="R21">
        <f>IF(('Output(tau)'!$B$18-R$1)=$H21,EXP(-'Output(tau)'!$B$34*R$1),0)</f>
        <v>0</v>
      </c>
      <c r="S21">
        <f>IF(('Output(tau)'!$B$18-S$1)=$H21,EXP(-'Output(tau)'!$B$34*S$1),0)</f>
        <v>0</v>
      </c>
      <c r="T21">
        <f>IF(('Output(tau)'!$B$18-T$1)=$H21,EXP(-'Output(tau)'!$B$34*T$1),0)</f>
        <v>0</v>
      </c>
      <c r="U21">
        <f>IF(('Output(tau)'!$B$18-U$1)=$H21,EXP(-'Output(tau)'!$B$34*U$1),0)</f>
        <v>0</v>
      </c>
      <c r="V21">
        <f>IF(('Output(tau)'!$B$18-V$1)=$H21,EXP(-'Output(tau)'!$B$34*V$1),0)</f>
        <v>0</v>
      </c>
      <c r="W21">
        <f>IF(('Output(tau)'!$B$18-W$1)=$H21,EXP(-'Output(tau)'!$B$34*W$1),0)</f>
        <v>0</v>
      </c>
      <c r="X21">
        <f>IF(('Output(tau)'!$B$18-X$1)=$H21,EXP(-'Output(tau)'!$B$34*X$1),0)</f>
        <v>0</v>
      </c>
      <c r="Y21">
        <f>IF(('Output(tau)'!$B$18-Y$1)=$H21,EXP(-'Output(tau)'!$B$34*Y$1),0)</f>
        <v>0</v>
      </c>
      <c r="Z21">
        <f>IF(('Output(tau)'!$B$18-Z$1)=$H21,EXP(-'Output(tau)'!$B$34*Z$1),0)</f>
        <v>0</v>
      </c>
      <c r="AA21">
        <f>IF(('Output(tau)'!$B$18-AA$1)=$H21,EXP(-'Output(tau)'!$B$34*AA$1),0)</f>
        <v>0</v>
      </c>
      <c r="AB21">
        <f>IF(('Output(tau)'!$B$18-AB$1)=$H21,EXP(-'Output(tau)'!$B$34*AB$1),0)</f>
        <v>0</v>
      </c>
      <c r="AC21">
        <f>IF(('Output(tau)'!$B$18-AC$1)=$H21,EXP(-'Output(tau)'!$B$34*AC$1),0)</f>
        <v>0</v>
      </c>
      <c r="AD21">
        <f>IF(('Output(tau)'!$B$18-AD$1)=$H21,EXP(-'Output(tau)'!$B$34*AD$1),0)</f>
        <v>0</v>
      </c>
      <c r="AE21">
        <f>IF(('Output(tau)'!$B$18-AE$1)=$H21,EXP(-'Output(tau)'!$B$34*AE$1),0)</f>
        <v>0</v>
      </c>
      <c r="AF21">
        <f>IF(('Output(tau)'!$B$18-AF$1)=$H21,EXP(-'Output(tau)'!$B$34*AF$1),0)</f>
        <v>0</v>
      </c>
      <c r="AG21">
        <f>IF(('Output(tau)'!$B$18-AG$1)=$H21,EXP(-'Output(tau)'!$B$34*AG$1),0)</f>
        <v>0</v>
      </c>
      <c r="AH21">
        <f>IF(('Output(tau)'!$B$18-AH$1)=$H21,EXP(-'Output(tau)'!$B$34*AH$1),0)</f>
        <v>0</v>
      </c>
      <c r="AI21">
        <f>IF(('Output(tau)'!$B$18-AI$1)=$H21,EXP(-'Output(tau)'!$B$34*AI$1),0)</f>
        <v>0</v>
      </c>
      <c r="AJ21">
        <f>IF(('Output(tau)'!$B$18-AJ$1)=$H21,EXP(-'Output(tau)'!$B$34*AJ$1),0)</f>
        <v>0</v>
      </c>
      <c r="AK21">
        <f>IF(('Output(tau)'!$B$18-AK$1)=$H21,EXP(-'Output(tau)'!$B$34*AK$1),0)</f>
        <v>0</v>
      </c>
      <c r="AL21">
        <f>IF(('Output(tau)'!$B$18-AL$1)=$H21,EXP(-'Output(tau)'!$B$34*AL$1),0)</f>
        <v>0</v>
      </c>
      <c r="AM21">
        <f>IF(('Output(tau)'!$B$18-AM$1)=$H21,EXP(-'Output(tau)'!$B$34*AM$1),0)</f>
        <v>0</v>
      </c>
      <c r="AN21">
        <f>IF(('Output(tau)'!$B$18-AN$1)=$H21,EXP(-'Output(tau)'!$B$34*AN$1),0)</f>
        <v>0</v>
      </c>
      <c r="AO21">
        <f>IF(('Output(tau)'!$B$18-AO$1)=$H21,EXP(-'Output(tau)'!$B$34*AO$1),0)</f>
        <v>0</v>
      </c>
      <c r="AP21">
        <f>IF(('Output(tau)'!$B$18-AP$1)=$H21,EXP(-'Output(tau)'!$B$34*AP$1),0)</f>
        <v>0</v>
      </c>
      <c r="AQ21">
        <f>IF(('Output(tau)'!$B$18-AQ$1)=$H21,EXP(-'Output(tau)'!$B$34*AQ$1),0)</f>
        <v>0</v>
      </c>
      <c r="AR21">
        <f>IF(('Output(tau)'!$B$18-AR$1)=$H21,EXP(-'Output(tau)'!$B$34*AR$1),0)</f>
        <v>0</v>
      </c>
      <c r="AS21">
        <f>IF(('Output(tau)'!$B$18-AS$1)=$H21,EXP(-'Output(tau)'!$B$34*AS$1),0)</f>
        <v>0</v>
      </c>
      <c r="AT21">
        <f>IF(('Output(tau)'!$B$18-AT$1)=$H21,EXP(-'Output(tau)'!$B$34*AT$1),0)</f>
        <v>0</v>
      </c>
      <c r="AU21">
        <f>IF(('Output(tau)'!$B$18-AU$1)=$H21,EXP(-'Output(tau)'!$B$34*AU$1),0)</f>
        <v>0</v>
      </c>
      <c r="AV21">
        <f>IF(('Output(tau)'!$B$18-AV$1)=$H21,EXP(-'Output(tau)'!$B$34*AV$1),0)</f>
        <v>0</v>
      </c>
    </row>
    <row r="22" spans="7:48" x14ac:dyDescent="0.15">
      <c r="G22">
        <f>IF('Output(tau)'!$B$18&gt;H22,'Output(tau)'!$B$18-H22,0)</f>
        <v>50</v>
      </c>
      <c r="H22">
        <v>1950</v>
      </c>
      <c r="I22">
        <f>IF(AND(('Output(tau)'!$B$18-I$1-$H22)&gt;-0.5,('Output(tau)'!$B$18-I$1-$H22)&lt;=0.5),EXP(-'Output(tau)'!$B$34*I$1),0)</f>
        <v>0</v>
      </c>
      <c r="J22">
        <f>IF(('Output(tau)'!$B$18-J$1)=$H22,EXP(-'Output(tau)'!$B$34*J$1),0)</f>
        <v>0</v>
      </c>
      <c r="K22">
        <f>IF(('Output(tau)'!$B$18-K$1)=$H22,EXP(-'Output(tau)'!$B$34*K$1),0)</f>
        <v>0</v>
      </c>
      <c r="L22">
        <f>IF(('Output(tau)'!$B$18-L$1)=$H22,EXP(-'Output(tau)'!$B$34*L$1),0)</f>
        <v>0</v>
      </c>
      <c r="M22">
        <f>IF(('Output(tau)'!$B$18-M$1)=$H22,EXP(-'Output(tau)'!$B$34*M$1),0)</f>
        <v>0</v>
      </c>
      <c r="N22">
        <f>IF(('Output(tau)'!$B$18-N$1)=$H22,EXP(-'Output(tau)'!$B$34*N$1),0)</f>
        <v>0</v>
      </c>
      <c r="O22">
        <f>IF(('Output(tau)'!$B$18-O$1)=$H22,EXP(-'Output(tau)'!$B$34*O$1),0)</f>
        <v>0</v>
      </c>
      <c r="P22">
        <f>IF(('Output(tau)'!$B$18-P$1)=$H22,EXP(-'Output(tau)'!$B$34*P$1),0)</f>
        <v>0</v>
      </c>
      <c r="Q22">
        <f>IF(('Output(tau)'!$B$18-Q$1)=$H22,EXP(-'Output(tau)'!$B$34*Q$1),0)</f>
        <v>0</v>
      </c>
      <c r="R22">
        <f>IF(('Output(tau)'!$B$18-R$1)=$H22,EXP(-'Output(tau)'!$B$34*R$1),0)</f>
        <v>0</v>
      </c>
      <c r="S22">
        <f>IF(('Output(tau)'!$B$18-S$1)=$H22,EXP(-'Output(tau)'!$B$34*S$1),0)</f>
        <v>0</v>
      </c>
      <c r="T22">
        <f>IF(('Output(tau)'!$B$18-T$1)=$H22,EXP(-'Output(tau)'!$B$34*T$1),0)</f>
        <v>0</v>
      </c>
      <c r="U22">
        <f>IF(('Output(tau)'!$B$18-U$1)=$H22,EXP(-'Output(tau)'!$B$34*U$1),0)</f>
        <v>0</v>
      </c>
      <c r="V22">
        <f>IF(('Output(tau)'!$B$18-V$1)=$H22,EXP(-'Output(tau)'!$B$34*V$1),0)</f>
        <v>0</v>
      </c>
      <c r="W22">
        <f>IF(('Output(tau)'!$B$18-W$1)=$H22,EXP(-'Output(tau)'!$B$34*W$1),0)</f>
        <v>0</v>
      </c>
      <c r="X22">
        <f>IF(('Output(tau)'!$B$18-X$1)=$H22,EXP(-'Output(tau)'!$B$34*X$1),0)</f>
        <v>0</v>
      </c>
      <c r="Y22">
        <f>IF(('Output(tau)'!$B$18-Y$1)=$H22,EXP(-'Output(tau)'!$B$34*Y$1),0)</f>
        <v>0</v>
      </c>
      <c r="Z22">
        <f>IF(('Output(tau)'!$B$18-Z$1)=$H22,EXP(-'Output(tau)'!$B$34*Z$1),0)</f>
        <v>0</v>
      </c>
      <c r="AA22">
        <f>IF(('Output(tau)'!$B$18-AA$1)=$H22,EXP(-'Output(tau)'!$B$34*AA$1),0)</f>
        <v>0</v>
      </c>
      <c r="AB22">
        <f>IF(('Output(tau)'!$B$18-AB$1)=$H22,EXP(-'Output(tau)'!$B$34*AB$1),0)</f>
        <v>0</v>
      </c>
      <c r="AC22">
        <f>IF(('Output(tau)'!$B$18-AC$1)=$H22,EXP(-'Output(tau)'!$B$34*AC$1),0)</f>
        <v>0</v>
      </c>
      <c r="AD22">
        <f>IF(('Output(tau)'!$B$18-AD$1)=$H22,EXP(-'Output(tau)'!$B$34*AD$1),0)</f>
        <v>0</v>
      </c>
      <c r="AE22">
        <f>IF(('Output(tau)'!$B$18-AE$1)=$H22,EXP(-'Output(tau)'!$B$34*AE$1),0)</f>
        <v>0</v>
      </c>
      <c r="AF22">
        <f>IF(('Output(tau)'!$B$18-AF$1)=$H22,EXP(-'Output(tau)'!$B$34*AF$1),0)</f>
        <v>0</v>
      </c>
      <c r="AG22">
        <f>IF(('Output(tau)'!$B$18-AG$1)=$H22,EXP(-'Output(tau)'!$B$34*AG$1),0)</f>
        <v>0</v>
      </c>
      <c r="AH22">
        <f>IF(('Output(tau)'!$B$18-AH$1)=$H22,EXP(-'Output(tau)'!$B$34*AH$1),0)</f>
        <v>0</v>
      </c>
      <c r="AI22">
        <f>IF(('Output(tau)'!$B$18-AI$1)=$H22,EXP(-'Output(tau)'!$B$34*AI$1),0)</f>
        <v>0</v>
      </c>
      <c r="AJ22">
        <f>IF(('Output(tau)'!$B$18-AJ$1)=$H22,EXP(-'Output(tau)'!$B$34*AJ$1),0)</f>
        <v>0</v>
      </c>
      <c r="AK22">
        <f>IF(('Output(tau)'!$B$18-AK$1)=$H22,EXP(-'Output(tau)'!$B$34*AK$1),0)</f>
        <v>0</v>
      </c>
      <c r="AL22">
        <f>IF(('Output(tau)'!$B$18-AL$1)=$H22,EXP(-'Output(tau)'!$B$34*AL$1),0)</f>
        <v>0</v>
      </c>
      <c r="AM22">
        <f>IF(('Output(tau)'!$B$18-AM$1)=$H22,EXP(-'Output(tau)'!$B$34*AM$1),0)</f>
        <v>0</v>
      </c>
      <c r="AN22">
        <f>IF(('Output(tau)'!$B$18-AN$1)=$H22,EXP(-'Output(tau)'!$B$34*AN$1),0)</f>
        <v>0</v>
      </c>
      <c r="AO22">
        <f>IF(('Output(tau)'!$B$18-AO$1)=$H22,EXP(-'Output(tau)'!$B$34*AO$1),0)</f>
        <v>0</v>
      </c>
      <c r="AP22">
        <f>IF(('Output(tau)'!$B$18-AP$1)=$H22,EXP(-'Output(tau)'!$B$34*AP$1),0)</f>
        <v>0</v>
      </c>
      <c r="AQ22">
        <f>IF(('Output(tau)'!$B$18-AQ$1)=$H22,EXP(-'Output(tau)'!$B$34*AQ$1),0)</f>
        <v>0</v>
      </c>
      <c r="AR22">
        <f>IF(('Output(tau)'!$B$18-AR$1)=$H22,EXP(-'Output(tau)'!$B$34*AR$1),0)</f>
        <v>0</v>
      </c>
      <c r="AS22">
        <f>IF(('Output(tau)'!$B$18-AS$1)=$H22,EXP(-'Output(tau)'!$B$34*AS$1),0)</f>
        <v>0</v>
      </c>
      <c r="AT22">
        <f>IF(('Output(tau)'!$B$18-AT$1)=$H22,EXP(-'Output(tau)'!$B$34*AT$1),0)</f>
        <v>0</v>
      </c>
      <c r="AU22">
        <f>IF(('Output(tau)'!$B$18-AU$1)=$H22,EXP(-'Output(tau)'!$B$34*AU$1),0)</f>
        <v>0</v>
      </c>
      <c r="AV22">
        <f>IF(('Output(tau)'!$B$18-AV$1)=$H22,EXP(-'Output(tau)'!$B$34*AV$1),0)</f>
        <v>0</v>
      </c>
    </row>
    <row r="23" spans="7:48" x14ac:dyDescent="0.15">
      <c r="G23">
        <f>IF('Output(tau)'!$B$18&gt;H23,'Output(tau)'!$B$18-H23,0)</f>
        <v>49</v>
      </c>
      <c r="H23">
        <v>1951</v>
      </c>
      <c r="I23">
        <f>IF(AND(('Output(tau)'!$B$18-I$1-$H23)&gt;-0.5,('Output(tau)'!$B$18-I$1-$H23)&lt;=0.5),EXP(-'Output(tau)'!$B$34*I$1),0)</f>
        <v>0</v>
      </c>
      <c r="J23">
        <f>IF(('Output(tau)'!$B$18-J$1)=$H23,EXP(-'Output(tau)'!$B$34*J$1),0)</f>
        <v>0</v>
      </c>
      <c r="K23">
        <f>IF(('Output(tau)'!$B$18-K$1)=$H23,EXP(-'Output(tau)'!$B$34*K$1),0)</f>
        <v>0</v>
      </c>
      <c r="L23">
        <f>IF(('Output(tau)'!$B$18-L$1)=$H23,EXP(-'Output(tau)'!$B$34*L$1),0)</f>
        <v>0</v>
      </c>
      <c r="M23">
        <f>IF(('Output(tau)'!$B$18-M$1)=$H23,EXP(-'Output(tau)'!$B$34*M$1),0)</f>
        <v>0</v>
      </c>
      <c r="N23">
        <f>IF(('Output(tau)'!$B$18-N$1)=$H23,EXP(-'Output(tau)'!$B$34*N$1),0)</f>
        <v>0</v>
      </c>
      <c r="O23">
        <f>IF(('Output(tau)'!$B$18-O$1)=$H23,EXP(-'Output(tau)'!$B$34*O$1),0)</f>
        <v>0</v>
      </c>
      <c r="P23">
        <f>IF(('Output(tau)'!$B$18-P$1)=$H23,EXP(-'Output(tau)'!$B$34*P$1),0)</f>
        <v>0</v>
      </c>
      <c r="Q23">
        <f>IF(('Output(tau)'!$B$18-Q$1)=$H23,EXP(-'Output(tau)'!$B$34*Q$1),0)</f>
        <v>0</v>
      </c>
      <c r="R23">
        <f>IF(('Output(tau)'!$B$18-R$1)=$H23,EXP(-'Output(tau)'!$B$34*R$1),0)</f>
        <v>0</v>
      </c>
      <c r="S23">
        <f>IF(('Output(tau)'!$B$18-S$1)=$H23,EXP(-'Output(tau)'!$B$34*S$1),0)</f>
        <v>0</v>
      </c>
      <c r="T23">
        <f>IF(('Output(tau)'!$B$18-T$1)=$H23,EXP(-'Output(tau)'!$B$34*T$1),0)</f>
        <v>0</v>
      </c>
      <c r="U23">
        <f>IF(('Output(tau)'!$B$18-U$1)=$H23,EXP(-'Output(tau)'!$B$34*U$1),0)</f>
        <v>0</v>
      </c>
      <c r="V23">
        <f>IF(('Output(tau)'!$B$18-V$1)=$H23,EXP(-'Output(tau)'!$B$34*V$1),0)</f>
        <v>0</v>
      </c>
      <c r="W23">
        <f>IF(('Output(tau)'!$B$18-W$1)=$H23,EXP(-'Output(tau)'!$B$34*W$1),0)</f>
        <v>0</v>
      </c>
      <c r="X23">
        <f>IF(('Output(tau)'!$B$18-X$1)=$H23,EXP(-'Output(tau)'!$B$34*X$1),0)</f>
        <v>0</v>
      </c>
      <c r="Y23">
        <f>IF(('Output(tau)'!$B$18-Y$1)=$H23,EXP(-'Output(tau)'!$B$34*Y$1),0)</f>
        <v>0</v>
      </c>
      <c r="Z23">
        <f>IF(('Output(tau)'!$B$18-Z$1)=$H23,EXP(-'Output(tau)'!$B$34*Z$1),0)</f>
        <v>0</v>
      </c>
      <c r="AA23">
        <f>IF(('Output(tau)'!$B$18-AA$1)=$H23,EXP(-'Output(tau)'!$B$34*AA$1),0)</f>
        <v>0</v>
      </c>
      <c r="AB23">
        <f>IF(('Output(tau)'!$B$18-AB$1)=$H23,EXP(-'Output(tau)'!$B$34*AB$1),0)</f>
        <v>0</v>
      </c>
      <c r="AC23">
        <f>IF(('Output(tau)'!$B$18-AC$1)=$H23,EXP(-'Output(tau)'!$B$34*AC$1),0)</f>
        <v>0</v>
      </c>
      <c r="AD23">
        <f>IF(('Output(tau)'!$B$18-AD$1)=$H23,EXP(-'Output(tau)'!$B$34*AD$1),0)</f>
        <v>0</v>
      </c>
      <c r="AE23">
        <f>IF(('Output(tau)'!$B$18-AE$1)=$H23,EXP(-'Output(tau)'!$B$34*AE$1),0)</f>
        <v>0</v>
      </c>
      <c r="AF23">
        <f>IF(('Output(tau)'!$B$18-AF$1)=$H23,EXP(-'Output(tau)'!$B$34*AF$1),0)</f>
        <v>0</v>
      </c>
      <c r="AG23">
        <f>IF(('Output(tau)'!$B$18-AG$1)=$H23,EXP(-'Output(tau)'!$B$34*AG$1),0)</f>
        <v>0</v>
      </c>
      <c r="AH23">
        <f>IF(('Output(tau)'!$B$18-AH$1)=$H23,EXP(-'Output(tau)'!$B$34*AH$1),0)</f>
        <v>0</v>
      </c>
      <c r="AI23">
        <f>IF(('Output(tau)'!$B$18-AI$1)=$H23,EXP(-'Output(tau)'!$B$34*AI$1),0)</f>
        <v>0</v>
      </c>
      <c r="AJ23">
        <f>IF(('Output(tau)'!$B$18-AJ$1)=$H23,EXP(-'Output(tau)'!$B$34*AJ$1),0)</f>
        <v>0</v>
      </c>
      <c r="AK23">
        <f>IF(('Output(tau)'!$B$18-AK$1)=$H23,EXP(-'Output(tau)'!$B$34*AK$1),0)</f>
        <v>0</v>
      </c>
      <c r="AL23">
        <f>IF(('Output(tau)'!$B$18-AL$1)=$H23,EXP(-'Output(tau)'!$B$34*AL$1),0)</f>
        <v>0</v>
      </c>
      <c r="AM23">
        <f>IF(('Output(tau)'!$B$18-AM$1)=$H23,EXP(-'Output(tau)'!$B$34*AM$1),0)</f>
        <v>0</v>
      </c>
      <c r="AN23">
        <f>IF(('Output(tau)'!$B$18-AN$1)=$H23,EXP(-'Output(tau)'!$B$34*AN$1),0)</f>
        <v>0</v>
      </c>
      <c r="AO23">
        <f>IF(('Output(tau)'!$B$18-AO$1)=$H23,EXP(-'Output(tau)'!$B$34*AO$1),0)</f>
        <v>0</v>
      </c>
      <c r="AP23">
        <f>IF(('Output(tau)'!$B$18-AP$1)=$H23,EXP(-'Output(tau)'!$B$34*AP$1),0)</f>
        <v>0</v>
      </c>
      <c r="AQ23">
        <f>IF(('Output(tau)'!$B$18-AQ$1)=$H23,EXP(-'Output(tau)'!$B$34*AQ$1),0)</f>
        <v>0</v>
      </c>
      <c r="AR23">
        <f>IF(('Output(tau)'!$B$18-AR$1)=$H23,EXP(-'Output(tau)'!$B$34*AR$1),0)</f>
        <v>0</v>
      </c>
      <c r="AS23">
        <f>IF(('Output(tau)'!$B$18-AS$1)=$H23,EXP(-'Output(tau)'!$B$34*AS$1),0)</f>
        <v>0</v>
      </c>
      <c r="AT23">
        <f>IF(('Output(tau)'!$B$18-AT$1)=$H23,EXP(-'Output(tau)'!$B$34*AT$1),0)</f>
        <v>0</v>
      </c>
      <c r="AU23">
        <f>IF(('Output(tau)'!$B$18-AU$1)=$H23,EXP(-'Output(tau)'!$B$34*AU$1),0)</f>
        <v>0</v>
      </c>
      <c r="AV23">
        <f>IF(('Output(tau)'!$B$18-AV$1)=$H23,EXP(-'Output(tau)'!$B$34*AV$1),0)</f>
        <v>0</v>
      </c>
    </row>
    <row r="24" spans="7:48" x14ac:dyDescent="0.15">
      <c r="G24">
        <f>IF('Output(tau)'!$B$18&gt;H24,'Output(tau)'!$B$18-H24,0)</f>
        <v>48</v>
      </c>
      <c r="H24">
        <v>1952</v>
      </c>
      <c r="I24">
        <f>IF(AND(('Output(tau)'!$B$18-I$1-$H24)&gt;-0.5,('Output(tau)'!$B$18-I$1-$H24)&lt;=0.5),EXP(-'Output(tau)'!$B$34*I$1),0)</f>
        <v>0</v>
      </c>
      <c r="J24">
        <f>IF(('Output(tau)'!$B$18-J$1)=$H24,EXP(-'Output(tau)'!$B$34*J$1),0)</f>
        <v>0</v>
      </c>
      <c r="K24">
        <f>IF(('Output(tau)'!$B$18-K$1)=$H24,EXP(-'Output(tau)'!$B$34*K$1),0)</f>
        <v>0</v>
      </c>
      <c r="L24">
        <f>IF(('Output(tau)'!$B$18-L$1)=$H24,EXP(-'Output(tau)'!$B$34*L$1),0)</f>
        <v>0</v>
      </c>
      <c r="M24">
        <f>IF(('Output(tau)'!$B$18-M$1)=$H24,EXP(-'Output(tau)'!$B$34*M$1),0)</f>
        <v>0</v>
      </c>
      <c r="N24">
        <f>IF(('Output(tau)'!$B$18-N$1)=$H24,EXP(-'Output(tau)'!$B$34*N$1),0)</f>
        <v>0</v>
      </c>
      <c r="O24">
        <f>IF(('Output(tau)'!$B$18-O$1)=$H24,EXP(-'Output(tau)'!$B$34*O$1),0)</f>
        <v>0</v>
      </c>
      <c r="P24">
        <f>IF(('Output(tau)'!$B$18-P$1)=$H24,EXP(-'Output(tau)'!$B$34*P$1),0)</f>
        <v>0</v>
      </c>
      <c r="Q24">
        <f>IF(('Output(tau)'!$B$18-Q$1)=$H24,EXP(-'Output(tau)'!$B$34*Q$1),0)</f>
        <v>0</v>
      </c>
      <c r="R24">
        <f>IF(('Output(tau)'!$B$18-R$1)=$H24,EXP(-'Output(tau)'!$B$34*R$1),0)</f>
        <v>0</v>
      </c>
      <c r="S24">
        <f>IF(('Output(tau)'!$B$18-S$1)=$H24,EXP(-'Output(tau)'!$B$34*S$1),0)</f>
        <v>0</v>
      </c>
      <c r="T24">
        <f>IF(('Output(tau)'!$B$18-T$1)=$H24,EXP(-'Output(tau)'!$B$34*T$1),0)</f>
        <v>0</v>
      </c>
      <c r="U24">
        <f>IF(('Output(tau)'!$B$18-U$1)=$H24,EXP(-'Output(tau)'!$B$34*U$1),0)</f>
        <v>0</v>
      </c>
      <c r="V24">
        <f>IF(('Output(tau)'!$B$18-V$1)=$H24,EXP(-'Output(tau)'!$B$34*V$1),0)</f>
        <v>0</v>
      </c>
      <c r="W24">
        <f>IF(('Output(tau)'!$B$18-W$1)=$H24,EXP(-'Output(tau)'!$B$34*W$1),0)</f>
        <v>0</v>
      </c>
      <c r="X24">
        <f>IF(('Output(tau)'!$B$18-X$1)=$H24,EXP(-'Output(tau)'!$B$34*X$1),0)</f>
        <v>0</v>
      </c>
      <c r="Y24">
        <f>IF(('Output(tau)'!$B$18-Y$1)=$H24,EXP(-'Output(tau)'!$B$34*Y$1),0)</f>
        <v>0</v>
      </c>
      <c r="Z24">
        <f>IF(('Output(tau)'!$B$18-Z$1)=$H24,EXP(-'Output(tau)'!$B$34*Z$1),0)</f>
        <v>0</v>
      </c>
      <c r="AA24">
        <f>IF(('Output(tau)'!$B$18-AA$1)=$H24,EXP(-'Output(tau)'!$B$34*AA$1),0)</f>
        <v>0</v>
      </c>
      <c r="AB24">
        <f>IF(('Output(tau)'!$B$18-AB$1)=$H24,EXP(-'Output(tau)'!$B$34*AB$1),0)</f>
        <v>0</v>
      </c>
      <c r="AC24">
        <f>IF(('Output(tau)'!$B$18-AC$1)=$H24,EXP(-'Output(tau)'!$B$34*AC$1),0)</f>
        <v>0</v>
      </c>
      <c r="AD24">
        <f>IF(('Output(tau)'!$B$18-AD$1)=$H24,EXP(-'Output(tau)'!$B$34*AD$1),0)</f>
        <v>0</v>
      </c>
      <c r="AE24">
        <f>IF(('Output(tau)'!$B$18-AE$1)=$H24,EXP(-'Output(tau)'!$B$34*AE$1),0)</f>
        <v>0</v>
      </c>
      <c r="AF24">
        <f>IF(('Output(tau)'!$B$18-AF$1)=$H24,EXP(-'Output(tau)'!$B$34*AF$1),0)</f>
        <v>0</v>
      </c>
      <c r="AG24">
        <f>IF(('Output(tau)'!$B$18-AG$1)=$H24,EXP(-'Output(tau)'!$B$34*AG$1),0)</f>
        <v>0</v>
      </c>
      <c r="AH24">
        <f>IF(('Output(tau)'!$B$18-AH$1)=$H24,EXP(-'Output(tau)'!$B$34*AH$1),0)</f>
        <v>0</v>
      </c>
      <c r="AI24">
        <f>IF(('Output(tau)'!$B$18-AI$1)=$H24,EXP(-'Output(tau)'!$B$34*AI$1),0)</f>
        <v>0</v>
      </c>
      <c r="AJ24">
        <f>IF(('Output(tau)'!$B$18-AJ$1)=$H24,EXP(-'Output(tau)'!$B$34*AJ$1),0)</f>
        <v>0</v>
      </c>
      <c r="AK24">
        <f>IF(('Output(tau)'!$B$18-AK$1)=$H24,EXP(-'Output(tau)'!$B$34*AK$1),0)</f>
        <v>0</v>
      </c>
      <c r="AL24">
        <f>IF(('Output(tau)'!$B$18-AL$1)=$H24,EXP(-'Output(tau)'!$B$34*AL$1),0)</f>
        <v>0</v>
      </c>
      <c r="AM24">
        <f>IF(('Output(tau)'!$B$18-AM$1)=$H24,EXP(-'Output(tau)'!$B$34*AM$1),0)</f>
        <v>0</v>
      </c>
      <c r="AN24">
        <f>IF(('Output(tau)'!$B$18-AN$1)=$H24,EXP(-'Output(tau)'!$B$34*AN$1),0)</f>
        <v>0</v>
      </c>
      <c r="AO24">
        <f>IF(('Output(tau)'!$B$18-AO$1)=$H24,EXP(-'Output(tau)'!$B$34*AO$1),0)</f>
        <v>0</v>
      </c>
      <c r="AP24">
        <f>IF(('Output(tau)'!$B$18-AP$1)=$H24,EXP(-'Output(tau)'!$B$34*AP$1),0)</f>
        <v>0</v>
      </c>
      <c r="AQ24">
        <f>IF(('Output(tau)'!$B$18-AQ$1)=$H24,EXP(-'Output(tau)'!$B$34*AQ$1),0)</f>
        <v>0</v>
      </c>
      <c r="AR24">
        <f>IF(('Output(tau)'!$B$18-AR$1)=$H24,EXP(-'Output(tau)'!$B$34*AR$1),0)</f>
        <v>0</v>
      </c>
      <c r="AS24">
        <f>IF(('Output(tau)'!$B$18-AS$1)=$H24,EXP(-'Output(tau)'!$B$34*AS$1),0)</f>
        <v>0</v>
      </c>
      <c r="AT24">
        <f>IF(('Output(tau)'!$B$18-AT$1)=$H24,EXP(-'Output(tau)'!$B$34*AT$1),0)</f>
        <v>0</v>
      </c>
      <c r="AU24">
        <f>IF(('Output(tau)'!$B$18-AU$1)=$H24,EXP(-'Output(tau)'!$B$34*AU$1),0)</f>
        <v>0</v>
      </c>
      <c r="AV24">
        <f>IF(('Output(tau)'!$B$18-AV$1)=$H24,EXP(-'Output(tau)'!$B$34*AV$1),0)</f>
        <v>0</v>
      </c>
    </row>
    <row r="25" spans="7:48" x14ac:dyDescent="0.15">
      <c r="G25">
        <f>IF('Output(tau)'!$B$18&gt;H25,'Output(tau)'!$B$18-H25,0)</f>
        <v>47</v>
      </c>
      <c r="H25">
        <v>1953</v>
      </c>
      <c r="I25">
        <f>IF(AND(('Output(tau)'!$B$18-I$1-$H25)&gt;-0.5,('Output(tau)'!$B$18-I$1-$H25)&lt;=0.5),EXP(-'Output(tau)'!$B$34*I$1),0)</f>
        <v>0</v>
      </c>
      <c r="J25">
        <f>IF(('Output(tau)'!$B$18-J$1)=$H25,EXP(-'Output(tau)'!$B$34*J$1),0)</f>
        <v>0</v>
      </c>
      <c r="K25">
        <f>IF(('Output(tau)'!$B$18-K$1)=$H25,EXP(-'Output(tau)'!$B$34*K$1),0)</f>
        <v>0</v>
      </c>
      <c r="L25">
        <f>IF(('Output(tau)'!$B$18-L$1)=$H25,EXP(-'Output(tau)'!$B$34*L$1),0)</f>
        <v>0</v>
      </c>
      <c r="M25">
        <f>IF(('Output(tau)'!$B$18-M$1)=$H25,EXP(-'Output(tau)'!$B$34*M$1),0)</f>
        <v>0</v>
      </c>
      <c r="N25">
        <f>IF(('Output(tau)'!$B$18-N$1)=$H25,EXP(-'Output(tau)'!$B$34*N$1),0)</f>
        <v>0</v>
      </c>
      <c r="O25">
        <f>IF(('Output(tau)'!$B$18-O$1)=$H25,EXP(-'Output(tau)'!$B$34*O$1),0)</f>
        <v>0</v>
      </c>
      <c r="P25">
        <f>IF(('Output(tau)'!$B$18-P$1)=$H25,EXP(-'Output(tau)'!$B$34*P$1),0)</f>
        <v>0</v>
      </c>
      <c r="Q25">
        <f>IF(('Output(tau)'!$B$18-Q$1)=$H25,EXP(-'Output(tau)'!$B$34*Q$1),0)</f>
        <v>0</v>
      </c>
      <c r="R25">
        <f>IF(('Output(tau)'!$B$18-R$1)=$H25,EXP(-'Output(tau)'!$B$34*R$1),0)</f>
        <v>0</v>
      </c>
      <c r="S25">
        <f>IF(('Output(tau)'!$B$18-S$1)=$H25,EXP(-'Output(tau)'!$B$34*S$1),0)</f>
        <v>0</v>
      </c>
      <c r="T25">
        <f>IF(('Output(tau)'!$B$18-T$1)=$H25,EXP(-'Output(tau)'!$B$34*T$1),0)</f>
        <v>0</v>
      </c>
      <c r="U25">
        <f>IF(('Output(tau)'!$B$18-U$1)=$H25,EXP(-'Output(tau)'!$B$34*U$1),0)</f>
        <v>0</v>
      </c>
      <c r="V25">
        <f>IF(('Output(tau)'!$B$18-V$1)=$H25,EXP(-'Output(tau)'!$B$34*V$1),0)</f>
        <v>0</v>
      </c>
      <c r="W25">
        <f>IF(('Output(tau)'!$B$18-W$1)=$H25,EXP(-'Output(tau)'!$B$34*W$1),0)</f>
        <v>0</v>
      </c>
      <c r="X25">
        <f>IF(('Output(tau)'!$B$18-X$1)=$H25,EXP(-'Output(tau)'!$B$34*X$1),0)</f>
        <v>0</v>
      </c>
      <c r="Y25">
        <f>IF(('Output(tau)'!$B$18-Y$1)=$H25,EXP(-'Output(tau)'!$B$34*Y$1),0)</f>
        <v>0</v>
      </c>
      <c r="Z25">
        <f>IF(('Output(tau)'!$B$18-Z$1)=$H25,EXP(-'Output(tau)'!$B$34*Z$1),0)</f>
        <v>0</v>
      </c>
      <c r="AA25">
        <f>IF(('Output(tau)'!$B$18-AA$1)=$H25,EXP(-'Output(tau)'!$B$34*AA$1),0)</f>
        <v>0</v>
      </c>
      <c r="AB25">
        <f>IF(('Output(tau)'!$B$18-AB$1)=$H25,EXP(-'Output(tau)'!$B$34*AB$1),0)</f>
        <v>0</v>
      </c>
      <c r="AC25">
        <f>IF(('Output(tau)'!$B$18-AC$1)=$H25,EXP(-'Output(tau)'!$B$34*AC$1),0)</f>
        <v>0</v>
      </c>
      <c r="AD25">
        <f>IF(('Output(tau)'!$B$18-AD$1)=$H25,EXP(-'Output(tau)'!$B$34*AD$1),0)</f>
        <v>0</v>
      </c>
      <c r="AE25">
        <f>IF(('Output(tau)'!$B$18-AE$1)=$H25,EXP(-'Output(tau)'!$B$34*AE$1),0)</f>
        <v>0</v>
      </c>
      <c r="AF25">
        <f>IF(('Output(tau)'!$B$18-AF$1)=$H25,EXP(-'Output(tau)'!$B$34*AF$1),0)</f>
        <v>0</v>
      </c>
      <c r="AG25">
        <f>IF(('Output(tau)'!$B$18-AG$1)=$H25,EXP(-'Output(tau)'!$B$34*AG$1),0)</f>
        <v>0</v>
      </c>
      <c r="AH25">
        <f>IF(('Output(tau)'!$B$18-AH$1)=$H25,EXP(-'Output(tau)'!$B$34*AH$1),0)</f>
        <v>0</v>
      </c>
      <c r="AI25">
        <f>IF(('Output(tau)'!$B$18-AI$1)=$H25,EXP(-'Output(tau)'!$B$34*AI$1),0)</f>
        <v>0</v>
      </c>
      <c r="AJ25">
        <f>IF(('Output(tau)'!$B$18-AJ$1)=$H25,EXP(-'Output(tau)'!$B$34*AJ$1),0)</f>
        <v>0</v>
      </c>
      <c r="AK25">
        <f>IF(('Output(tau)'!$B$18-AK$1)=$H25,EXP(-'Output(tau)'!$B$34*AK$1),0)</f>
        <v>0</v>
      </c>
      <c r="AL25">
        <f>IF(('Output(tau)'!$B$18-AL$1)=$H25,EXP(-'Output(tau)'!$B$34*AL$1),0)</f>
        <v>0</v>
      </c>
      <c r="AM25">
        <f>IF(('Output(tau)'!$B$18-AM$1)=$H25,EXP(-'Output(tau)'!$B$34*AM$1),0)</f>
        <v>0</v>
      </c>
      <c r="AN25">
        <f>IF(('Output(tau)'!$B$18-AN$1)=$H25,EXP(-'Output(tau)'!$B$34*AN$1),0)</f>
        <v>0</v>
      </c>
      <c r="AO25">
        <f>IF(('Output(tau)'!$B$18-AO$1)=$H25,EXP(-'Output(tau)'!$B$34*AO$1),0)</f>
        <v>0</v>
      </c>
      <c r="AP25">
        <f>IF(('Output(tau)'!$B$18-AP$1)=$H25,EXP(-'Output(tau)'!$B$34*AP$1),0)</f>
        <v>0</v>
      </c>
      <c r="AQ25">
        <f>IF(('Output(tau)'!$B$18-AQ$1)=$H25,EXP(-'Output(tau)'!$B$34*AQ$1),0)</f>
        <v>0</v>
      </c>
      <c r="AR25">
        <f>IF(('Output(tau)'!$B$18-AR$1)=$H25,EXP(-'Output(tau)'!$B$34*AR$1),0)</f>
        <v>0</v>
      </c>
      <c r="AS25">
        <f>IF(('Output(tau)'!$B$18-AS$1)=$H25,EXP(-'Output(tau)'!$B$34*AS$1),0)</f>
        <v>0</v>
      </c>
      <c r="AT25">
        <f>IF(('Output(tau)'!$B$18-AT$1)=$H25,EXP(-'Output(tau)'!$B$34*AT$1),0)</f>
        <v>0</v>
      </c>
      <c r="AU25">
        <f>IF(('Output(tau)'!$B$18-AU$1)=$H25,EXP(-'Output(tau)'!$B$34*AU$1),0)</f>
        <v>0</v>
      </c>
      <c r="AV25">
        <f>IF(('Output(tau)'!$B$18-AV$1)=$H25,EXP(-'Output(tau)'!$B$34*AV$1),0)</f>
        <v>0</v>
      </c>
    </row>
    <row r="26" spans="7:48" x14ac:dyDescent="0.15">
      <c r="G26">
        <f>IF('Output(tau)'!$B$18&gt;H26,'Output(tau)'!$B$18-H26,0)</f>
        <v>46</v>
      </c>
      <c r="H26">
        <v>1954</v>
      </c>
      <c r="I26">
        <f>IF(AND(('Output(tau)'!$B$18-I$1-$H26)&gt;-0.5,('Output(tau)'!$B$18-I$1-$H26)&lt;=0.5),EXP(-'Output(tau)'!$B$34*I$1),0)</f>
        <v>0</v>
      </c>
      <c r="J26">
        <f>IF(('Output(tau)'!$B$18-J$1)=$H26,EXP(-'Output(tau)'!$B$34*J$1),0)</f>
        <v>0</v>
      </c>
      <c r="K26">
        <f>IF(('Output(tau)'!$B$18-K$1)=$H26,EXP(-'Output(tau)'!$B$34*K$1),0)</f>
        <v>0</v>
      </c>
      <c r="L26">
        <f>IF(('Output(tau)'!$B$18-L$1)=$H26,EXP(-'Output(tau)'!$B$34*L$1),0)</f>
        <v>0</v>
      </c>
      <c r="M26">
        <f>IF(('Output(tau)'!$B$18-M$1)=$H26,EXP(-'Output(tau)'!$B$34*M$1),0)</f>
        <v>0</v>
      </c>
      <c r="N26">
        <f>IF(('Output(tau)'!$B$18-N$1)=$H26,EXP(-'Output(tau)'!$B$34*N$1),0)</f>
        <v>0</v>
      </c>
      <c r="O26">
        <f>IF(('Output(tau)'!$B$18-O$1)=$H26,EXP(-'Output(tau)'!$B$34*O$1),0)</f>
        <v>0</v>
      </c>
      <c r="P26">
        <f>IF(('Output(tau)'!$B$18-P$1)=$H26,EXP(-'Output(tau)'!$B$34*P$1),0)</f>
        <v>0</v>
      </c>
      <c r="Q26">
        <f>IF(('Output(tau)'!$B$18-Q$1)=$H26,EXP(-'Output(tau)'!$B$34*Q$1),0)</f>
        <v>0</v>
      </c>
      <c r="R26">
        <f>IF(('Output(tau)'!$B$18-R$1)=$H26,EXP(-'Output(tau)'!$B$34*R$1),0)</f>
        <v>0</v>
      </c>
      <c r="S26">
        <f>IF(('Output(tau)'!$B$18-S$1)=$H26,EXP(-'Output(tau)'!$B$34*S$1),0)</f>
        <v>0</v>
      </c>
      <c r="T26">
        <f>IF(('Output(tau)'!$B$18-T$1)=$H26,EXP(-'Output(tau)'!$B$34*T$1),0)</f>
        <v>0</v>
      </c>
      <c r="U26">
        <f>IF(('Output(tau)'!$B$18-U$1)=$H26,EXP(-'Output(tau)'!$B$34*U$1),0)</f>
        <v>0</v>
      </c>
      <c r="V26">
        <f>IF(('Output(tau)'!$B$18-V$1)=$H26,EXP(-'Output(tau)'!$B$34*V$1),0)</f>
        <v>0</v>
      </c>
      <c r="W26">
        <f>IF(('Output(tau)'!$B$18-W$1)=$H26,EXP(-'Output(tau)'!$B$34*W$1),0)</f>
        <v>0</v>
      </c>
      <c r="X26">
        <f>IF(('Output(tau)'!$B$18-X$1)=$H26,EXP(-'Output(tau)'!$B$34*X$1),0)</f>
        <v>0</v>
      </c>
      <c r="Y26">
        <f>IF(('Output(tau)'!$B$18-Y$1)=$H26,EXP(-'Output(tau)'!$B$34*Y$1),0)</f>
        <v>0</v>
      </c>
      <c r="Z26">
        <f>IF(('Output(tau)'!$B$18-Z$1)=$H26,EXP(-'Output(tau)'!$B$34*Z$1),0)</f>
        <v>0</v>
      </c>
      <c r="AA26">
        <f>IF(('Output(tau)'!$B$18-AA$1)=$H26,EXP(-'Output(tau)'!$B$34*AA$1),0)</f>
        <v>0</v>
      </c>
      <c r="AB26">
        <f>IF(('Output(tau)'!$B$18-AB$1)=$H26,EXP(-'Output(tau)'!$B$34*AB$1),0)</f>
        <v>0</v>
      </c>
      <c r="AC26">
        <f>IF(('Output(tau)'!$B$18-AC$1)=$H26,EXP(-'Output(tau)'!$B$34*AC$1),0)</f>
        <v>0</v>
      </c>
      <c r="AD26">
        <f>IF(('Output(tau)'!$B$18-AD$1)=$H26,EXP(-'Output(tau)'!$B$34*AD$1),0)</f>
        <v>0</v>
      </c>
      <c r="AE26">
        <f>IF(('Output(tau)'!$B$18-AE$1)=$H26,EXP(-'Output(tau)'!$B$34*AE$1),0)</f>
        <v>0</v>
      </c>
      <c r="AF26">
        <f>IF(('Output(tau)'!$B$18-AF$1)=$H26,EXP(-'Output(tau)'!$B$34*AF$1),0)</f>
        <v>0</v>
      </c>
      <c r="AG26">
        <f>IF(('Output(tau)'!$B$18-AG$1)=$H26,EXP(-'Output(tau)'!$B$34*AG$1),0)</f>
        <v>0</v>
      </c>
      <c r="AH26">
        <f>IF(('Output(tau)'!$B$18-AH$1)=$H26,EXP(-'Output(tau)'!$B$34*AH$1),0)</f>
        <v>0</v>
      </c>
      <c r="AI26">
        <f>IF(('Output(tau)'!$B$18-AI$1)=$H26,EXP(-'Output(tau)'!$B$34*AI$1),0)</f>
        <v>0</v>
      </c>
      <c r="AJ26">
        <f>IF(('Output(tau)'!$B$18-AJ$1)=$H26,EXP(-'Output(tau)'!$B$34*AJ$1),0)</f>
        <v>0</v>
      </c>
      <c r="AK26">
        <f>IF(('Output(tau)'!$B$18-AK$1)=$H26,EXP(-'Output(tau)'!$B$34*AK$1),0)</f>
        <v>0</v>
      </c>
      <c r="AL26">
        <f>IF(('Output(tau)'!$B$18-AL$1)=$H26,EXP(-'Output(tau)'!$B$34*AL$1),0)</f>
        <v>0</v>
      </c>
      <c r="AM26">
        <f>IF(('Output(tau)'!$B$18-AM$1)=$H26,EXP(-'Output(tau)'!$B$34*AM$1),0)</f>
        <v>0</v>
      </c>
      <c r="AN26">
        <f>IF(('Output(tau)'!$B$18-AN$1)=$H26,EXP(-'Output(tau)'!$B$34*AN$1),0)</f>
        <v>0</v>
      </c>
      <c r="AO26">
        <f>IF(('Output(tau)'!$B$18-AO$1)=$H26,EXP(-'Output(tau)'!$B$34*AO$1),0)</f>
        <v>0</v>
      </c>
      <c r="AP26">
        <f>IF(('Output(tau)'!$B$18-AP$1)=$H26,EXP(-'Output(tau)'!$B$34*AP$1),0)</f>
        <v>0</v>
      </c>
      <c r="AQ26">
        <f>IF(('Output(tau)'!$B$18-AQ$1)=$H26,EXP(-'Output(tau)'!$B$34*AQ$1),0)</f>
        <v>0</v>
      </c>
      <c r="AR26">
        <f>IF(('Output(tau)'!$B$18-AR$1)=$H26,EXP(-'Output(tau)'!$B$34*AR$1),0)</f>
        <v>0</v>
      </c>
      <c r="AS26">
        <f>IF(('Output(tau)'!$B$18-AS$1)=$H26,EXP(-'Output(tau)'!$B$34*AS$1),0)</f>
        <v>0</v>
      </c>
      <c r="AT26">
        <f>IF(('Output(tau)'!$B$18-AT$1)=$H26,EXP(-'Output(tau)'!$B$34*AT$1),0)</f>
        <v>0</v>
      </c>
      <c r="AU26">
        <f>IF(('Output(tau)'!$B$18-AU$1)=$H26,EXP(-'Output(tau)'!$B$34*AU$1),0)</f>
        <v>0</v>
      </c>
      <c r="AV26">
        <f>IF(('Output(tau)'!$B$18-AV$1)=$H26,EXP(-'Output(tau)'!$B$34*AV$1),0)</f>
        <v>0</v>
      </c>
    </row>
    <row r="27" spans="7:48" x14ac:dyDescent="0.15">
      <c r="G27">
        <f>IF('Output(tau)'!$B$18&gt;H27,'Output(tau)'!$B$18-H27,0)</f>
        <v>45</v>
      </c>
      <c r="H27">
        <v>1955</v>
      </c>
      <c r="I27">
        <f>IF(AND(('Output(tau)'!$B$18-I$1-$H27)&gt;-0.5,('Output(tau)'!$B$18-I$1-$H27)&lt;=0.5),EXP(-'Output(tau)'!$B$34*I$1),0)</f>
        <v>0</v>
      </c>
      <c r="J27">
        <f>IF(('Output(tau)'!$B$18-J$1)=$H27,EXP(-'Output(tau)'!$B$34*J$1),0)</f>
        <v>0</v>
      </c>
      <c r="K27">
        <f>IF(('Output(tau)'!$B$18-K$1)=$H27,EXP(-'Output(tau)'!$B$34*K$1),0)</f>
        <v>0</v>
      </c>
      <c r="L27">
        <f>IF(('Output(tau)'!$B$18-L$1)=$H27,EXP(-'Output(tau)'!$B$34*L$1),0)</f>
        <v>0</v>
      </c>
      <c r="M27">
        <f>IF(('Output(tau)'!$B$18-M$1)=$H27,EXP(-'Output(tau)'!$B$34*M$1),0)</f>
        <v>0</v>
      </c>
      <c r="N27">
        <f>IF(('Output(tau)'!$B$18-N$1)=$H27,EXP(-'Output(tau)'!$B$34*N$1),0)</f>
        <v>0</v>
      </c>
      <c r="O27">
        <f>IF(('Output(tau)'!$B$18-O$1)=$H27,EXP(-'Output(tau)'!$B$34*O$1),0)</f>
        <v>0</v>
      </c>
      <c r="P27">
        <f>IF(('Output(tau)'!$B$18-P$1)=$H27,EXP(-'Output(tau)'!$B$34*P$1),0)</f>
        <v>0</v>
      </c>
      <c r="Q27">
        <f>IF(('Output(tau)'!$B$18-Q$1)=$H27,EXP(-'Output(tau)'!$B$34*Q$1),0)</f>
        <v>0</v>
      </c>
      <c r="R27">
        <f>IF(('Output(tau)'!$B$18-R$1)=$H27,EXP(-'Output(tau)'!$B$34*R$1),0)</f>
        <v>0</v>
      </c>
      <c r="S27">
        <f>IF(('Output(tau)'!$B$18-S$1)=$H27,EXP(-'Output(tau)'!$B$34*S$1),0)</f>
        <v>0</v>
      </c>
      <c r="T27">
        <f>IF(('Output(tau)'!$B$18-T$1)=$H27,EXP(-'Output(tau)'!$B$34*T$1),0)</f>
        <v>0</v>
      </c>
      <c r="U27">
        <f>IF(('Output(tau)'!$B$18-U$1)=$H27,EXP(-'Output(tau)'!$B$34*U$1),0)</f>
        <v>0</v>
      </c>
      <c r="V27">
        <f>IF(('Output(tau)'!$B$18-V$1)=$H27,EXP(-'Output(tau)'!$B$34*V$1),0)</f>
        <v>0</v>
      </c>
      <c r="W27">
        <f>IF(('Output(tau)'!$B$18-W$1)=$H27,EXP(-'Output(tau)'!$B$34*W$1),0)</f>
        <v>0</v>
      </c>
      <c r="X27">
        <f>IF(('Output(tau)'!$B$18-X$1)=$H27,EXP(-'Output(tau)'!$B$34*X$1),0)</f>
        <v>0</v>
      </c>
      <c r="Y27">
        <f>IF(('Output(tau)'!$B$18-Y$1)=$H27,EXP(-'Output(tau)'!$B$34*Y$1),0)</f>
        <v>0</v>
      </c>
      <c r="Z27">
        <f>IF(('Output(tau)'!$B$18-Z$1)=$H27,EXP(-'Output(tau)'!$B$34*Z$1),0)</f>
        <v>0</v>
      </c>
      <c r="AA27">
        <f>IF(('Output(tau)'!$B$18-AA$1)=$H27,EXP(-'Output(tau)'!$B$34*AA$1),0)</f>
        <v>0</v>
      </c>
      <c r="AB27">
        <f>IF(('Output(tau)'!$B$18-AB$1)=$H27,EXP(-'Output(tau)'!$B$34*AB$1),0)</f>
        <v>0</v>
      </c>
      <c r="AC27">
        <f>IF(('Output(tau)'!$B$18-AC$1)=$H27,EXP(-'Output(tau)'!$B$34*AC$1),0)</f>
        <v>0</v>
      </c>
      <c r="AD27">
        <f>IF(('Output(tau)'!$B$18-AD$1)=$H27,EXP(-'Output(tau)'!$B$34*AD$1),0)</f>
        <v>0</v>
      </c>
      <c r="AE27">
        <f>IF(('Output(tau)'!$B$18-AE$1)=$H27,EXP(-'Output(tau)'!$B$34*AE$1),0)</f>
        <v>0</v>
      </c>
      <c r="AF27">
        <f>IF(('Output(tau)'!$B$18-AF$1)=$H27,EXP(-'Output(tau)'!$B$34*AF$1),0)</f>
        <v>0</v>
      </c>
      <c r="AG27">
        <f>IF(('Output(tau)'!$B$18-AG$1)=$H27,EXP(-'Output(tau)'!$B$34*AG$1),0)</f>
        <v>0</v>
      </c>
      <c r="AH27">
        <f>IF(('Output(tau)'!$B$18-AH$1)=$H27,EXP(-'Output(tau)'!$B$34*AH$1),0)</f>
        <v>0</v>
      </c>
      <c r="AI27">
        <f>IF(('Output(tau)'!$B$18-AI$1)=$H27,EXP(-'Output(tau)'!$B$34*AI$1),0)</f>
        <v>0</v>
      </c>
      <c r="AJ27">
        <f>IF(('Output(tau)'!$B$18-AJ$1)=$H27,EXP(-'Output(tau)'!$B$34*AJ$1),0)</f>
        <v>0</v>
      </c>
      <c r="AK27">
        <f>IF(('Output(tau)'!$B$18-AK$1)=$H27,EXP(-'Output(tau)'!$B$34*AK$1),0)</f>
        <v>0</v>
      </c>
      <c r="AL27">
        <f>IF(('Output(tau)'!$B$18-AL$1)=$H27,EXP(-'Output(tau)'!$B$34*AL$1),0)</f>
        <v>0</v>
      </c>
      <c r="AM27">
        <f>IF(('Output(tau)'!$B$18-AM$1)=$H27,EXP(-'Output(tau)'!$B$34*AM$1),0)</f>
        <v>0</v>
      </c>
      <c r="AN27">
        <f>IF(('Output(tau)'!$B$18-AN$1)=$H27,EXP(-'Output(tau)'!$B$34*AN$1),0)</f>
        <v>0</v>
      </c>
      <c r="AO27">
        <f>IF(('Output(tau)'!$B$18-AO$1)=$H27,EXP(-'Output(tau)'!$B$34*AO$1),0)</f>
        <v>0</v>
      </c>
      <c r="AP27">
        <f>IF(('Output(tau)'!$B$18-AP$1)=$H27,EXP(-'Output(tau)'!$B$34*AP$1),0)</f>
        <v>0</v>
      </c>
      <c r="AQ27">
        <f>IF(('Output(tau)'!$B$18-AQ$1)=$H27,EXP(-'Output(tau)'!$B$34*AQ$1),0)</f>
        <v>0</v>
      </c>
      <c r="AR27">
        <f>IF(('Output(tau)'!$B$18-AR$1)=$H27,EXP(-'Output(tau)'!$B$34*AR$1),0)</f>
        <v>0</v>
      </c>
      <c r="AS27">
        <f>IF(('Output(tau)'!$B$18-AS$1)=$H27,EXP(-'Output(tau)'!$B$34*AS$1),0)</f>
        <v>0</v>
      </c>
      <c r="AT27">
        <f>IF(('Output(tau)'!$B$18-AT$1)=$H27,EXP(-'Output(tau)'!$B$34*AT$1),0)</f>
        <v>0</v>
      </c>
      <c r="AU27">
        <f>IF(('Output(tau)'!$B$18-AU$1)=$H27,EXP(-'Output(tau)'!$B$34*AU$1),0)</f>
        <v>0</v>
      </c>
      <c r="AV27">
        <f>IF(('Output(tau)'!$B$18-AV$1)=$H27,EXP(-'Output(tau)'!$B$34*AV$1),0)</f>
        <v>0</v>
      </c>
    </row>
    <row r="28" spans="7:48" x14ac:dyDescent="0.15">
      <c r="G28">
        <f>IF('Output(tau)'!$B$18&gt;H28,'Output(tau)'!$B$18-H28,0)</f>
        <v>44</v>
      </c>
      <c r="H28">
        <v>1956</v>
      </c>
      <c r="I28">
        <f>IF(AND(('Output(tau)'!$B$18-I$1-$H28)&gt;-0.5,('Output(tau)'!$B$18-I$1-$H28)&lt;=0.5),EXP(-'Output(tau)'!$B$34*I$1),0)</f>
        <v>0</v>
      </c>
      <c r="J28">
        <f>IF(('Output(tau)'!$B$18-J$1)=$H28,EXP(-'Output(tau)'!$B$34*J$1),0)</f>
        <v>0</v>
      </c>
      <c r="K28">
        <f>IF(('Output(tau)'!$B$18-K$1)=$H28,EXP(-'Output(tau)'!$B$34*K$1),0)</f>
        <v>0</v>
      </c>
      <c r="L28">
        <f>IF(('Output(tau)'!$B$18-L$1)=$H28,EXP(-'Output(tau)'!$B$34*L$1),0)</f>
        <v>0</v>
      </c>
      <c r="M28">
        <f>IF(('Output(tau)'!$B$18-M$1)=$H28,EXP(-'Output(tau)'!$B$34*M$1),0)</f>
        <v>0</v>
      </c>
      <c r="N28">
        <f>IF(('Output(tau)'!$B$18-N$1)=$H28,EXP(-'Output(tau)'!$B$34*N$1),0)</f>
        <v>0</v>
      </c>
      <c r="O28">
        <f>IF(('Output(tau)'!$B$18-O$1)=$H28,EXP(-'Output(tau)'!$B$34*O$1),0)</f>
        <v>0</v>
      </c>
      <c r="P28">
        <f>IF(('Output(tau)'!$B$18-P$1)=$H28,EXP(-'Output(tau)'!$B$34*P$1),0)</f>
        <v>0</v>
      </c>
      <c r="Q28">
        <f>IF(('Output(tau)'!$B$18-Q$1)=$H28,EXP(-'Output(tau)'!$B$34*Q$1),0)</f>
        <v>0</v>
      </c>
      <c r="R28">
        <f>IF(('Output(tau)'!$B$18-R$1)=$H28,EXP(-'Output(tau)'!$B$34*R$1),0)</f>
        <v>0</v>
      </c>
      <c r="S28">
        <f>IF(('Output(tau)'!$B$18-S$1)=$H28,EXP(-'Output(tau)'!$B$34*S$1),0)</f>
        <v>0</v>
      </c>
      <c r="T28">
        <f>IF(('Output(tau)'!$B$18-T$1)=$H28,EXP(-'Output(tau)'!$B$34*T$1),0)</f>
        <v>0</v>
      </c>
      <c r="U28">
        <f>IF(('Output(tau)'!$B$18-U$1)=$H28,EXP(-'Output(tau)'!$B$34*U$1),0)</f>
        <v>0</v>
      </c>
      <c r="V28">
        <f>IF(('Output(tau)'!$B$18-V$1)=$H28,EXP(-'Output(tau)'!$B$34*V$1),0)</f>
        <v>0</v>
      </c>
      <c r="W28">
        <f>IF(('Output(tau)'!$B$18-W$1)=$H28,EXP(-'Output(tau)'!$B$34*W$1),0)</f>
        <v>0</v>
      </c>
      <c r="X28">
        <f>IF(('Output(tau)'!$B$18-X$1)=$H28,EXP(-'Output(tau)'!$B$34*X$1),0)</f>
        <v>0</v>
      </c>
      <c r="Y28">
        <f>IF(('Output(tau)'!$B$18-Y$1)=$H28,EXP(-'Output(tau)'!$B$34*Y$1),0)</f>
        <v>0</v>
      </c>
      <c r="Z28">
        <f>IF(('Output(tau)'!$B$18-Z$1)=$H28,EXP(-'Output(tau)'!$B$34*Z$1),0)</f>
        <v>0</v>
      </c>
      <c r="AA28">
        <f>IF(('Output(tau)'!$B$18-AA$1)=$H28,EXP(-'Output(tau)'!$B$34*AA$1),0)</f>
        <v>0</v>
      </c>
      <c r="AB28">
        <f>IF(('Output(tau)'!$B$18-AB$1)=$H28,EXP(-'Output(tau)'!$B$34*AB$1),0)</f>
        <v>0</v>
      </c>
      <c r="AC28">
        <f>IF(('Output(tau)'!$B$18-AC$1)=$H28,EXP(-'Output(tau)'!$B$34*AC$1),0)</f>
        <v>0</v>
      </c>
      <c r="AD28">
        <f>IF(('Output(tau)'!$B$18-AD$1)=$H28,EXP(-'Output(tau)'!$B$34*AD$1),0)</f>
        <v>0</v>
      </c>
      <c r="AE28">
        <f>IF(('Output(tau)'!$B$18-AE$1)=$H28,EXP(-'Output(tau)'!$B$34*AE$1),0)</f>
        <v>0</v>
      </c>
      <c r="AF28">
        <f>IF(('Output(tau)'!$B$18-AF$1)=$H28,EXP(-'Output(tau)'!$B$34*AF$1),0)</f>
        <v>0</v>
      </c>
      <c r="AG28">
        <f>IF(('Output(tau)'!$B$18-AG$1)=$H28,EXP(-'Output(tau)'!$B$34*AG$1),0)</f>
        <v>0</v>
      </c>
      <c r="AH28">
        <f>IF(('Output(tau)'!$B$18-AH$1)=$H28,EXP(-'Output(tau)'!$B$34*AH$1),0)</f>
        <v>0</v>
      </c>
      <c r="AI28">
        <f>IF(('Output(tau)'!$B$18-AI$1)=$H28,EXP(-'Output(tau)'!$B$34*AI$1),0)</f>
        <v>0</v>
      </c>
      <c r="AJ28">
        <f>IF(('Output(tau)'!$B$18-AJ$1)=$H28,EXP(-'Output(tau)'!$B$34*AJ$1),0)</f>
        <v>0</v>
      </c>
      <c r="AK28">
        <f>IF(('Output(tau)'!$B$18-AK$1)=$H28,EXP(-'Output(tau)'!$B$34*AK$1),0)</f>
        <v>0</v>
      </c>
      <c r="AL28">
        <f>IF(('Output(tau)'!$B$18-AL$1)=$H28,EXP(-'Output(tau)'!$B$34*AL$1),0)</f>
        <v>0</v>
      </c>
      <c r="AM28">
        <f>IF(('Output(tau)'!$B$18-AM$1)=$H28,EXP(-'Output(tau)'!$B$34*AM$1),0)</f>
        <v>0</v>
      </c>
      <c r="AN28">
        <f>IF(('Output(tau)'!$B$18-AN$1)=$H28,EXP(-'Output(tau)'!$B$34*AN$1),0)</f>
        <v>0</v>
      </c>
      <c r="AO28">
        <f>IF(('Output(tau)'!$B$18-AO$1)=$H28,EXP(-'Output(tau)'!$B$34*AO$1),0)</f>
        <v>0</v>
      </c>
      <c r="AP28">
        <f>IF(('Output(tau)'!$B$18-AP$1)=$H28,EXP(-'Output(tau)'!$B$34*AP$1),0)</f>
        <v>0</v>
      </c>
      <c r="AQ28">
        <f>IF(('Output(tau)'!$B$18-AQ$1)=$H28,EXP(-'Output(tau)'!$B$34*AQ$1),0)</f>
        <v>0</v>
      </c>
      <c r="AR28">
        <f>IF(('Output(tau)'!$B$18-AR$1)=$H28,EXP(-'Output(tau)'!$B$34*AR$1),0)</f>
        <v>0</v>
      </c>
      <c r="AS28">
        <f>IF(('Output(tau)'!$B$18-AS$1)=$H28,EXP(-'Output(tau)'!$B$34*AS$1),0)</f>
        <v>0</v>
      </c>
      <c r="AT28">
        <f>IF(('Output(tau)'!$B$18-AT$1)=$H28,EXP(-'Output(tau)'!$B$34*AT$1),0)</f>
        <v>0</v>
      </c>
      <c r="AU28">
        <f>IF(('Output(tau)'!$B$18-AU$1)=$H28,EXP(-'Output(tau)'!$B$34*AU$1),0)</f>
        <v>0</v>
      </c>
      <c r="AV28">
        <f>IF(('Output(tau)'!$B$18-AV$1)=$H28,EXP(-'Output(tau)'!$B$34*AV$1),0)</f>
        <v>0</v>
      </c>
    </row>
    <row r="29" spans="7:48" x14ac:dyDescent="0.15">
      <c r="G29">
        <f>IF('Output(tau)'!$B$18&gt;H29,'Output(tau)'!$B$18-H29,0)</f>
        <v>43</v>
      </c>
      <c r="H29">
        <v>1957</v>
      </c>
      <c r="I29">
        <f>IF(AND(('Output(tau)'!$B$18-I$1-$H29)&gt;-0.5,('Output(tau)'!$B$18-I$1-$H29)&lt;=0.5),EXP(-'Output(tau)'!$B$34*I$1),0)</f>
        <v>0</v>
      </c>
      <c r="J29">
        <f>IF(('Output(tau)'!$B$18-J$1)=$H29,EXP(-'Output(tau)'!$B$34*J$1),0)</f>
        <v>0</v>
      </c>
      <c r="K29">
        <f>IF(('Output(tau)'!$B$18-K$1)=$H29,EXP(-'Output(tau)'!$B$34*K$1),0)</f>
        <v>0</v>
      </c>
      <c r="L29">
        <f>IF(('Output(tau)'!$B$18-L$1)=$H29,EXP(-'Output(tau)'!$B$34*L$1),0)</f>
        <v>0</v>
      </c>
      <c r="M29">
        <f>IF(('Output(tau)'!$B$18-M$1)=$H29,EXP(-'Output(tau)'!$B$34*M$1),0)</f>
        <v>0</v>
      </c>
      <c r="N29">
        <f>IF(('Output(tau)'!$B$18-N$1)=$H29,EXP(-'Output(tau)'!$B$34*N$1),0)</f>
        <v>0</v>
      </c>
      <c r="O29">
        <f>IF(('Output(tau)'!$B$18-O$1)=$H29,EXP(-'Output(tau)'!$B$34*O$1),0)</f>
        <v>0</v>
      </c>
      <c r="P29">
        <f>IF(('Output(tau)'!$B$18-P$1)=$H29,EXP(-'Output(tau)'!$B$34*P$1),0)</f>
        <v>0</v>
      </c>
      <c r="Q29">
        <f>IF(('Output(tau)'!$B$18-Q$1)=$H29,EXP(-'Output(tau)'!$B$34*Q$1),0)</f>
        <v>0</v>
      </c>
      <c r="R29">
        <f>IF(('Output(tau)'!$B$18-R$1)=$H29,EXP(-'Output(tau)'!$B$34*R$1),0)</f>
        <v>0</v>
      </c>
      <c r="S29">
        <f>IF(('Output(tau)'!$B$18-S$1)=$H29,EXP(-'Output(tau)'!$B$34*S$1),0)</f>
        <v>0</v>
      </c>
      <c r="T29">
        <f>IF(('Output(tau)'!$B$18-T$1)=$H29,EXP(-'Output(tau)'!$B$34*T$1),0)</f>
        <v>0</v>
      </c>
      <c r="U29">
        <f>IF(('Output(tau)'!$B$18-U$1)=$H29,EXP(-'Output(tau)'!$B$34*U$1),0)</f>
        <v>0</v>
      </c>
      <c r="V29">
        <f>IF(('Output(tau)'!$B$18-V$1)=$H29,EXP(-'Output(tau)'!$B$34*V$1),0)</f>
        <v>0</v>
      </c>
      <c r="W29">
        <f>IF(('Output(tau)'!$B$18-W$1)=$H29,EXP(-'Output(tau)'!$B$34*W$1),0)</f>
        <v>0</v>
      </c>
      <c r="X29">
        <f>IF(('Output(tau)'!$B$18-X$1)=$H29,EXP(-'Output(tau)'!$B$34*X$1),0)</f>
        <v>0</v>
      </c>
      <c r="Y29">
        <f>IF(('Output(tau)'!$B$18-Y$1)=$H29,EXP(-'Output(tau)'!$B$34*Y$1),0)</f>
        <v>0</v>
      </c>
      <c r="Z29">
        <f>IF(('Output(tau)'!$B$18-Z$1)=$H29,EXP(-'Output(tau)'!$B$34*Z$1),0)</f>
        <v>0</v>
      </c>
      <c r="AA29">
        <f>IF(('Output(tau)'!$B$18-AA$1)=$H29,EXP(-'Output(tau)'!$B$34*AA$1),0)</f>
        <v>0</v>
      </c>
      <c r="AB29">
        <f>IF(('Output(tau)'!$B$18-AB$1)=$H29,EXP(-'Output(tau)'!$B$34*AB$1),0)</f>
        <v>0</v>
      </c>
      <c r="AC29">
        <f>IF(('Output(tau)'!$B$18-AC$1)=$H29,EXP(-'Output(tau)'!$B$34*AC$1),0)</f>
        <v>0</v>
      </c>
      <c r="AD29">
        <f>IF(('Output(tau)'!$B$18-AD$1)=$H29,EXP(-'Output(tau)'!$B$34*AD$1),0)</f>
        <v>0</v>
      </c>
      <c r="AE29">
        <f>IF(('Output(tau)'!$B$18-AE$1)=$H29,EXP(-'Output(tau)'!$B$34*AE$1),0)</f>
        <v>0</v>
      </c>
      <c r="AF29">
        <f>IF(('Output(tau)'!$B$18-AF$1)=$H29,EXP(-'Output(tau)'!$B$34*AF$1),0)</f>
        <v>0</v>
      </c>
      <c r="AG29">
        <f>IF(('Output(tau)'!$B$18-AG$1)=$H29,EXP(-'Output(tau)'!$B$34*AG$1),0)</f>
        <v>0</v>
      </c>
      <c r="AH29">
        <f>IF(('Output(tau)'!$B$18-AH$1)=$H29,EXP(-'Output(tau)'!$B$34*AH$1),0)</f>
        <v>0</v>
      </c>
      <c r="AI29">
        <f>IF(('Output(tau)'!$B$18-AI$1)=$H29,EXP(-'Output(tau)'!$B$34*AI$1),0)</f>
        <v>0</v>
      </c>
      <c r="AJ29">
        <f>IF(('Output(tau)'!$B$18-AJ$1)=$H29,EXP(-'Output(tau)'!$B$34*AJ$1),0)</f>
        <v>0</v>
      </c>
      <c r="AK29">
        <f>IF(('Output(tau)'!$B$18-AK$1)=$H29,EXP(-'Output(tau)'!$B$34*AK$1),0)</f>
        <v>0</v>
      </c>
      <c r="AL29">
        <f>IF(('Output(tau)'!$B$18-AL$1)=$H29,EXP(-'Output(tau)'!$B$34*AL$1),0)</f>
        <v>0</v>
      </c>
      <c r="AM29">
        <f>IF(('Output(tau)'!$B$18-AM$1)=$H29,EXP(-'Output(tau)'!$B$34*AM$1),0)</f>
        <v>0</v>
      </c>
      <c r="AN29">
        <f>IF(('Output(tau)'!$B$18-AN$1)=$H29,EXP(-'Output(tau)'!$B$34*AN$1),0)</f>
        <v>0</v>
      </c>
      <c r="AO29">
        <f>IF(('Output(tau)'!$B$18-AO$1)=$H29,EXP(-'Output(tau)'!$B$34*AO$1),0)</f>
        <v>0</v>
      </c>
      <c r="AP29">
        <f>IF(('Output(tau)'!$B$18-AP$1)=$H29,EXP(-'Output(tau)'!$B$34*AP$1),0)</f>
        <v>0</v>
      </c>
      <c r="AQ29">
        <f>IF(('Output(tau)'!$B$18-AQ$1)=$H29,EXP(-'Output(tau)'!$B$34*AQ$1),0)</f>
        <v>0</v>
      </c>
      <c r="AR29">
        <f>IF(('Output(tau)'!$B$18-AR$1)=$H29,EXP(-'Output(tau)'!$B$34*AR$1),0)</f>
        <v>0</v>
      </c>
      <c r="AS29">
        <f>IF(('Output(tau)'!$B$18-AS$1)=$H29,EXP(-'Output(tau)'!$B$34*AS$1),0)</f>
        <v>0</v>
      </c>
      <c r="AT29">
        <f>IF(('Output(tau)'!$B$18-AT$1)=$H29,EXP(-'Output(tau)'!$B$34*AT$1),0)</f>
        <v>0</v>
      </c>
      <c r="AU29">
        <f>IF(('Output(tau)'!$B$18-AU$1)=$H29,EXP(-'Output(tau)'!$B$34*AU$1),0)</f>
        <v>0</v>
      </c>
      <c r="AV29">
        <f>IF(('Output(tau)'!$B$18-AV$1)=$H29,EXP(-'Output(tau)'!$B$34*AV$1),0)</f>
        <v>0</v>
      </c>
    </row>
    <row r="30" spans="7:48" x14ac:dyDescent="0.15">
      <c r="G30">
        <f>IF('Output(tau)'!$B$18&gt;H30,'Output(tau)'!$B$18-H30,0)</f>
        <v>42</v>
      </c>
      <c r="H30">
        <v>1958</v>
      </c>
      <c r="I30">
        <f>IF(AND(('Output(tau)'!$B$18-I$1-$H30)&gt;-0.5,('Output(tau)'!$B$18-I$1-$H30)&lt;=0.5),EXP(-'Output(tau)'!$B$34*I$1),0)</f>
        <v>0</v>
      </c>
      <c r="J30">
        <f>IF(('Output(tau)'!$B$18-J$1)=$H30,EXP(-'Output(tau)'!$B$34*J$1),0)</f>
        <v>0</v>
      </c>
      <c r="K30">
        <f>IF(('Output(tau)'!$B$18-K$1)=$H30,EXP(-'Output(tau)'!$B$34*K$1),0)</f>
        <v>0</v>
      </c>
      <c r="L30">
        <f>IF(('Output(tau)'!$B$18-L$1)=$H30,EXP(-'Output(tau)'!$B$34*L$1),0)</f>
        <v>0</v>
      </c>
      <c r="M30">
        <f>IF(('Output(tau)'!$B$18-M$1)=$H30,EXP(-'Output(tau)'!$B$34*M$1),0)</f>
        <v>0</v>
      </c>
      <c r="N30">
        <f>IF(('Output(tau)'!$B$18-N$1)=$H30,EXP(-'Output(tau)'!$B$34*N$1),0)</f>
        <v>0</v>
      </c>
      <c r="O30">
        <f>IF(('Output(tau)'!$B$18-O$1)=$H30,EXP(-'Output(tau)'!$B$34*O$1),0)</f>
        <v>0</v>
      </c>
      <c r="P30">
        <f>IF(('Output(tau)'!$B$18-P$1)=$H30,EXP(-'Output(tau)'!$B$34*P$1),0)</f>
        <v>0</v>
      </c>
      <c r="Q30">
        <f>IF(('Output(tau)'!$B$18-Q$1)=$H30,EXP(-'Output(tau)'!$B$34*Q$1),0)</f>
        <v>0</v>
      </c>
      <c r="R30">
        <f>IF(('Output(tau)'!$B$18-R$1)=$H30,EXP(-'Output(tau)'!$B$34*R$1),0)</f>
        <v>0</v>
      </c>
      <c r="S30">
        <f>IF(('Output(tau)'!$B$18-S$1)=$H30,EXP(-'Output(tau)'!$B$34*S$1),0)</f>
        <v>0</v>
      </c>
      <c r="T30">
        <f>IF(('Output(tau)'!$B$18-T$1)=$H30,EXP(-'Output(tau)'!$B$34*T$1),0)</f>
        <v>0</v>
      </c>
      <c r="U30">
        <f>IF(('Output(tau)'!$B$18-U$1)=$H30,EXP(-'Output(tau)'!$B$34*U$1),0)</f>
        <v>0</v>
      </c>
      <c r="V30">
        <f>IF(('Output(tau)'!$B$18-V$1)=$H30,EXP(-'Output(tau)'!$B$34*V$1),0)</f>
        <v>0</v>
      </c>
      <c r="W30">
        <f>IF(('Output(tau)'!$B$18-W$1)=$H30,EXP(-'Output(tau)'!$B$34*W$1),0)</f>
        <v>0</v>
      </c>
      <c r="X30">
        <f>IF(('Output(tau)'!$B$18-X$1)=$H30,EXP(-'Output(tau)'!$B$34*X$1),0)</f>
        <v>0</v>
      </c>
      <c r="Y30">
        <f>IF(('Output(tau)'!$B$18-Y$1)=$H30,EXP(-'Output(tau)'!$B$34*Y$1),0)</f>
        <v>0</v>
      </c>
      <c r="Z30">
        <f>IF(('Output(tau)'!$B$18-Z$1)=$H30,EXP(-'Output(tau)'!$B$34*Z$1),0)</f>
        <v>0</v>
      </c>
      <c r="AA30">
        <f>IF(('Output(tau)'!$B$18-AA$1)=$H30,EXP(-'Output(tau)'!$B$34*AA$1),0)</f>
        <v>0</v>
      </c>
      <c r="AB30">
        <f>IF(('Output(tau)'!$B$18-AB$1)=$H30,EXP(-'Output(tau)'!$B$34*AB$1),0)</f>
        <v>0</v>
      </c>
      <c r="AC30">
        <f>IF(('Output(tau)'!$B$18-AC$1)=$H30,EXP(-'Output(tau)'!$B$34*AC$1),0)</f>
        <v>0</v>
      </c>
      <c r="AD30">
        <f>IF(('Output(tau)'!$B$18-AD$1)=$H30,EXP(-'Output(tau)'!$B$34*AD$1),0)</f>
        <v>0</v>
      </c>
      <c r="AE30">
        <f>IF(('Output(tau)'!$B$18-AE$1)=$H30,EXP(-'Output(tau)'!$B$34*AE$1),0)</f>
        <v>0</v>
      </c>
      <c r="AF30">
        <f>IF(('Output(tau)'!$B$18-AF$1)=$H30,EXP(-'Output(tau)'!$B$34*AF$1),0)</f>
        <v>0</v>
      </c>
      <c r="AG30">
        <f>IF(('Output(tau)'!$B$18-AG$1)=$H30,EXP(-'Output(tau)'!$B$34*AG$1),0)</f>
        <v>0</v>
      </c>
      <c r="AH30">
        <f>IF(('Output(tau)'!$B$18-AH$1)=$H30,EXP(-'Output(tau)'!$B$34*AH$1),0)</f>
        <v>0</v>
      </c>
      <c r="AI30">
        <f>IF(('Output(tau)'!$B$18-AI$1)=$H30,EXP(-'Output(tau)'!$B$34*AI$1),0)</f>
        <v>0</v>
      </c>
      <c r="AJ30">
        <f>IF(('Output(tau)'!$B$18-AJ$1)=$H30,EXP(-'Output(tau)'!$B$34*AJ$1),0)</f>
        <v>0</v>
      </c>
      <c r="AK30">
        <f>IF(('Output(tau)'!$B$18-AK$1)=$H30,EXP(-'Output(tau)'!$B$34*AK$1),0)</f>
        <v>0</v>
      </c>
      <c r="AL30">
        <f>IF(('Output(tau)'!$B$18-AL$1)=$H30,EXP(-'Output(tau)'!$B$34*AL$1),0)</f>
        <v>0</v>
      </c>
      <c r="AM30">
        <f>IF(('Output(tau)'!$B$18-AM$1)=$H30,EXP(-'Output(tau)'!$B$34*AM$1),0)</f>
        <v>0</v>
      </c>
      <c r="AN30">
        <f>IF(('Output(tau)'!$B$18-AN$1)=$H30,EXP(-'Output(tau)'!$B$34*AN$1),0)</f>
        <v>0</v>
      </c>
      <c r="AO30">
        <f>IF(('Output(tau)'!$B$18-AO$1)=$H30,EXP(-'Output(tau)'!$B$34*AO$1),0)</f>
        <v>0</v>
      </c>
      <c r="AP30">
        <f>IF(('Output(tau)'!$B$18-AP$1)=$H30,EXP(-'Output(tau)'!$B$34*AP$1),0)</f>
        <v>0</v>
      </c>
      <c r="AQ30">
        <f>IF(('Output(tau)'!$B$18-AQ$1)=$H30,EXP(-'Output(tau)'!$B$34*AQ$1),0)</f>
        <v>0</v>
      </c>
      <c r="AR30">
        <f>IF(('Output(tau)'!$B$18-AR$1)=$H30,EXP(-'Output(tau)'!$B$34*AR$1),0)</f>
        <v>0</v>
      </c>
      <c r="AS30">
        <f>IF(('Output(tau)'!$B$18-AS$1)=$H30,EXP(-'Output(tau)'!$B$34*AS$1),0)</f>
        <v>0</v>
      </c>
      <c r="AT30">
        <f>IF(('Output(tau)'!$B$18-AT$1)=$H30,EXP(-'Output(tau)'!$B$34*AT$1),0)</f>
        <v>0</v>
      </c>
      <c r="AU30">
        <f>IF(('Output(tau)'!$B$18-AU$1)=$H30,EXP(-'Output(tau)'!$B$34*AU$1),0)</f>
        <v>0</v>
      </c>
      <c r="AV30">
        <f>IF(('Output(tau)'!$B$18-AV$1)=$H30,EXP(-'Output(tau)'!$B$34*AV$1),0)</f>
        <v>0</v>
      </c>
    </row>
    <row r="31" spans="7:48" x14ac:dyDescent="0.15">
      <c r="G31">
        <f>IF('Output(tau)'!$B$18&gt;H31,'Output(tau)'!$B$18-H31,0)</f>
        <v>41</v>
      </c>
      <c r="H31">
        <v>1959</v>
      </c>
      <c r="I31">
        <f>IF(AND(('Output(tau)'!$B$18-I$1-$H31)&gt;-0.5,('Output(tau)'!$B$18-I$1-$H31)&lt;=0.5),EXP(-'Output(tau)'!$B$34*I$1),0)</f>
        <v>0</v>
      </c>
      <c r="J31">
        <f>IF(('Output(tau)'!$B$18-J$1)=$H31,EXP(-'Output(tau)'!$B$34*J$1),0)</f>
        <v>0</v>
      </c>
      <c r="K31">
        <f>IF(('Output(tau)'!$B$18-K$1)=$H31,EXP(-'Output(tau)'!$B$34*K$1),0)</f>
        <v>0</v>
      </c>
      <c r="L31">
        <f>IF(('Output(tau)'!$B$18-L$1)=$H31,EXP(-'Output(tau)'!$B$34*L$1),0)</f>
        <v>0</v>
      </c>
      <c r="M31">
        <f>IF(('Output(tau)'!$B$18-M$1)=$H31,EXP(-'Output(tau)'!$B$34*M$1),0)</f>
        <v>0</v>
      </c>
      <c r="N31">
        <f>IF(('Output(tau)'!$B$18-N$1)=$H31,EXP(-'Output(tau)'!$B$34*N$1),0)</f>
        <v>0</v>
      </c>
      <c r="O31">
        <f>IF(('Output(tau)'!$B$18-O$1)=$H31,EXP(-'Output(tau)'!$B$34*O$1),0)</f>
        <v>0</v>
      </c>
      <c r="P31">
        <f>IF(('Output(tau)'!$B$18-P$1)=$H31,EXP(-'Output(tau)'!$B$34*P$1),0)</f>
        <v>0</v>
      </c>
      <c r="Q31">
        <f>IF(('Output(tau)'!$B$18-Q$1)=$H31,EXP(-'Output(tau)'!$B$34*Q$1),0)</f>
        <v>0</v>
      </c>
      <c r="R31">
        <f>IF(('Output(tau)'!$B$18-R$1)=$H31,EXP(-'Output(tau)'!$B$34*R$1),0)</f>
        <v>0</v>
      </c>
      <c r="S31">
        <f>IF(('Output(tau)'!$B$18-S$1)=$H31,EXP(-'Output(tau)'!$B$34*S$1),0)</f>
        <v>0</v>
      </c>
      <c r="T31">
        <f>IF(('Output(tau)'!$B$18-T$1)=$H31,EXP(-'Output(tau)'!$B$34*T$1),0)</f>
        <v>0</v>
      </c>
      <c r="U31">
        <f>IF(('Output(tau)'!$B$18-U$1)=$H31,EXP(-'Output(tau)'!$B$34*U$1),0)</f>
        <v>0</v>
      </c>
      <c r="V31">
        <f>IF(('Output(tau)'!$B$18-V$1)=$H31,EXP(-'Output(tau)'!$B$34*V$1),0)</f>
        <v>0</v>
      </c>
      <c r="W31">
        <f>IF(('Output(tau)'!$B$18-W$1)=$H31,EXP(-'Output(tau)'!$B$34*W$1),0)</f>
        <v>0</v>
      </c>
      <c r="X31">
        <f>IF(('Output(tau)'!$B$18-X$1)=$H31,EXP(-'Output(tau)'!$B$34*X$1),0)</f>
        <v>0</v>
      </c>
      <c r="Y31">
        <f>IF(('Output(tau)'!$B$18-Y$1)=$H31,EXP(-'Output(tau)'!$B$34*Y$1),0)</f>
        <v>0</v>
      </c>
      <c r="Z31">
        <f>IF(('Output(tau)'!$B$18-Z$1)=$H31,EXP(-'Output(tau)'!$B$34*Z$1),0)</f>
        <v>0</v>
      </c>
      <c r="AA31">
        <f>IF(('Output(tau)'!$B$18-AA$1)=$H31,EXP(-'Output(tau)'!$B$34*AA$1),0)</f>
        <v>0</v>
      </c>
      <c r="AB31">
        <f>IF(('Output(tau)'!$B$18-AB$1)=$H31,EXP(-'Output(tau)'!$B$34*AB$1),0)</f>
        <v>0</v>
      </c>
      <c r="AC31">
        <f>IF(('Output(tau)'!$B$18-AC$1)=$H31,EXP(-'Output(tau)'!$B$34*AC$1),0)</f>
        <v>0</v>
      </c>
      <c r="AD31">
        <f>IF(('Output(tau)'!$B$18-AD$1)=$H31,EXP(-'Output(tau)'!$B$34*AD$1),0)</f>
        <v>0</v>
      </c>
      <c r="AE31">
        <f>IF(('Output(tau)'!$B$18-AE$1)=$H31,EXP(-'Output(tau)'!$B$34*AE$1),0)</f>
        <v>0</v>
      </c>
      <c r="AF31">
        <f>IF(('Output(tau)'!$B$18-AF$1)=$H31,EXP(-'Output(tau)'!$B$34*AF$1),0)</f>
        <v>0</v>
      </c>
      <c r="AG31">
        <f>IF(('Output(tau)'!$B$18-AG$1)=$H31,EXP(-'Output(tau)'!$B$34*AG$1),0)</f>
        <v>0</v>
      </c>
      <c r="AH31">
        <f>IF(('Output(tau)'!$B$18-AH$1)=$H31,EXP(-'Output(tau)'!$B$34*AH$1),0)</f>
        <v>0</v>
      </c>
      <c r="AI31">
        <f>IF(('Output(tau)'!$B$18-AI$1)=$H31,EXP(-'Output(tau)'!$B$34*AI$1),0)</f>
        <v>0</v>
      </c>
      <c r="AJ31">
        <f>IF(('Output(tau)'!$B$18-AJ$1)=$H31,EXP(-'Output(tau)'!$B$34*AJ$1),0)</f>
        <v>0</v>
      </c>
      <c r="AK31">
        <f>IF(('Output(tau)'!$B$18-AK$1)=$H31,EXP(-'Output(tau)'!$B$34*AK$1),0)</f>
        <v>0</v>
      </c>
      <c r="AL31">
        <f>IF(('Output(tau)'!$B$18-AL$1)=$H31,EXP(-'Output(tau)'!$B$34*AL$1),0)</f>
        <v>0</v>
      </c>
      <c r="AM31">
        <f>IF(('Output(tau)'!$B$18-AM$1)=$H31,EXP(-'Output(tau)'!$B$34*AM$1),0)</f>
        <v>0</v>
      </c>
      <c r="AN31">
        <f>IF(('Output(tau)'!$B$18-AN$1)=$H31,EXP(-'Output(tau)'!$B$34*AN$1),0)</f>
        <v>0</v>
      </c>
      <c r="AO31">
        <f>IF(('Output(tau)'!$B$18-AO$1)=$H31,EXP(-'Output(tau)'!$B$34*AO$1),0)</f>
        <v>0</v>
      </c>
      <c r="AP31">
        <f>IF(('Output(tau)'!$B$18-AP$1)=$H31,EXP(-'Output(tau)'!$B$34*AP$1),0)</f>
        <v>0</v>
      </c>
      <c r="AQ31">
        <f>IF(('Output(tau)'!$B$18-AQ$1)=$H31,EXP(-'Output(tau)'!$B$34*AQ$1),0)</f>
        <v>0</v>
      </c>
      <c r="AR31">
        <f>IF(('Output(tau)'!$B$18-AR$1)=$H31,EXP(-'Output(tau)'!$B$34*AR$1),0)</f>
        <v>0</v>
      </c>
      <c r="AS31">
        <f>IF(('Output(tau)'!$B$18-AS$1)=$H31,EXP(-'Output(tau)'!$B$34*AS$1),0)</f>
        <v>0</v>
      </c>
      <c r="AT31">
        <f>IF(('Output(tau)'!$B$18-AT$1)=$H31,EXP(-'Output(tau)'!$B$34*AT$1),0)</f>
        <v>0</v>
      </c>
      <c r="AU31">
        <f>IF(('Output(tau)'!$B$18-AU$1)=$H31,EXP(-'Output(tau)'!$B$34*AU$1),0)</f>
        <v>0</v>
      </c>
      <c r="AV31">
        <f>IF(('Output(tau)'!$B$18-AV$1)=$H31,EXP(-'Output(tau)'!$B$34*AV$1),0)</f>
        <v>0</v>
      </c>
    </row>
    <row r="32" spans="7:48" x14ac:dyDescent="0.15">
      <c r="G32">
        <f>IF('Output(tau)'!$B$18&gt;H32,'Output(tau)'!$B$18-H32,0)</f>
        <v>40</v>
      </c>
      <c r="H32">
        <v>1960</v>
      </c>
      <c r="I32">
        <f>IF(AND(('Output(tau)'!$B$18-I$1-$H32)&gt;-0.5,('Output(tau)'!$B$18-I$1-$H32)&lt;=0.5),EXP(-'Output(tau)'!$B$34*I$1),0)</f>
        <v>0</v>
      </c>
      <c r="J32">
        <f>IF(('Output(tau)'!$B$18-J$1)=$H32,EXP(-'Output(tau)'!$B$34*J$1),0)</f>
        <v>0</v>
      </c>
      <c r="K32">
        <f>IF(('Output(tau)'!$B$18-K$1)=$H32,EXP(-'Output(tau)'!$B$34*K$1),0)</f>
        <v>0</v>
      </c>
      <c r="L32">
        <f>IF(('Output(tau)'!$B$18-L$1)=$H32,EXP(-'Output(tau)'!$B$34*L$1),0)</f>
        <v>0</v>
      </c>
      <c r="M32">
        <f>IF(('Output(tau)'!$B$18-M$1)=$H32,EXP(-'Output(tau)'!$B$34*M$1),0)</f>
        <v>0</v>
      </c>
      <c r="N32">
        <f>IF(('Output(tau)'!$B$18-N$1)=$H32,EXP(-'Output(tau)'!$B$34*N$1),0)</f>
        <v>0</v>
      </c>
      <c r="O32">
        <f>IF(('Output(tau)'!$B$18-O$1)=$H32,EXP(-'Output(tau)'!$B$34*O$1),0)</f>
        <v>0</v>
      </c>
      <c r="P32">
        <f>IF(('Output(tau)'!$B$18-P$1)=$H32,EXP(-'Output(tau)'!$B$34*P$1),0)</f>
        <v>0</v>
      </c>
      <c r="Q32">
        <f>IF(('Output(tau)'!$B$18-Q$1)=$H32,EXP(-'Output(tau)'!$B$34*Q$1),0)</f>
        <v>0</v>
      </c>
      <c r="R32">
        <f>IF(('Output(tau)'!$B$18-R$1)=$H32,EXP(-'Output(tau)'!$B$34*R$1),0)</f>
        <v>0</v>
      </c>
      <c r="S32">
        <f>IF(('Output(tau)'!$B$18-S$1)=$H32,EXP(-'Output(tau)'!$B$34*S$1),0)</f>
        <v>0</v>
      </c>
      <c r="T32">
        <f>IF(('Output(tau)'!$B$18-T$1)=$H32,EXP(-'Output(tau)'!$B$34*T$1),0)</f>
        <v>0</v>
      </c>
      <c r="U32">
        <f>IF(('Output(tau)'!$B$18-U$1)=$H32,EXP(-'Output(tau)'!$B$34*U$1),0)</f>
        <v>0</v>
      </c>
      <c r="V32">
        <f>IF(('Output(tau)'!$B$18-V$1)=$H32,EXP(-'Output(tau)'!$B$34*V$1),0)</f>
        <v>0</v>
      </c>
      <c r="W32">
        <f>IF(('Output(tau)'!$B$18-W$1)=$H32,EXP(-'Output(tau)'!$B$34*W$1),0)</f>
        <v>0</v>
      </c>
      <c r="X32">
        <f>IF(('Output(tau)'!$B$18-X$1)=$H32,EXP(-'Output(tau)'!$B$34*X$1),0)</f>
        <v>0</v>
      </c>
      <c r="Y32">
        <f>IF(('Output(tau)'!$B$18-Y$1)=$H32,EXP(-'Output(tau)'!$B$34*Y$1),0)</f>
        <v>0</v>
      </c>
      <c r="Z32">
        <f>IF(('Output(tau)'!$B$18-Z$1)=$H32,EXP(-'Output(tau)'!$B$34*Z$1),0)</f>
        <v>0</v>
      </c>
      <c r="AA32">
        <f>IF(('Output(tau)'!$B$18-AA$1)=$H32,EXP(-'Output(tau)'!$B$34*AA$1),0)</f>
        <v>0</v>
      </c>
      <c r="AB32">
        <f>IF(('Output(tau)'!$B$18-AB$1)=$H32,EXP(-'Output(tau)'!$B$34*AB$1),0)</f>
        <v>0</v>
      </c>
      <c r="AC32">
        <f>IF(('Output(tau)'!$B$18-AC$1)=$H32,EXP(-'Output(tau)'!$B$34*AC$1),0)</f>
        <v>0</v>
      </c>
      <c r="AD32">
        <f>IF(('Output(tau)'!$B$18-AD$1)=$H32,EXP(-'Output(tau)'!$B$34*AD$1),0)</f>
        <v>0</v>
      </c>
      <c r="AE32">
        <f>IF(('Output(tau)'!$B$18-AE$1)=$H32,EXP(-'Output(tau)'!$B$34*AE$1),0)</f>
        <v>0</v>
      </c>
      <c r="AF32">
        <f>IF(('Output(tau)'!$B$18-AF$1)=$H32,EXP(-'Output(tau)'!$B$34*AF$1),0)</f>
        <v>0</v>
      </c>
      <c r="AG32">
        <f>IF(('Output(tau)'!$B$18-AG$1)=$H32,EXP(-'Output(tau)'!$B$34*AG$1),0)</f>
        <v>0</v>
      </c>
      <c r="AH32">
        <f>IF(('Output(tau)'!$B$18-AH$1)=$H32,EXP(-'Output(tau)'!$B$34*AH$1),0)</f>
        <v>0</v>
      </c>
      <c r="AI32">
        <f>IF(('Output(tau)'!$B$18-AI$1)=$H32,EXP(-'Output(tau)'!$B$34*AI$1),0)</f>
        <v>0</v>
      </c>
      <c r="AJ32">
        <f>IF(('Output(tau)'!$B$18-AJ$1)=$H32,EXP(-'Output(tau)'!$B$34*AJ$1),0)</f>
        <v>0</v>
      </c>
      <c r="AK32">
        <f>IF(('Output(tau)'!$B$18-AK$1)=$H32,EXP(-'Output(tau)'!$B$34*AK$1),0)</f>
        <v>0</v>
      </c>
      <c r="AL32">
        <f>IF(('Output(tau)'!$B$18-AL$1)=$H32,EXP(-'Output(tau)'!$B$34*AL$1),0)</f>
        <v>0</v>
      </c>
      <c r="AM32">
        <f>IF(('Output(tau)'!$B$18-AM$1)=$H32,EXP(-'Output(tau)'!$B$34*AM$1),0)</f>
        <v>0</v>
      </c>
      <c r="AN32">
        <f>IF(('Output(tau)'!$B$18-AN$1)=$H32,EXP(-'Output(tau)'!$B$34*AN$1),0)</f>
        <v>0</v>
      </c>
      <c r="AO32">
        <f>IF(('Output(tau)'!$B$18-AO$1)=$H32,EXP(-'Output(tau)'!$B$34*AO$1),0)</f>
        <v>0</v>
      </c>
      <c r="AP32">
        <f>IF(('Output(tau)'!$B$18-AP$1)=$H32,EXP(-'Output(tau)'!$B$34*AP$1),0)</f>
        <v>0</v>
      </c>
      <c r="AQ32">
        <f>IF(('Output(tau)'!$B$18-AQ$1)=$H32,EXP(-'Output(tau)'!$B$34*AQ$1),0)</f>
        <v>0</v>
      </c>
      <c r="AR32">
        <f>IF(('Output(tau)'!$B$18-AR$1)=$H32,EXP(-'Output(tau)'!$B$34*AR$1),0)</f>
        <v>0</v>
      </c>
      <c r="AS32">
        <f>IF(('Output(tau)'!$B$18-AS$1)=$H32,EXP(-'Output(tau)'!$B$34*AS$1),0)</f>
        <v>0</v>
      </c>
      <c r="AT32">
        <f>IF(('Output(tau)'!$B$18-AT$1)=$H32,EXP(-'Output(tau)'!$B$34*AT$1),0)</f>
        <v>0</v>
      </c>
      <c r="AU32">
        <f>IF(('Output(tau)'!$B$18-AU$1)=$H32,EXP(-'Output(tau)'!$B$34*AU$1),0)</f>
        <v>0</v>
      </c>
      <c r="AV32">
        <f>IF(('Output(tau)'!$B$18-AV$1)=$H32,EXP(-'Output(tau)'!$B$34*AV$1),0)</f>
        <v>1</v>
      </c>
    </row>
    <row r="33" spans="7:48" x14ac:dyDescent="0.15">
      <c r="G33">
        <f>IF('Output(tau)'!$B$18&gt;H33,'Output(tau)'!$B$18-H33,0)</f>
        <v>39</v>
      </c>
      <c r="H33">
        <v>1961</v>
      </c>
      <c r="I33">
        <f>IF(AND(('Output(tau)'!$B$18-I$1-$H33)&gt;-0.5,('Output(tau)'!$B$18-I$1-$H33)&lt;=0.5),EXP(-'Output(tau)'!$B$34*I$1),0)</f>
        <v>0</v>
      </c>
      <c r="J33">
        <f>IF(('Output(tau)'!$B$18-J$1)=$H33,EXP(-'Output(tau)'!$B$34*J$1),0)</f>
        <v>0</v>
      </c>
      <c r="K33">
        <f>IF(('Output(tau)'!$B$18-K$1)=$H33,EXP(-'Output(tau)'!$B$34*K$1),0)</f>
        <v>0</v>
      </c>
      <c r="L33">
        <f>IF(('Output(tau)'!$B$18-L$1)=$H33,EXP(-'Output(tau)'!$B$34*L$1),0)</f>
        <v>0</v>
      </c>
      <c r="M33">
        <f>IF(('Output(tau)'!$B$18-M$1)=$H33,EXP(-'Output(tau)'!$B$34*M$1),0)</f>
        <v>0</v>
      </c>
      <c r="N33">
        <f>IF(('Output(tau)'!$B$18-N$1)=$H33,EXP(-'Output(tau)'!$B$34*N$1),0)</f>
        <v>0</v>
      </c>
      <c r="O33">
        <f>IF(('Output(tau)'!$B$18-O$1)=$H33,EXP(-'Output(tau)'!$B$34*O$1),0)</f>
        <v>0</v>
      </c>
      <c r="P33">
        <f>IF(('Output(tau)'!$B$18-P$1)=$H33,EXP(-'Output(tau)'!$B$34*P$1),0)</f>
        <v>0</v>
      </c>
      <c r="Q33">
        <f>IF(('Output(tau)'!$B$18-Q$1)=$H33,EXP(-'Output(tau)'!$B$34*Q$1),0)</f>
        <v>0</v>
      </c>
      <c r="R33">
        <f>IF(('Output(tau)'!$B$18-R$1)=$H33,EXP(-'Output(tau)'!$B$34*R$1),0)</f>
        <v>0</v>
      </c>
      <c r="S33">
        <f>IF(('Output(tau)'!$B$18-S$1)=$H33,EXP(-'Output(tau)'!$B$34*S$1),0)</f>
        <v>0</v>
      </c>
      <c r="T33">
        <f>IF(('Output(tau)'!$B$18-T$1)=$H33,EXP(-'Output(tau)'!$B$34*T$1),0)</f>
        <v>0</v>
      </c>
      <c r="U33">
        <f>IF(('Output(tau)'!$B$18-U$1)=$H33,EXP(-'Output(tau)'!$B$34*U$1),0)</f>
        <v>0</v>
      </c>
      <c r="V33">
        <f>IF(('Output(tau)'!$B$18-V$1)=$H33,EXP(-'Output(tau)'!$B$34*V$1),0)</f>
        <v>0</v>
      </c>
      <c r="W33">
        <f>IF(('Output(tau)'!$B$18-W$1)=$H33,EXP(-'Output(tau)'!$B$34*W$1),0)</f>
        <v>0</v>
      </c>
      <c r="X33">
        <f>IF(('Output(tau)'!$B$18-X$1)=$H33,EXP(-'Output(tau)'!$B$34*X$1),0)</f>
        <v>0</v>
      </c>
      <c r="Y33">
        <f>IF(('Output(tau)'!$B$18-Y$1)=$H33,EXP(-'Output(tau)'!$B$34*Y$1),0)</f>
        <v>0</v>
      </c>
      <c r="Z33">
        <f>IF(('Output(tau)'!$B$18-Z$1)=$H33,EXP(-'Output(tau)'!$B$34*Z$1),0)</f>
        <v>0</v>
      </c>
      <c r="AA33">
        <f>IF(('Output(tau)'!$B$18-AA$1)=$H33,EXP(-'Output(tau)'!$B$34*AA$1),0)</f>
        <v>0</v>
      </c>
      <c r="AB33">
        <f>IF(('Output(tau)'!$B$18-AB$1)=$H33,EXP(-'Output(tau)'!$B$34*AB$1),0)</f>
        <v>0</v>
      </c>
      <c r="AC33">
        <f>IF(('Output(tau)'!$B$18-AC$1)=$H33,EXP(-'Output(tau)'!$B$34*AC$1),0)</f>
        <v>0</v>
      </c>
      <c r="AD33">
        <f>IF(('Output(tau)'!$B$18-AD$1)=$H33,EXP(-'Output(tau)'!$B$34*AD$1),0)</f>
        <v>0</v>
      </c>
      <c r="AE33">
        <f>IF(('Output(tau)'!$B$18-AE$1)=$H33,EXP(-'Output(tau)'!$B$34*AE$1),0)</f>
        <v>0</v>
      </c>
      <c r="AF33">
        <f>IF(('Output(tau)'!$B$18-AF$1)=$H33,EXP(-'Output(tau)'!$B$34*AF$1),0)</f>
        <v>0</v>
      </c>
      <c r="AG33">
        <f>IF(('Output(tau)'!$B$18-AG$1)=$H33,EXP(-'Output(tau)'!$B$34*AG$1),0)</f>
        <v>0</v>
      </c>
      <c r="AH33">
        <f>IF(('Output(tau)'!$B$18-AH$1)=$H33,EXP(-'Output(tau)'!$B$34*AH$1),0)</f>
        <v>0</v>
      </c>
      <c r="AI33">
        <f>IF(('Output(tau)'!$B$18-AI$1)=$H33,EXP(-'Output(tau)'!$B$34*AI$1),0)</f>
        <v>0</v>
      </c>
      <c r="AJ33">
        <f>IF(('Output(tau)'!$B$18-AJ$1)=$H33,EXP(-'Output(tau)'!$B$34*AJ$1),0)</f>
        <v>0</v>
      </c>
      <c r="AK33">
        <f>IF(('Output(tau)'!$B$18-AK$1)=$H33,EXP(-'Output(tau)'!$B$34*AK$1),0)</f>
        <v>0</v>
      </c>
      <c r="AL33">
        <f>IF(('Output(tau)'!$B$18-AL$1)=$H33,EXP(-'Output(tau)'!$B$34*AL$1),0)</f>
        <v>0</v>
      </c>
      <c r="AM33">
        <f>IF(('Output(tau)'!$B$18-AM$1)=$H33,EXP(-'Output(tau)'!$B$34*AM$1),0)</f>
        <v>0</v>
      </c>
      <c r="AN33">
        <f>IF(('Output(tau)'!$B$18-AN$1)=$H33,EXP(-'Output(tau)'!$B$34*AN$1),0)</f>
        <v>0</v>
      </c>
      <c r="AO33">
        <f>IF(('Output(tau)'!$B$18-AO$1)=$H33,EXP(-'Output(tau)'!$B$34*AO$1),0)</f>
        <v>0</v>
      </c>
      <c r="AP33">
        <f>IF(('Output(tau)'!$B$18-AP$1)=$H33,EXP(-'Output(tau)'!$B$34*AP$1),0)</f>
        <v>0</v>
      </c>
      <c r="AQ33">
        <f>IF(('Output(tau)'!$B$18-AQ$1)=$H33,EXP(-'Output(tau)'!$B$34*AQ$1),0)</f>
        <v>0</v>
      </c>
      <c r="AR33">
        <f>IF(('Output(tau)'!$B$18-AR$1)=$H33,EXP(-'Output(tau)'!$B$34*AR$1),0)</f>
        <v>0</v>
      </c>
      <c r="AS33">
        <f>IF(('Output(tau)'!$B$18-AS$1)=$H33,EXP(-'Output(tau)'!$B$34*AS$1),0)</f>
        <v>0</v>
      </c>
      <c r="AT33">
        <f>IF(('Output(tau)'!$B$18-AT$1)=$H33,EXP(-'Output(tau)'!$B$34*AT$1),0)</f>
        <v>0</v>
      </c>
      <c r="AU33">
        <f>IF(('Output(tau)'!$B$18-AU$1)=$H33,EXP(-'Output(tau)'!$B$34*AU$1),0)</f>
        <v>1</v>
      </c>
      <c r="AV33">
        <f>IF(('Output(tau)'!$B$18-AV$1)=$H33,EXP(-'Output(tau)'!$B$34*AV$1),0)</f>
        <v>0</v>
      </c>
    </row>
    <row r="34" spans="7:48" x14ac:dyDescent="0.15">
      <c r="G34">
        <f>IF('Output(tau)'!$B$18&gt;H34,'Output(tau)'!$B$18-H34,0)</f>
        <v>38</v>
      </c>
      <c r="H34">
        <v>1962</v>
      </c>
      <c r="I34">
        <f>IF(AND(('Output(tau)'!$B$18-I$1-$H34)&gt;-0.5,('Output(tau)'!$B$18-I$1-$H34)&lt;=0.5),EXP(-'Output(tau)'!$B$34*I$1),0)</f>
        <v>0</v>
      </c>
      <c r="J34">
        <f>IF(('Output(tau)'!$B$18-J$1)=$H34,EXP(-'Output(tau)'!$B$34*J$1),0)</f>
        <v>0</v>
      </c>
      <c r="K34">
        <f>IF(('Output(tau)'!$B$18-K$1)=$H34,EXP(-'Output(tau)'!$B$34*K$1),0)</f>
        <v>0</v>
      </c>
      <c r="L34">
        <f>IF(('Output(tau)'!$B$18-L$1)=$H34,EXP(-'Output(tau)'!$B$34*L$1),0)</f>
        <v>0</v>
      </c>
      <c r="M34">
        <f>IF(('Output(tau)'!$B$18-M$1)=$H34,EXP(-'Output(tau)'!$B$34*M$1),0)</f>
        <v>0</v>
      </c>
      <c r="N34">
        <f>IF(('Output(tau)'!$B$18-N$1)=$H34,EXP(-'Output(tau)'!$B$34*N$1),0)</f>
        <v>0</v>
      </c>
      <c r="O34">
        <f>IF(('Output(tau)'!$B$18-O$1)=$H34,EXP(-'Output(tau)'!$B$34*O$1),0)</f>
        <v>0</v>
      </c>
      <c r="P34">
        <f>IF(('Output(tau)'!$B$18-P$1)=$H34,EXP(-'Output(tau)'!$B$34*P$1),0)</f>
        <v>0</v>
      </c>
      <c r="Q34">
        <f>IF(('Output(tau)'!$B$18-Q$1)=$H34,EXP(-'Output(tau)'!$B$34*Q$1),0)</f>
        <v>0</v>
      </c>
      <c r="R34">
        <f>IF(('Output(tau)'!$B$18-R$1)=$H34,EXP(-'Output(tau)'!$B$34*R$1),0)</f>
        <v>0</v>
      </c>
      <c r="S34">
        <f>IF(('Output(tau)'!$B$18-S$1)=$H34,EXP(-'Output(tau)'!$B$34*S$1),0)</f>
        <v>0</v>
      </c>
      <c r="T34">
        <f>IF(('Output(tau)'!$B$18-T$1)=$H34,EXP(-'Output(tau)'!$B$34*T$1),0)</f>
        <v>0</v>
      </c>
      <c r="U34">
        <f>IF(('Output(tau)'!$B$18-U$1)=$H34,EXP(-'Output(tau)'!$B$34*U$1),0)</f>
        <v>0</v>
      </c>
      <c r="V34">
        <f>IF(('Output(tau)'!$B$18-V$1)=$H34,EXP(-'Output(tau)'!$B$34*V$1),0)</f>
        <v>0</v>
      </c>
      <c r="W34">
        <f>IF(('Output(tau)'!$B$18-W$1)=$H34,EXP(-'Output(tau)'!$B$34*W$1),0)</f>
        <v>0</v>
      </c>
      <c r="X34">
        <f>IF(('Output(tau)'!$B$18-X$1)=$H34,EXP(-'Output(tau)'!$B$34*X$1),0)</f>
        <v>0</v>
      </c>
      <c r="Y34">
        <f>IF(('Output(tau)'!$B$18-Y$1)=$H34,EXP(-'Output(tau)'!$B$34*Y$1),0)</f>
        <v>0</v>
      </c>
      <c r="Z34">
        <f>IF(('Output(tau)'!$B$18-Z$1)=$H34,EXP(-'Output(tau)'!$B$34*Z$1),0)</f>
        <v>0</v>
      </c>
      <c r="AA34">
        <f>IF(('Output(tau)'!$B$18-AA$1)=$H34,EXP(-'Output(tau)'!$B$34*AA$1),0)</f>
        <v>0</v>
      </c>
      <c r="AB34">
        <f>IF(('Output(tau)'!$B$18-AB$1)=$H34,EXP(-'Output(tau)'!$B$34*AB$1),0)</f>
        <v>0</v>
      </c>
      <c r="AC34">
        <f>IF(('Output(tau)'!$B$18-AC$1)=$H34,EXP(-'Output(tau)'!$B$34*AC$1),0)</f>
        <v>0</v>
      </c>
      <c r="AD34">
        <f>IF(('Output(tau)'!$B$18-AD$1)=$H34,EXP(-'Output(tau)'!$B$34*AD$1),0)</f>
        <v>0</v>
      </c>
      <c r="AE34">
        <f>IF(('Output(tau)'!$B$18-AE$1)=$H34,EXP(-'Output(tau)'!$B$34*AE$1),0)</f>
        <v>0</v>
      </c>
      <c r="AF34">
        <f>IF(('Output(tau)'!$B$18-AF$1)=$H34,EXP(-'Output(tau)'!$B$34*AF$1),0)</f>
        <v>0</v>
      </c>
      <c r="AG34">
        <f>IF(('Output(tau)'!$B$18-AG$1)=$H34,EXP(-'Output(tau)'!$B$34*AG$1),0)</f>
        <v>0</v>
      </c>
      <c r="AH34">
        <f>IF(('Output(tau)'!$B$18-AH$1)=$H34,EXP(-'Output(tau)'!$B$34*AH$1),0)</f>
        <v>0</v>
      </c>
      <c r="AI34">
        <f>IF(('Output(tau)'!$B$18-AI$1)=$H34,EXP(-'Output(tau)'!$B$34*AI$1),0)</f>
        <v>0</v>
      </c>
      <c r="AJ34">
        <f>IF(('Output(tau)'!$B$18-AJ$1)=$H34,EXP(-'Output(tau)'!$B$34*AJ$1),0)</f>
        <v>0</v>
      </c>
      <c r="AK34">
        <f>IF(('Output(tau)'!$B$18-AK$1)=$H34,EXP(-'Output(tau)'!$B$34*AK$1),0)</f>
        <v>0</v>
      </c>
      <c r="AL34">
        <f>IF(('Output(tau)'!$B$18-AL$1)=$H34,EXP(-'Output(tau)'!$B$34*AL$1),0)</f>
        <v>0</v>
      </c>
      <c r="AM34">
        <f>IF(('Output(tau)'!$B$18-AM$1)=$H34,EXP(-'Output(tau)'!$B$34*AM$1),0)</f>
        <v>0</v>
      </c>
      <c r="AN34">
        <f>IF(('Output(tau)'!$B$18-AN$1)=$H34,EXP(-'Output(tau)'!$B$34*AN$1),0)</f>
        <v>0</v>
      </c>
      <c r="AO34">
        <f>IF(('Output(tau)'!$B$18-AO$1)=$H34,EXP(-'Output(tau)'!$B$34*AO$1),0)</f>
        <v>0</v>
      </c>
      <c r="AP34">
        <f>IF(('Output(tau)'!$B$18-AP$1)=$H34,EXP(-'Output(tau)'!$B$34*AP$1),0)</f>
        <v>0</v>
      </c>
      <c r="AQ34">
        <f>IF(('Output(tau)'!$B$18-AQ$1)=$H34,EXP(-'Output(tau)'!$B$34*AQ$1),0)</f>
        <v>0</v>
      </c>
      <c r="AR34">
        <f>IF(('Output(tau)'!$B$18-AR$1)=$H34,EXP(-'Output(tau)'!$B$34*AR$1),0)</f>
        <v>0</v>
      </c>
      <c r="AS34">
        <f>IF(('Output(tau)'!$B$18-AS$1)=$H34,EXP(-'Output(tau)'!$B$34*AS$1),0)</f>
        <v>0</v>
      </c>
      <c r="AT34">
        <f>IF(('Output(tau)'!$B$18-AT$1)=$H34,EXP(-'Output(tau)'!$B$34*AT$1),0)</f>
        <v>1</v>
      </c>
      <c r="AU34">
        <f>IF(('Output(tau)'!$B$18-AU$1)=$H34,EXP(-'Output(tau)'!$B$34*AU$1),0)</f>
        <v>0</v>
      </c>
      <c r="AV34">
        <f>IF(('Output(tau)'!$B$18-AV$1)=$H34,EXP(-'Output(tau)'!$B$34*AV$1),0)</f>
        <v>0</v>
      </c>
    </row>
    <row r="35" spans="7:48" x14ac:dyDescent="0.15">
      <c r="G35">
        <f>IF('Output(tau)'!$B$18&gt;H35,'Output(tau)'!$B$18-H35,0)</f>
        <v>37</v>
      </c>
      <c r="H35">
        <v>1963</v>
      </c>
      <c r="I35">
        <f>IF(AND(('Output(tau)'!$B$18-I$1-$H35)&gt;-0.5,('Output(tau)'!$B$18-I$1-$H35)&lt;=0.5),EXP(-'Output(tau)'!$B$34*I$1),0)</f>
        <v>0</v>
      </c>
      <c r="J35">
        <f>IF(('Output(tau)'!$B$18-J$1)=$H35,EXP(-'Output(tau)'!$B$34*J$1),0)</f>
        <v>0</v>
      </c>
      <c r="K35">
        <f>IF(('Output(tau)'!$B$18-K$1)=$H35,EXP(-'Output(tau)'!$B$34*K$1),0)</f>
        <v>0</v>
      </c>
      <c r="L35">
        <f>IF(('Output(tau)'!$B$18-L$1)=$H35,EXP(-'Output(tau)'!$B$34*L$1),0)</f>
        <v>0</v>
      </c>
      <c r="M35">
        <f>IF(('Output(tau)'!$B$18-M$1)=$H35,EXP(-'Output(tau)'!$B$34*M$1),0)</f>
        <v>0</v>
      </c>
      <c r="N35">
        <f>IF(('Output(tau)'!$B$18-N$1)=$H35,EXP(-'Output(tau)'!$B$34*N$1),0)</f>
        <v>0</v>
      </c>
      <c r="O35">
        <f>IF(('Output(tau)'!$B$18-O$1)=$H35,EXP(-'Output(tau)'!$B$34*O$1),0)</f>
        <v>0</v>
      </c>
      <c r="P35">
        <f>IF(('Output(tau)'!$B$18-P$1)=$H35,EXP(-'Output(tau)'!$B$34*P$1),0)</f>
        <v>0</v>
      </c>
      <c r="Q35">
        <f>IF(('Output(tau)'!$B$18-Q$1)=$H35,EXP(-'Output(tau)'!$B$34*Q$1),0)</f>
        <v>0</v>
      </c>
      <c r="R35">
        <f>IF(('Output(tau)'!$B$18-R$1)=$H35,EXP(-'Output(tau)'!$B$34*R$1),0)</f>
        <v>0</v>
      </c>
      <c r="S35">
        <f>IF(('Output(tau)'!$B$18-S$1)=$H35,EXP(-'Output(tau)'!$B$34*S$1),0)</f>
        <v>0</v>
      </c>
      <c r="T35">
        <f>IF(('Output(tau)'!$B$18-T$1)=$H35,EXP(-'Output(tau)'!$B$34*T$1),0)</f>
        <v>0</v>
      </c>
      <c r="U35">
        <f>IF(('Output(tau)'!$B$18-U$1)=$H35,EXP(-'Output(tau)'!$B$34*U$1),0)</f>
        <v>0</v>
      </c>
      <c r="V35">
        <f>IF(('Output(tau)'!$B$18-V$1)=$H35,EXP(-'Output(tau)'!$B$34*V$1),0)</f>
        <v>0</v>
      </c>
      <c r="W35">
        <f>IF(('Output(tau)'!$B$18-W$1)=$H35,EXP(-'Output(tau)'!$B$34*W$1),0)</f>
        <v>0</v>
      </c>
      <c r="X35">
        <f>IF(('Output(tau)'!$B$18-X$1)=$H35,EXP(-'Output(tau)'!$B$34*X$1),0)</f>
        <v>0</v>
      </c>
      <c r="Y35">
        <f>IF(('Output(tau)'!$B$18-Y$1)=$H35,EXP(-'Output(tau)'!$B$34*Y$1),0)</f>
        <v>0</v>
      </c>
      <c r="Z35">
        <f>IF(('Output(tau)'!$B$18-Z$1)=$H35,EXP(-'Output(tau)'!$B$34*Z$1),0)</f>
        <v>0</v>
      </c>
      <c r="AA35">
        <f>IF(('Output(tau)'!$B$18-AA$1)=$H35,EXP(-'Output(tau)'!$B$34*AA$1),0)</f>
        <v>0</v>
      </c>
      <c r="AB35">
        <f>IF(('Output(tau)'!$B$18-AB$1)=$H35,EXP(-'Output(tau)'!$B$34*AB$1),0)</f>
        <v>0</v>
      </c>
      <c r="AC35">
        <f>IF(('Output(tau)'!$B$18-AC$1)=$H35,EXP(-'Output(tau)'!$B$34*AC$1),0)</f>
        <v>0</v>
      </c>
      <c r="AD35">
        <f>IF(('Output(tau)'!$B$18-AD$1)=$H35,EXP(-'Output(tau)'!$B$34*AD$1),0)</f>
        <v>0</v>
      </c>
      <c r="AE35">
        <f>IF(('Output(tau)'!$B$18-AE$1)=$H35,EXP(-'Output(tau)'!$B$34*AE$1),0)</f>
        <v>0</v>
      </c>
      <c r="AF35">
        <f>IF(('Output(tau)'!$B$18-AF$1)=$H35,EXP(-'Output(tau)'!$B$34*AF$1),0)</f>
        <v>0</v>
      </c>
      <c r="AG35">
        <f>IF(('Output(tau)'!$B$18-AG$1)=$H35,EXP(-'Output(tau)'!$B$34*AG$1),0)</f>
        <v>0</v>
      </c>
      <c r="AH35">
        <f>IF(('Output(tau)'!$B$18-AH$1)=$H35,EXP(-'Output(tau)'!$B$34*AH$1),0)</f>
        <v>0</v>
      </c>
      <c r="AI35">
        <f>IF(('Output(tau)'!$B$18-AI$1)=$H35,EXP(-'Output(tau)'!$B$34*AI$1),0)</f>
        <v>0</v>
      </c>
      <c r="AJ35">
        <f>IF(('Output(tau)'!$B$18-AJ$1)=$H35,EXP(-'Output(tau)'!$B$34*AJ$1),0)</f>
        <v>0</v>
      </c>
      <c r="AK35">
        <f>IF(('Output(tau)'!$B$18-AK$1)=$H35,EXP(-'Output(tau)'!$B$34*AK$1),0)</f>
        <v>0</v>
      </c>
      <c r="AL35">
        <f>IF(('Output(tau)'!$B$18-AL$1)=$H35,EXP(-'Output(tau)'!$B$34*AL$1),0)</f>
        <v>0</v>
      </c>
      <c r="AM35">
        <f>IF(('Output(tau)'!$B$18-AM$1)=$H35,EXP(-'Output(tau)'!$B$34*AM$1),0)</f>
        <v>0</v>
      </c>
      <c r="AN35">
        <f>IF(('Output(tau)'!$B$18-AN$1)=$H35,EXP(-'Output(tau)'!$B$34*AN$1),0)</f>
        <v>0</v>
      </c>
      <c r="AO35">
        <f>IF(('Output(tau)'!$B$18-AO$1)=$H35,EXP(-'Output(tau)'!$B$34*AO$1),0)</f>
        <v>0</v>
      </c>
      <c r="AP35">
        <f>IF(('Output(tau)'!$B$18-AP$1)=$H35,EXP(-'Output(tau)'!$B$34*AP$1),0)</f>
        <v>0</v>
      </c>
      <c r="AQ35">
        <f>IF(('Output(tau)'!$B$18-AQ$1)=$H35,EXP(-'Output(tau)'!$B$34*AQ$1),0)</f>
        <v>0</v>
      </c>
      <c r="AR35">
        <f>IF(('Output(tau)'!$B$18-AR$1)=$H35,EXP(-'Output(tau)'!$B$34*AR$1),0)</f>
        <v>0</v>
      </c>
      <c r="AS35">
        <f>IF(('Output(tau)'!$B$18-AS$1)=$H35,EXP(-'Output(tau)'!$B$34*AS$1),0)</f>
        <v>1</v>
      </c>
      <c r="AT35">
        <f>IF(('Output(tau)'!$B$18-AT$1)=$H35,EXP(-'Output(tau)'!$B$34*AT$1),0)</f>
        <v>0</v>
      </c>
      <c r="AU35">
        <f>IF(('Output(tau)'!$B$18-AU$1)=$H35,EXP(-'Output(tau)'!$B$34*AU$1),0)</f>
        <v>0</v>
      </c>
      <c r="AV35">
        <f>IF(('Output(tau)'!$B$18-AV$1)=$H35,EXP(-'Output(tau)'!$B$34*AV$1),0)</f>
        <v>0</v>
      </c>
    </row>
    <row r="36" spans="7:48" x14ac:dyDescent="0.15">
      <c r="G36">
        <f>IF('Output(tau)'!$B$18&gt;H36,'Output(tau)'!$B$18-H36,0)</f>
        <v>36</v>
      </c>
      <c r="H36">
        <v>1964</v>
      </c>
      <c r="I36">
        <f>IF(AND(('Output(tau)'!$B$18-I$1-$H36)&gt;-0.5,('Output(tau)'!$B$18-I$1-$H36)&lt;=0.5),EXP(-'Output(tau)'!$B$34*I$1),0)</f>
        <v>0</v>
      </c>
      <c r="J36">
        <f>IF(('Output(tau)'!$B$18-J$1)=$H36,EXP(-'Output(tau)'!$B$34*J$1),0)</f>
        <v>0</v>
      </c>
      <c r="K36">
        <f>IF(('Output(tau)'!$B$18-K$1)=$H36,EXP(-'Output(tau)'!$B$34*K$1),0)</f>
        <v>0</v>
      </c>
      <c r="L36">
        <f>IF(('Output(tau)'!$B$18-L$1)=$H36,EXP(-'Output(tau)'!$B$34*L$1),0)</f>
        <v>0</v>
      </c>
      <c r="M36">
        <f>IF(('Output(tau)'!$B$18-M$1)=$H36,EXP(-'Output(tau)'!$B$34*M$1),0)</f>
        <v>0</v>
      </c>
      <c r="N36">
        <f>IF(('Output(tau)'!$B$18-N$1)=$H36,EXP(-'Output(tau)'!$B$34*N$1),0)</f>
        <v>0</v>
      </c>
      <c r="O36">
        <f>IF(('Output(tau)'!$B$18-O$1)=$H36,EXP(-'Output(tau)'!$B$34*O$1),0)</f>
        <v>0</v>
      </c>
      <c r="P36">
        <f>IF(('Output(tau)'!$B$18-P$1)=$H36,EXP(-'Output(tau)'!$B$34*P$1),0)</f>
        <v>0</v>
      </c>
      <c r="Q36">
        <f>IF(('Output(tau)'!$B$18-Q$1)=$H36,EXP(-'Output(tau)'!$B$34*Q$1),0)</f>
        <v>0</v>
      </c>
      <c r="R36">
        <f>IF(('Output(tau)'!$B$18-R$1)=$H36,EXP(-'Output(tau)'!$B$34*R$1),0)</f>
        <v>0</v>
      </c>
      <c r="S36">
        <f>IF(('Output(tau)'!$B$18-S$1)=$H36,EXP(-'Output(tau)'!$B$34*S$1),0)</f>
        <v>0</v>
      </c>
      <c r="T36">
        <f>IF(('Output(tau)'!$B$18-T$1)=$H36,EXP(-'Output(tau)'!$B$34*T$1),0)</f>
        <v>0</v>
      </c>
      <c r="U36">
        <f>IF(('Output(tau)'!$B$18-U$1)=$H36,EXP(-'Output(tau)'!$B$34*U$1),0)</f>
        <v>0</v>
      </c>
      <c r="V36">
        <f>IF(('Output(tau)'!$B$18-V$1)=$H36,EXP(-'Output(tau)'!$B$34*V$1),0)</f>
        <v>0</v>
      </c>
      <c r="W36">
        <f>IF(('Output(tau)'!$B$18-W$1)=$H36,EXP(-'Output(tau)'!$B$34*W$1),0)</f>
        <v>0</v>
      </c>
      <c r="X36">
        <f>IF(('Output(tau)'!$B$18-X$1)=$H36,EXP(-'Output(tau)'!$B$34*X$1),0)</f>
        <v>0</v>
      </c>
      <c r="Y36">
        <f>IF(('Output(tau)'!$B$18-Y$1)=$H36,EXP(-'Output(tau)'!$B$34*Y$1),0)</f>
        <v>0</v>
      </c>
      <c r="Z36">
        <f>IF(('Output(tau)'!$B$18-Z$1)=$H36,EXP(-'Output(tau)'!$B$34*Z$1),0)</f>
        <v>0</v>
      </c>
      <c r="AA36">
        <f>IF(('Output(tau)'!$B$18-AA$1)=$H36,EXP(-'Output(tau)'!$B$34*AA$1),0)</f>
        <v>0</v>
      </c>
      <c r="AB36">
        <f>IF(('Output(tau)'!$B$18-AB$1)=$H36,EXP(-'Output(tau)'!$B$34*AB$1),0)</f>
        <v>0</v>
      </c>
      <c r="AC36">
        <f>IF(('Output(tau)'!$B$18-AC$1)=$H36,EXP(-'Output(tau)'!$B$34*AC$1),0)</f>
        <v>0</v>
      </c>
      <c r="AD36">
        <f>IF(('Output(tau)'!$B$18-AD$1)=$H36,EXP(-'Output(tau)'!$B$34*AD$1),0)</f>
        <v>0</v>
      </c>
      <c r="AE36">
        <f>IF(('Output(tau)'!$B$18-AE$1)=$H36,EXP(-'Output(tau)'!$B$34*AE$1),0)</f>
        <v>0</v>
      </c>
      <c r="AF36">
        <f>IF(('Output(tau)'!$B$18-AF$1)=$H36,EXP(-'Output(tau)'!$B$34*AF$1),0)</f>
        <v>0</v>
      </c>
      <c r="AG36">
        <f>IF(('Output(tau)'!$B$18-AG$1)=$H36,EXP(-'Output(tau)'!$B$34*AG$1),0)</f>
        <v>0</v>
      </c>
      <c r="AH36">
        <f>IF(('Output(tau)'!$B$18-AH$1)=$H36,EXP(-'Output(tau)'!$B$34*AH$1),0)</f>
        <v>0</v>
      </c>
      <c r="AI36">
        <f>IF(('Output(tau)'!$B$18-AI$1)=$H36,EXP(-'Output(tau)'!$B$34*AI$1),0)</f>
        <v>0</v>
      </c>
      <c r="AJ36">
        <f>IF(('Output(tau)'!$B$18-AJ$1)=$H36,EXP(-'Output(tau)'!$B$34*AJ$1),0)</f>
        <v>0</v>
      </c>
      <c r="AK36">
        <f>IF(('Output(tau)'!$B$18-AK$1)=$H36,EXP(-'Output(tau)'!$B$34*AK$1),0)</f>
        <v>0</v>
      </c>
      <c r="AL36">
        <f>IF(('Output(tau)'!$B$18-AL$1)=$H36,EXP(-'Output(tau)'!$B$34*AL$1),0)</f>
        <v>0</v>
      </c>
      <c r="AM36">
        <f>IF(('Output(tau)'!$B$18-AM$1)=$H36,EXP(-'Output(tau)'!$B$34*AM$1),0)</f>
        <v>0</v>
      </c>
      <c r="AN36">
        <f>IF(('Output(tau)'!$B$18-AN$1)=$H36,EXP(-'Output(tau)'!$B$34*AN$1),0)</f>
        <v>0</v>
      </c>
      <c r="AO36">
        <f>IF(('Output(tau)'!$B$18-AO$1)=$H36,EXP(-'Output(tau)'!$B$34*AO$1),0)</f>
        <v>0</v>
      </c>
      <c r="AP36">
        <f>IF(('Output(tau)'!$B$18-AP$1)=$H36,EXP(-'Output(tau)'!$B$34*AP$1),0)</f>
        <v>0</v>
      </c>
      <c r="AQ36">
        <f>IF(('Output(tau)'!$B$18-AQ$1)=$H36,EXP(-'Output(tau)'!$B$34*AQ$1),0)</f>
        <v>0</v>
      </c>
      <c r="AR36">
        <f>IF(('Output(tau)'!$B$18-AR$1)=$H36,EXP(-'Output(tau)'!$B$34*AR$1),0)</f>
        <v>1</v>
      </c>
      <c r="AS36">
        <f>IF(('Output(tau)'!$B$18-AS$1)=$H36,EXP(-'Output(tau)'!$B$34*AS$1),0)</f>
        <v>0</v>
      </c>
      <c r="AT36">
        <f>IF(('Output(tau)'!$B$18-AT$1)=$H36,EXP(-'Output(tau)'!$B$34*AT$1),0)</f>
        <v>0</v>
      </c>
      <c r="AU36">
        <f>IF(('Output(tau)'!$B$18-AU$1)=$H36,EXP(-'Output(tau)'!$B$34*AU$1),0)</f>
        <v>0</v>
      </c>
      <c r="AV36">
        <f>IF(('Output(tau)'!$B$18-AV$1)=$H36,EXP(-'Output(tau)'!$B$34*AV$1),0)</f>
        <v>0</v>
      </c>
    </row>
    <row r="37" spans="7:48" x14ac:dyDescent="0.15">
      <c r="G37">
        <f>IF('Output(tau)'!$B$18&gt;H37,'Output(tau)'!$B$18-H37,0)</f>
        <v>35</v>
      </c>
      <c r="H37">
        <v>1965</v>
      </c>
      <c r="I37">
        <f>IF(AND(('Output(tau)'!$B$18-I$1-$H37)&gt;-0.5,('Output(tau)'!$B$18-I$1-$H37)&lt;=0.5),EXP(-'Output(tau)'!$B$34*I$1),0)</f>
        <v>0</v>
      </c>
      <c r="J37">
        <f>IF(('Output(tau)'!$B$18-J$1)=$H37,EXP(-'Output(tau)'!$B$34*J$1),0)</f>
        <v>0</v>
      </c>
      <c r="K37">
        <f>IF(('Output(tau)'!$B$18-K$1)=$H37,EXP(-'Output(tau)'!$B$34*K$1),0)</f>
        <v>0</v>
      </c>
      <c r="L37">
        <f>IF(('Output(tau)'!$B$18-L$1)=$H37,EXP(-'Output(tau)'!$B$34*L$1),0)</f>
        <v>0</v>
      </c>
      <c r="M37">
        <f>IF(('Output(tau)'!$B$18-M$1)=$H37,EXP(-'Output(tau)'!$B$34*M$1),0)</f>
        <v>0</v>
      </c>
      <c r="N37">
        <f>IF(('Output(tau)'!$B$18-N$1)=$H37,EXP(-'Output(tau)'!$B$34*N$1),0)</f>
        <v>0</v>
      </c>
      <c r="O37">
        <f>IF(('Output(tau)'!$B$18-O$1)=$H37,EXP(-'Output(tau)'!$B$34*O$1),0)</f>
        <v>0</v>
      </c>
      <c r="P37">
        <f>IF(('Output(tau)'!$B$18-P$1)=$H37,EXP(-'Output(tau)'!$B$34*P$1),0)</f>
        <v>0</v>
      </c>
      <c r="Q37">
        <f>IF(('Output(tau)'!$B$18-Q$1)=$H37,EXP(-'Output(tau)'!$B$34*Q$1),0)</f>
        <v>0</v>
      </c>
      <c r="R37">
        <f>IF(('Output(tau)'!$B$18-R$1)=$H37,EXP(-'Output(tau)'!$B$34*R$1),0)</f>
        <v>0</v>
      </c>
      <c r="S37">
        <f>IF(('Output(tau)'!$B$18-S$1)=$H37,EXP(-'Output(tau)'!$B$34*S$1),0)</f>
        <v>0</v>
      </c>
      <c r="T37">
        <f>IF(('Output(tau)'!$B$18-T$1)=$H37,EXP(-'Output(tau)'!$B$34*T$1),0)</f>
        <v>0</v>
      </c>
      <c r="U37">
        <f>IF(('Output(tau)'!$B$18-U$1)=$H37,EXP(-'Output(tau)'!$B$34*U$1),0)</f>
        <v>0</v>
      </c>
      <c r="V37">
        <f>IF(('Output(tau)'!$B$18-V$1)=$H37,EXP(-'Output(tau)'!$B$34*V$1),0)</f>
        <v>0</v>
      </c>
      <c r="W37">
        <f>IF(('Output(tau)'!$B$18-W$1)=$H37,EXP(-'Output(tau)'!$B$34*W$1),0)</f>
        <v>0</v>
      </c>
      <c r="X37">
        <f>IF(('Output(tau)'!$B$18-X$1)=$H37,EXP(-'Output(tau)'!$B$34*X$1),0)</f>
        <v>0</v>
      </c>
      <c r="Y37">
        <f>IF(('Output(tau)'!$B$18-Y$1)=$H37,EXP(-'Output(tau)'!$B$34*Y$1),0)</f>
        <v>0</v>
      </c>
      <c r="Z37">
        <f>IF(('Output(tau)'!$B$18-Z$1)=$H37,EXP(-'Output(tau)'!$B$34*Z$1),0)</f>
        <v>0</v>
      </c>
      <c r="AA37">
        <f>IF(('Output(tau)'!$B$18-AA$1)=$H37,EXP(-'Output(tau)'!$B$34*AA$1),0)</f>
        <v>0</v>
      </c>
      <c r="AB37">
        <f>IF(('Output(tau)'!$B$18-AB$1)=$H37,EXP(-'Output(tau)'!$B$34*AB$1),0)</f>
        <v>0</v>
      </c>
      <c r="AC37">
        <f>IF(('Output(tau)'!$B$18-AC$1)=$H37,EXP(-'Output(tau)'!$B$34*AC$1),0)</f>
        <v>0</v>
      </c>
      <c r="AD37">
        <f>IF(('Output(tau)'!$B$18-AD$1)=$H37,EXP(-'Output(tau)'!$B$34*AD$1),0)</f>
        <v>0</v>
      </c>
      <c r="AE37">
        <f>IF(('Output(tau)'!$B$18-AE$1)=$H37,EXP(-'Output(tau)'!$B$34*AE$1),0)</f>
        <v>0</v>
      </c>
      <c r="AF37">
        <f>IF(('Output(tau)'!$B$18-AF$1)=$H37,EXP(-'Output(tau)'!$B$34*AF$1),0)</f>
        <v>0</v>
      </c>
      <c r="AG37">
        <f>IF(('Output(tau)'!$B$18-AG$1)=$H37,EXP(-'Output(tau)'!$B$34*AG$1),0)</f>
        <v>0</v>
      </c>
      <c r="AH37">
        <f>IF(('Output(tau)'!$B$18-AH$1)=$H37,EXP(-'Output(tau)'!$B$34*AH$1),0)</f>
        <v>0</v>
      </c>
      <c r="AI37">
        <f>IF(('Output(tau)'!$B$18-AI$1)=$H37,EXP(-'Output(tau)'!$B$34*AI$1),0)</f>
        <v>0</v>
      </c>
      <c r="AJ37">
        <f>IF(('Output(tau)'!$B$18-AJ$1)=$H37,EXP(-'Output(tau)'!$B$34*AJ$1),0)</f>
        <v>0</v>
      </c>
      <c r="AK37">
        <f>IF(('Output(tau)'!$B$18-AK$1)=$H37,EXP(-'Output(tau)'!$B$34*AK$1),0)</f>
        <v>0</v>
      </c>
      <c r="AL37">
        <f>IF(('Output(tau)'!$B$18-AL$1)=$H37,EXP(-'Output(tau)'!$B$34*AL$1),0)</f>
        <v>0</v>
      </c>
      <c r="AM37">
        <f>IF(('Output(tau)'!$B$18-AM$1)=$H37,EXP(-'Output(tau)'!$B$34*AM$1),0)</f>
        <v>0</v>
      </c>
      <c r="AN37">
        <f>IF(('Output(tau)'!$B$18-AN$1)=$H37,EXP(-'Output(tau)'!$B$34*AN$1),0)</f>
        <v>0</v>
      </c>
      <c r="AO37">
        <f>IF(('Output(tau)'!$B$18-AO$1)=$H37,EXP(-'Output(tau)'!$B$34*AO$1),0)</f>
        <v>0</v>
      </c>
      <c r="AP37">
        <f>IF(('Output(tau)'!$B$18-AP$1)=$H37,EXP(-'Output(tau)'!$B$34*AP$1),0)</f>
        <v>0</v>
      </c>
      <c r="AQ37">
        <f>IF(('Output(tau)'!$B$18-AQ$1)=$H37,EXP(-'Output(tau)'!$B$34*AQ$1),0)</f>
        <v>1</v>
      </c>
      <c r="AR37">
        <f>IF(('Output(tau)'!$B$18-AR$1)=$H37,EXP(-'Output(tau)'!$B$34*AR$1),0)</f>
        <v>0</v>
      </c>
      <c r="AS37">
        <f>IF(('Output(tau)'!$B$18-AS$1)=$H37,EXP(-'Output(tau)'!$B$34*AS$1),0)</f>
        <v>0</v>
      </c>
      <c r="AT37">
        <f>IF(('Output(tau)'!$B$18-AT$1)=$H37,EXP(-'Output(tau)'!$B$34*AT$1),0)</f>
        <v>0</v>
      </c>
      <c r="AU37">
        <f>IF(('Output(tau)'!$B$18-AU$1)=$H37,EXP(-'Output(tau)'!$B$34*AU$1),0)</f>
        <v>0</v>
      </c>
      <c r="AV37">
        <f>IF(('Output(tau)'!$B$18-AV$1)=$H37,EXP(-'Output(tau)'!$B$34*AV$1),0)</f>
        <v>0</v>
      </c>
    </row>
    <row r="38" spans="7:48" x14ac:dyDescent="0.15">
      <c r="G38">
        <f>IF('Output(tau)'!$B$18&gt;H38,'Output(tau)'!$B$18-H38,0)</f>
        <v>34</v>
      </c>
      <c r="H38">
        <v>1966</v>
      </c>
      <c r="I38">
        <f>IF(AND(('Output(tau)'!$B$18-I$1-$H38)&gt;-0.5,('Output(tau)'!$B$18-I$1-$H38)&lt;=0.5),EXP(-'Output(tau)'!$B$34*I$1),0)</f>
        <v>0</v>
      </c>
      <c r="J38">
        <f>IF(('Output(tau)'!$B$18-J$1)=$H38,EXP(-'Output(tau)'!$B$34*J$1),0)</f>
        <v>0</v>
      </c>
      <c r="K38">
        <f>IF(('Output(tau)'!$B$18-K$1)=$H38,EXP(-'Output(tau)'!$B$34*K$1),0)</f>
        <v>0</v>
      </c>
      <c r="L38">
        <f>IF(('Output(tau)'!$B$18-L$1)=$H38,EXP(-'Output(tau)'!$B$34*L$1),0)</f>
        <v>0</v>
      </c>
      <c r="M38">
        <f>IF(('Output(tau)'!$B$18-M$1)=$H38,EXP(-'Output(tau)'!$B$34*M$1),0)</f>
        <v>0</v>
      </c>
      <c r="N38">
        <f>IF(('Output(tau)'!$B$18-N$1)=$H38,EXP(-'Output(tau)'!$B$34*N$1),0)</f>
        <v>0</v>
      </c>
      <c r="O38">
        <f>IF(('Output(tau)'!$B$18-O$1)=$H38,EXP(-'Output(tau)'!$B$34*O$1),0)</f>
        <v>0</v>
      </c>
      <c r="P38">
        <f>IF(('Output(tau)'!$B$18-P$1)=$H38,EXP(-'Output(tau)'!$B$34*P$1),0)</f>
        <v>0</v>
      </c>
      <c r="Q38">
        <f>IF(('Output(tau)'!$B$18-Q$1)=$H38,EXP(-'Output(tau)'!$B$34*Q$1),0)</f>
        <v>0</v>
      </c>
      <c r="R38">
        <f>IF(('Output(tau)'!$B$18-R$1)=$H38,EXP(-'Output(tau)'!$B$34*R$1),0)</f>
        <v>0</v>
      </c>
      <c r="S38">
        <f>IF(('Output(tau)'!$B$18-S$1)=$H38,EXP(-'Output(tau)'!$B$34*S$1),0)</f>
        <v>0</v>
      </c>
      <c r="T38">
        <f>IF(('Output(tau)'!$B$18-T$1)=$H38,EXP(-'Output(tau)'!$B$34*T$1),0)</f>
        <v>0</v>
      </c>
      <c r="U38">
        <f>IF(('Output(tau)'!$B$18-U$1)=$H38,EXP(-'Output(tau)'!$B$34*U$1),0)</f>
        <v>0</v>
      </c>
      <c r="V38">
        <f>IF(('Output(tau)'!$B$18-V$1)=$H38,EXP(-'Output(tau)'!$B$34*V$1),0)</f>
        <v>0</v>
      </c>
      <c r="W38">
        <f>IF(('Output(tau)'!$B$18-W$1)=$H38,EXP(-'Output(tau)'!$B$34*W$1),0)</f>
        <v>0</v>
      </c>
      <c r="X38">
        <f>IF(('Output(tau)'!$B$18-X$1)=$H38,EXP(-'Output(tau)'!$B$34*X$1),0)</f>
        <v>0</v>
      </c>
      <c r="Y38">
        <f>IF(('Output(tau)'!$B$18-Y$1)=$H38,EXP(-'Output(tau)'!$B$34*Y$1),0)</f>
        <v>0</v>
      </c>
      <c r="Z38">
        <f>IF(('Output(tau)'!$B$18-Z$1)=$H38,EXP(-'Output(tau)'!$B$34*Z$1),0)</f>
        <v>0</v>
      </c>
      <c r="AA38">
        <f>IF(('Output(tau)'!$B$18-AA$1)=$H38,EXP(-'Output(tau)'!$B$34*AA$1),0)</f>
        <v>0</v>
      </c>
      <c r="AB38">
        <f>IF(('Output(tau)'!$B$18-AB$1)=$H38,EXP(-'Output(tau)'!$B$34*AB$1),0)</f>
        <v>0</v>
      </c>
      <c r="AC38">
        <f>IF(('Output(tau)'!$B$18-AC$1)=$H38,EXP(-'Output(tau)'!$B$34*AC$1),0)</f>
        <v>0</v>
      </c>
      <c r="AD38">
        <f>IF(('Output(tau)'!$B$18-AD$1)=$H38,EXP(-'Output(tau)'!$B$34*AD$1),0)</f>
        <v>0</v>
      </c>
      <c r="AE38">
        <f>IF(('Output(tau)'!$B$18-AE$1)=$H38,EXP(-'Output(tau)'!$B$34*AE$1),0)</f>
        <v>0</v>
      </c>
      <c r="AF38">
        <f>IF(('Output(tau)'!$B$18-AF$1)=$H38,EXP(-'Output(tau)'!$B$34*AF$1),0)</f>
        <v>0</v>
      </c>
      <c r="AG38">
        <f>IF(('Output(tau)'!$B$18-AG$1)=$H38,EXP(-'Output(tau)'!$B$34*AG$1),0)</f>
        <v>0</v>
      </c>
      <c r="AH38">
        <f>IF(('Output(tau)'!$B$18-AH$1)=$H38,EXP(-'Output(tau)'!$B$34*AH$1),0)</f>
        <v>0</v>
      </c>
      <c r="AI38">
        <f>IF(('Output(tau)'!$B$18-AI$1)=$H38,EXP(-'Output(tau)'!$B$34*AI$1),0)</f>
        <v>0</v>
      </c>
      <c r="AJ38">
        <f>IF(('Output(tau)'!$B$18-AJ$1)=$H38,EXP(-'Output(tau)'!$B$34*AJ$1),0)</f>
        <v>0</v>
      </c>
      <c r="AK38">
        <f>IF(('Output(tau)'!$B$18-AK$1)=$H38,EXP(-'Output(tau)'!$B$34*AK$1),0)</f>
        <v>0</v>
      </c>
      <c r="AL38">
        <f>IF(('Output(tau)'!$B$18-AL$1)=$H38,EXP(-'Output(tau)'!$B$34*AL$1),0)</f>
        <v>0</v>
      </c>
      <c r="AM38">
        <f>IF(('Output(tau)'!$B$18-AM$1)=$H38,EXP(-'Output(tau)'!$B$34*AM$1),0)</f>
        <v>0</v>
      </c>
      <c r="AN38">
        <f>IF(('Output(tau)'!$B$18-AN$1)=$H38,EXP(-'Output(tau)'!$B$34*AN$1),0)</f>
        <v>0</v>
      </c>
      <c r="AO38">
        <f>IF(('Output(tau)'!$B$18-AO$1)=$H38,EXP(-'Output(tau)'!$B$34*AO$1),0)</f>
        <v>0</v>
      </c>
      <c r="AP38">
        <f>IF(('Output(tau)'!$B$18-AP$1)=$H38,EXP(-'Output(tau)'!$B$34*AP$1),0)</f>
        <v>1</v>
      </c>
      <c r="AQ38">
        <f>IF(('Output(tau)'!$B$18-AQ$1)=$H38,EXP(-'Output(tau)'!$B$34*AQ$1),0)</f>
        <v>0</v>
      </c>
      <c r="AR38">
        <f>IF(('Output(tau)'!$B$18-AR$1)=$H38,EXP(-'Output(tau)'!$B$34*AR$1),0)</f>
        <v>0</v>
      </c>
      <c r="AS38">
        <f>IF(('Output(tau)'!$B$18-AS$1)=$H38,EXP(-'Output(tau)'!$B$34*AS$1),0)</f>
        <v>0</v>
      </c>
      <c r="AT38">
        <f>IF(('Output(tau)'!$B$18-AT$1)=$H38,EXP(-'Output(tau)'!$B$34*AT$1),0)</f>
        <v>0</v>
      </c>
      <c r="AU38">
        <f>IF(('Output(tau)'!$B$18-AU$1)=$H38,EXP(-'Output(tau)'!$B$34*AU$1),0)</f>
        <v>0</v>
      </c>
      <c r="AV38">
        <f>IF(('Output(tau)'!$B$18-AV$1)=$H38,EXP(-'Output(tau)'!$B$34*AV$1),0)</f>
        <v>0</v>
      </c>
    </row>
    <row r="39" spans="7:48" x14ac:dyDescent="0.15">
      <c r="G39">
        <f>IF('Output(tau)'!$B$18&gt;H39,'Output(tau)'!$B$18-H39,0)</f>
        <v>33</v>
      </c>
      <c r="H39">
        <v>1967</v>
      </c>
      <c r="I39">
        <f>IF(AND(('Output(tau)'!$B$18-I$1-$H39)&gt;-0.5,('Output(tau)'!$B$18-I$1-$H39)&lt;=0.5),EXP(-'Output(tau)'!$B$34*I$1),0)</f>
        <v>0</v>
      </c>
      <c r="J39">
        <f>IF(('Output(tau)'!$B$18-J$1)=$H39,EXP(-'Output(tau)'!$B$34*J$1),0)</f>
        <v>0</v>
      </c>
      <c r="K39">
        <f>IF(('Output(tau)'!$B$18-K$1)=$H39,EXP(-'Output(tau)'!$B$34*K$1),0)</f>
        <v>0</v>
      </c>
      <c r="L39">
        <f>IF(('Output(tau)'!$B$18-L$1)=$H39,EXP(-'Output(tau)'!$B$34*L$1),0)</f>
        <v>0</v>
      </c>
      <c r="M39">
        <f>IF(('Output(tau)'!$B$18-M$1)=$H39,EXP(-'Output(tau)'!$B$34*M$1),0)</f>
        <v>0</v>
      </c>
      <c r="N39">
        <f>IF(('Output(tau)'!$B$18-N$1)=$H39,EXP(-'Output(tau)'!$B$34*N$1),0)</f>
        <v>0</v>
      </c>
      <c r="O39">
        <f>IF(('Output(tau)'!$B$18-O$1)=$H39,EXP(-'Output(tau)'!$B$34*O$1),0)</f>
        <v>0</v>
      </c>
      <c r="P39">
        <f>IF(('Output(tau)'!$B$18-P$1)=$H39,EXP(-'Output(tau)'!$B$34*P$1),0)</f>
        <v>0</v>
      </c>
      <c r="Q39">
        <f>IF(('Output(tau)'!$B$18-Q$1)=$H39,EXP(-'Output(tau)'!$B$34*Q$1),0)</f>
        <v>0</v>
      </c>
      <c r="R39">
        <f>IF(('Output(tau)'!$B$18-R$1)=$H39,EXP(-'Output(tau)'!$B$34*R$1),0)</f>
        <v>0</v>
      </c>
      <c r="S39">
        <f>IF(('Output(tau)'!$B$18-S$1)=$H39,EXP(-'Output(tau)'!$B$34*S$1),0)</f>
        <v>0</v>
      </c>
      <c r="T39">
        <f>IF(('Output(tau)'!$B$18-T$1)=$H39,EXP(-'Output(tau)'!$B$34*T$1),0)</f>
        <v>0</v>
      </c>
      <c r="U39">
        <f>IF(('Output(tau)'!$B$18-U$1)=$H39,EXP(-'Output(tau)'!$B$34*U$1),0)</f>
        <v>0</v>
      </c>
      <c r="V39">
        <f>IF(('Output(tau)'!$B$18-V$1)=$H39,EXP(-'Output(tau)'!$B$34*V$1),0)</f>
        <v>0</v>
      </c>
      <c r="W39">
        <f>IF(('Output(tau)'!$B$18-W$1)=$H39,EXP(-'Output(tau)'!$B$34*W$1),0)</f>
        <v>0</v>
      </c>
      <c r="X39">
        <f>IF(('Output(tau)'!$B$18-X$1)=$H39,EXP(-'Output(tau)'!$B$34*X$1),0)</f>
        <v>0</v>
      </c>
      <c r="Y39">
        <f>IF(('Output(tau)'!$B$18-Y$1)=$H39,EXP(-'Output(tau)'!$B$34*Y$1),0)</f>
        <v>0</v>
      </c>
      <c r="Z39">
        <f>IF(('Output(tau)'!$B$18-Z$1)=$H39,EXP(-'Output(tau)'!$B$34*Z$1),0)</f>
        <v>0</v>
      </c>
      <c r="AA39">
        <f>IF(('Output(tau)'!$B$18-AA$1)=$H39,EXP(-'Output(tau)'!$B$34*AA$1),0)</f>
        <v>0</v>
      </c>
      <c r="AB39">
        <f>IF(('Output(tau)'!$B$18-AB$1)=$H39,EXP(-'Output(tau)'!$B$34*AB$1),0)</f>
        <v>0</v>
      </c>
      <c r="AC39">
        <f>IF(('Output(tau)'!$B$18-AC$1)=$H39,EXP(-'Output(tau)'!$B$34*AC$1),0)</f>
        <v>0</v>
      </c>
      <c r="AD39">
        <f>IF(('Output(tau)'!$B$18-AD$1)=$H39,EXP(-'Output(tau)'!$B$34*AD$1),0)</f>
        <v>0</v>
      </c>
      <c r="AE39">
        <f>IF(('Output(tau)'!$B$18-AE$1)=$H39,EXP(-'Output(tau)'!$B$34*AE$1),0)</f>
        <v>0</v>
      </c>
      <c r="AF39">
        <f>IF(('Output(tau)'!$B$18-AF$1)=$H39,EXP(-'Output(tau)'!$B$34*AF$1),0)</f>
        <v>0</v>
      </c>
      <c r="AG39">
        <f>IF(('Output(tau)'!$B$18-AG$1)=$H39,EXP(-'Output(tau)'!$B$34*AG$1),0)</f>
        <v>0</v>
      </c>
      <c r="AH39">
        <f>IF(('Output(tau)'!$B$18-AH$1)=$H39,EXP(-'Output(tau)'!$B$34*AH$1),0)</f>
        <v>0</v>
      </c>
      <c r="AI39">
        <f>IF(('Output(tau)'!$B$18-AI$1)=$H39,EXP(-'Output(tau)'!$B$34*AI$1),0)</f>
        <v>0</v>
      </c>
      <c r="AJ39">
        <f>IF(('Output(tau)'!$B$18-AJ$1)=$H39,EXP(-'Output(tau)'!$B$34*AJ$1),0)</f>
        <v>0</v>
      </c>
      <c r="AK39">
        <f>IF(('Output(tau)'!$B$18-AK$1)=$H39,EXP(-'Output(tau)'!$B$34*AK$1),0)</f>
        <v>0</v>
      </c>
      <c r="AL39">
        <f>IF(('Output(tau)'!$B$18-AL$1)=$H39,EXP(-'Output(tau)'!$B$34*AL$1),0)</f>
        <v>0</v>
      </c>
      <c r="AM39">
        <f>IF(('Output(tau)'!$B$18-AM$1)=$H39,EXP(-'Output(tau)'!$B$34*AM$1),0)</f>
        <v>0</v>
      </c>
      <c r="AN39">
        <f>IF(('Output(tau)'!$B$18-AN$1)=$H39,EXP(-'Output(tau)'!$B$34*AN$1),0)</f>
        <v>0</v>
      </c>
      <c r="AO39">
        <f>IF(('Output(tau)'!$B$18-AO$1)=$H39,EXP(-'Output(tau)'!$B$34*AO$1),0)</f>
        <v>1</v>
      </c>
      <c r="AP39">
        <f>IF(('Output(tau)'!$B$18-AP$1)=$H39,EXP(-'Output(tau)'!$B$34*AP$1),0)</f>
        <v>0</v>
      </c>
      <c r="AQ39">
        <f>IF(('Output(tau)'!$B$18-AQ$1)=$H39,EXP(-'Output(tau)'!$B$34*AQ$1),0)</f>
        <v>0</v>
      </c>
      <c r="AR39">
        <f>IF(('Output(tau)'!$B$18-AR$1)=$H39,EXP(-'Output(tau)'!$B$34*AR$1),0)</f>
        <v>0</v>
      </c>
      <c r="AS39">
        <f>IF(('Output(tau)'!$B$18-AS$1)=$H39,EXP(-'Output(tau)'!$B$34*AS$1),0)</f>
        <v>0</v>
      </c>
      <c r="AT39">
        <f>IF(('Output(tau)'!$B$18-AT$1)=$H39,EXP(-'Output(tau)'!$B$34*AT$1),0)</f>
        <v>0</v>
      </c>
      <c r="AU39">
        <f>IF(('Output(tau)'!$B$18-AU$1)=$H39,EXP(-'Output(tau)'!$B$34*AU$1),0)</f>
        <v>0</v>
      </c>
      <c r="AV39">
        <f>IF(('Output(tau)'!$B$18-AV$1)=$H39,EXP(-'Output(tau)'!$B$34*AV$1),0)</f>
        <v>0</v>
      </c>
    </row>
    <row r="40" spans="7:48" x14ac:dyDescent="0.15">
      <c r="G40">
        <f>IF('Output(tau)'!$B$18&gt;H40,'Output(tau)'!$B$18-H40,0)</f>
        <v>32</v>
      </c>
      <c r="H40">
        <v>1968</v>
      </c>
      <c r="I40">
        <f>IF(AND(('Output(tau)'!$B$18-I$1-$H40)&gt;-0.5,('Output(tau)'!$B$18-I$1-$H40)&lt;=0.5),EXP(-'Output(tau)'!$B$34*I$1),0)</f>
        <v>0</v>
      </c>
      <c r="J40">
        <f>IF(('Output(tau)'!$B$18-J$1)=$H40,EXP(-'Output(tau)'!$B$34*J$1),0)</f>
        <v>0</v>
      </c>
      <c r="K40">
        <f>IF(('Output(tau)'!$B$18-K$1)=$H40,EXP(-'Output(tau)'!$B$34*K$1),0)</f>
        <v>0</v>
      </c>
      <c r="L40">
        <f>IF(('Output(tau)'!$B$18-L$1)=$H40,EXP(-'Output(tau)'!$B$34*L$1),0)</f>
        <v>0</v>
      </c>
      <c r="M40">
        <f>IF(('Output(tau)'!$B$18-M$1)=$H40,EXP(-'Output(tau)'!$B$34*M$1),0)</f>
        <v>0</v>
      </c>
      <c r="N40">
        <f>IF(('Output(tau)'!$B$18-N$1)=$H40,EXP(-'Output(tau)'!$B$34*N$1),0)</f>
        <v>0</v>
      </c>
      <c r="O40">
        <f>IF(('Output(tau)'!$B$18-O$1)=$H40,EXP(-'Output(tau)'!$B$34*O$1),0)</f>
        <v>0</v>
      </c>
      <c r="P40">
        <f>IF(('Output(tau)'!$B$18-P$1)=$H40,EXP(-'Output(tau)'!$B$34*P$1),0)</f>
        <v>0</v>
      </c>
      <c r="Q40">
        <f>IF(('Output(tau)'!$B$18-Q$1)=$H40,EXP(-'Output(tau)'!$B$34*Q$1),0)</f>
        <v>0</v>
      </c>
      <c r="R40">
        <f>IF(('Output(tau)'!$B$18-R$1)=$H40,EXP(-'Output(tau)'!$B$34*R$1),0)</f>
        <v>0</v>
      </c>
      <c r="S40">
        <f>IF(('Output(tau)'!$B$18-S$1)=$H40,EXP(-'Output(tau)'!$B$34*S$1),0)</f>
        <v>0</v>
      </c>
      <c r="T40">
        <f>IF(('Output(tau)'!$B$18-T$1)=$H40,EXP(-'Output(tau)'!$B$34*T$1),0)</f>
        <v>0</v>
      </c>
      <c r="U40">
        <f>IF(('Output(tau)'!$B$18-U$1)=$H40,EXP(-'Output(tau)'!$B$34*U$1),0)</f>
        <v>0</v>
      </c>
      <c r="V40">
        <f>IF(('Output(tau)'!$B$18-V$1)=$H40,EXP(-'Output(tau)'!$B$34*V$1),0)</f>
        <v>0</v>
      </c>
      <c r="W40">
        <f>IF(('Output(tau)'!$B$18-W$1)=$H40,EXP(-'Output(tau)'!$B$34*W$1),0)</f>
        <v>0</v>
      </c>
      <c r="X40">
        <f>IF(('Output(tau)'!$B$18-X$1)=$H40,EXP(-'Output(tau)'!$B$34*X$1),0)</f>
        <v>0</v>
      </c>
      <c r="Y40">
        <f>IF(('Output(tau)'!$B$18-Y$1)=$H40,EXP(-'Output(tau)'!$B$34*Y$1),0)</f>
        <v>0</v>
      </c>
      <c r="Z40">
        <f>IF(('Output(tau)'!$B$18-Z$1)=$H40,EXP(-'Output(tau)'!$B$34*Z$1),0)</f>
        <v>0</v>
      </c>
      <c r="AA40">
        <f>IF(('Output(tau)'!$B$18-AA$1)=$H40,EXP(-'Output(tau)'!$B$34*AA$1),0)</f>
        <v>0</v>
      </c>
      <c r="AB40">
        <f>IF(('Output(tau)'!$B$18-AB$1)=$H40,EXP(-'Output(tau)'!$B$34*AB$1),0)</f>
        <v>0</v>
      </c>
      <c r="AC40">
        <f>IF(('Output(tau)'!$B$18-AC$1)=$H40,EXP(-'Output(tau)'!$B$34*AC$1),0)</f>
        <v>0</v>
      </c>
      <c r="AD40">
        <f>IF(('Output(tau)'!$B$18-AD$1)=$H40,EXP(-'Output(tau)'!$B$34*AD$1),0)</f>
        <v>0</v>
      </c>
      <c r="AE40">
        <f>IF(('Output(tau)'!$B$18-AE$1)=$H40,EXP(-'Output(tau)'!$B$34*AE$1),0)</f>
        <v>0</v>
      </c>
      <c r="AF40">
        <f>IF(('Output(tau)'!$B$18-AF$1)=$H40,EXP(-'Output(tau)'!$B$34*AF$1),0)</f>
        <v>0</v>
      </c>
      <c r="AG40">
        <f>IF(('Output(tau)'!$B$18-AG$1)=$H40,EXP(-'Output(tau)'!$B$34*AG$1),0)</f>
        <v>0</v>
      </c>
      <c r="AH40">
        <f>IF(('Output(tau)'!$B$18-AH$1)=$H40,EXP(-'Output(tau)'!$B$34*AH$1),0)</f>
        <v>0</v>
      </c>
      <c r="AI40">
        <f>IF(('Output(tau)'!$B$18-AI$1)=$H40,EXP(-'Output(tau)'!$B$34*AI$1),0)</f>
        <v>0</v>
      </c>
      <c r="AJ40">
        <f>IF(('Output(tau)'!$B$18-AJ$1)=$H40,EXP(-'Output(tau)'!$B$34*AJ$1),0)</f>
        <v>0</v>
      </c>
      <c r="AK40">
        <f>IF(('Output(tau)'!$B$18-AK$1)=$H40,EXP(-'Output(tau)'!$B$34*AK$1),0)</f>
        <v>0</v>
      </c>
      <c r="AL40">
        <f>IF(('Output(tau)'!$B$18-AL$1)=$H40,EXP(-'Output(tau)'!$B$34*AL$1),0)</f>
        <v>0</v>
      </c>
      <c r="AM40">
        <f>IF(('Output(tau)'!$B$18-AM$1)=$H40,EXP(-'Output(tau)'!$B$34*AM$1),0)</f>
        <v>0</v>
      </c>
      <c r="AN40">
        <f>IF(('Output(tau)'!$B$18-AN$1)=$H40,EXP(-'Output(tau)'!$B$34*AN$1),0)</f>
        <v>1</v>
      </c>
      <c r="AO40">
        <f>IF(('Output(tau)'!$B$18-AO$1)=$H40,EXP(-'Output(tau)'!$B$34*AO$1),0)</f>
        <v>0</v>
      </c>
      <c r="AP40">
        <f>IF(('Output(tau)'!$B$18-AP$1)=$H40,EXP(-'Output(tau)'!$B$34*AP$1),0)</f>
        <v>0</v>
      </c>
      <c r="AQ40">
        <f>IF(('Output(tau)'!$B$18-AQ$1)=$H40,EXP(-'Output(tau)'!$B$34*AQ$1),0)</f>
        <v>0</v>
      </c>
      <c r="AR40">
        <f>IF(('Output(tau)'!$B$18-AR$1)=$H40,EXP(-'Output(tau)'!$B$34*AR$1),0)</f>
        <v>0</v>
      </c>
      <c r="AS40">
        <f>IF(('Output(tau)'!$B$18-AS$1)=$H40,EXP(-'Output(tau)'!$B$34*AS$1),0)</f>
        <v>0</v>
      </c>
      <c r="AT40">
        <f>IF(('Output(tau)'!$B$18-AT$1)=$H40,EXP(-'Output(tau)'!$B$34*AT$1),0)</f>
        <v>0</v>
      </c>
      <c r="AU40">
        <f>IF(('Output(tau)'!$B$18-AU$1)=$H40,EXP(-'Output(tau)'!$B$34*AU$1),0)</f>
        <v>0</v>
      </c>
      <c r="AV40">
        <f>IF(('Output(tau)'!$B$18-AV$1)=$H40,EXP(-'Output(tau)'!$B$34*AV$1),0)</f>
        <v>0</v>
      </c>
    </row>
    <row r="41" spans="7:48" x14ac:dyDescent="0.15">
      <c r="G41">
        <f>IF('Output(tau)'!$B$18&gt;H41,'Output(tau)'!$B$18-H41,0)</f>
        <v>31</v>
      </c>
      <c r="H41">
        <v>1969</v>
      </c>
      <c r="I41">
        <f>IF(AND(('Output(tau)'!$B$18-I$1-$H41)&gt;-0.5,('Output(tau)'!$B$18-I$1-$H41)&lt;=0.5),EXP(-'Output(tau)'!$B$34*I$1),0)</f>
        <v>0</v>
      </c>
      <c r="J41">
        <f>IF(('Output(tau)'!$B$18-J$1)=$H41,EXP(-'Output(tau)'!$B$34*J$1),0)</f>
        <v>0</v>
      </c>
      <c r="K41">
        <f>IF(('Output(tau)'!$B$18-K$1)=$H41,EXP(-'Output(tau)'!$B$34*K$1),0)</f>
        <v>0</v>
      </c>
      <c r="L41">
        <f>IF(('Output(tau)'!$B$18-L$1)=$H41,EXP(-'Output(tau)'!$B$34*L$1),0)</f>
        <v>0</v>
      </c>
      <c r="M41">
        <f>IF(('Output(tau)'!$B$18-M$1)=$H41,EXP(-'Output(tau)'!$B$34*M$1),0)</f>
        <v>0</v>
      </c>
      <c r="N41">
        <f>IF(('Output(tau)'!$B$18-N$1)=$H41,EXP(-'Output(tau)'!$B$34*N$1),0)</f>
        <v>0</v>
      </c>
      <c r="O41">
        <f>IF(('Output(tau)'!$B$18-O$1)=$H41,EXP(-'Output(tau)'!$B$34*O$1),0)</f>
        <v>0</v>
      </c>
      <c r="P41">
        <f>IF(('Output(tau)'!$B$18-P$1)=$H41,EXP(-'Output(tau)'!$B$34*P$1),0)</f>
        <v>0</v>
      </c>
      <c r="Q41">
        <f>IF(('Output(tau)'!$B$18-Q$1)=$H41,EXP(-'Output(tau)'!$B$34*Q$1),0)</f>
        <v>0</v>
      </c>
      <c r="R41">
        <f>IF(('Output(tau)'!$B$18-R$1)=$H41,EXP(-'Output(tau)'!$B$34*R$1),0)</f>
        <v>0</v>
      </c>
      <c r="S41">
        <f>IF(('Output(tau)'!$B$18-S$1)=$H41,EXP(-'Output(tau)'!$B$34*S$1),0)</f>
        <v>0</v>
      </c>
      <c r="T41">
        <f>IF(('Output(tau)'!$B$18-T$1)=$H41,EXP(-'Output(tau)'!$B$34*T$1),0)</f>
        <v>0</v>
      </c>
      <c r="U41">
        <f>IF(('Output(tau)'!$B$18-U$1)=$H41,EXP(-'Output(tau)'!$B$34*U$1),0)</f>
        <v>0</v>
      </c>
      <c r="V41">
        <f>IF(('Output(tau)'!$B$18-V$1)=$H41,EXP(-'Output(tau)'!$B$34*V$1),0)</f>
        <v>0</v>
      </c>
      <c r="W41">
        <f>IF(('Output(tau)'!$B$18-W$1)=$H41,EXP(-'Output(tau)'!$B$34*W$1),0)</f>
        <v>0</v>
      </c>
      <c r="X41">
        <f>IF(('Output(tau)'!$B$18-X$1)=$H41,EXP(-'Output(tau)'!$B$34*X$1),0)</f>
        <v>0</v>
      </c>
      <c r="Y41">
        <f>IF(('Output(tau)'!$B$18-Y$1)=$H41,EXP(-'Output(tau)'!$B$34*Y$1),0)</f>
        <v>0</v>
      </c>
      <c r="Z41">
        <f>IF(('Output(tau)'!$B$18-Z$1)=$H41,EXP(-'Output(tau)'!$B$34*Z$1),0)</f>
        <v>0</v>
      </c>
      <c r="AA41">
        <f>IF(('Output(tau)'!$B$18-AA$1)=$H41,EXP(-'Output(tau)'!$B$34*AA$1),0)</f>
        <v>0</v>
      </c>
      <c r="AB41">
        <f>IF(('Output(tau)'!$B$18-AB$1)=$H41,EXP(-'Output(tau)'!$B$34*AB$1),0)</f>
        <v>0</v>
      </c>
      <c r="AC41">
        <f>IF(('Output(tau)'!$B$18-AC$1)=$H41,EXP(-'Output(tau)'!$B$34*AC$1),0)</f>
        <v>0</v>
      </c>
      <c r="AD41">
        <f>IF(('Output(tau)'!$B$18-AD$1)=$H41,EXP(-'Output(tau)'!$B$34*AD$1),0)</f>
        <v>0</v>
      </c>
      <c r="AE41">
        <f>IF(('Output(tau)'!$B$18-AE$1)=$H41,EXP(-'Output(tau)'!$B$34*AE$1),0)</f>
        <v>0</v>
      </c>
      <c r="AF41">
        <f>IF(('Output(tau)'!$B$18-AF$1)=$H41,EXP(-'Output(tau)'!$B$34*AF$1),0)</f>
        <v>0</v>
      </c>
      <c r="AG41">
        <f>IF(('Output(tau)'!$B$18-AG$1)=$H41,EXP(-'Output(tau)'!$B$34*AG$1),0)</f>
        <v>0</v>
      </c>
      <c r="AH41">
        <f>IF(('Output(tau)'!$B$18-AH$1)=$H41,EXP(-'Output(tau)'!$B$34*AH$1),0)</f>
        <v>0</v>
      </c>
      <c r="AI41">
        <f>IF(('Output(tau)'!$B$18-AI$1)=$H41,EXP(-'Output(tau)'!$B$34*AI$1),0)</f>
        <v>0</v>
      </c>
      <c r="AJ41">
        <f>IF(('Output(tau)'!$B$18-AJ$1)=$H41,EXP(-'Output(tau)'!$B$34*AJ$1),0)</f>
        <v>0</v>
      </c>
      <c r="AK41">
        <f>IF(('Output(tau)'!$B$18-AK$1)=$H41,EXP(-'Output(tau)'!$B$34*AK$1),0)</f>
        <v>0</v>
      </c>
      <c r="AL41">
        <f>IF(('Output(tau)'!$B$18-AL$1)=$H41,EXP(-'Output(tau)'!$B$34*AL$1),0)</f>
        <v>0</v>
      </c>
      <c r="AM41">
        <f>IF(('Output(tau)'!$B$18-AM$1)=$H41,EXP(-'Output(tau)'!$B$34*AM$1),0)</f>
        <v>1</v>
      </c>
      <c r="AN41">
        <f>IF(('Output(tau)'!$B$18-AN$1)=$H41,EXP(-'Output(tau)'!$B$34*AN$1),0)</f>
        <v>0</v>
      </c>
      <c r="AO41">
        <f>IF(('Output(tau)'!$B$18-AO$1)=$H41,EXP(-'Output(tau)'!$B$34*AO$1),0)</f>
        <v>0</v>
      </c>
      <c r="AP41">
        <f>IF(('Output(tau)'!$B$18-AP$1)=$H41,EXP(-'Output(tau)'!$B$34*AP$1),0)</f>
        <v>0</v>
      </c>
      <c r="AQ41">
        <f>IF(('Output(tau)'!$B$18-AQ$1)=$H41,EXP(-'Output(tau)'!$B$34*AQ$1),0)</f>
        <v>0</v>
      </c>
      <c r="AR41">
        <f>IF(('Output(tau)'!$B$18-AR$1)=$H41,EXP(-'Output(tau)'!$B$34*AR$1),0)</f>
        <v>0</v>
      </c>
      <c r="AS41">
        <f>IF(('Output(tau)'!$B$18-AS$1)=$H41,EXP(-'Output(tau)'!$B$34*AS$1),0)</f>
        <v>0</v>
      </c>
      <c r="AT41">
        <f>IF(('Output(tau)'!$B$18-AT$1)=$H41,EXP(-'Output(tau)'!$B$34*AT$1),0)</f>
        <v>0</v>
      </c>
      <c r="AU41">
        <f>IF(('Output(tau)'!$B$18-AU$1)=$H41,EXP(-'Output(tau)'!$B$34*AU$1),0)</f>
        <v>0</v>
      </c>
      <c r="AV41">
        <f>IF(('Output(tau)'!$B$18-AV$1)=$H41,EXP(-'Output(tau)'!$B$34*AV$1),0)</f>
        <v>0</v>
      </c>
    </row>
    <row r="42" spans="7:48" x14ac:dyDescent="0.15">
      <c r="G42">
        <f>IF('Output(tau)'!$B$18&gt;H42,'Output(tau)'!$B$18-H42,0)</f>
        <v>30</v>
      </c>
      <c r="H42">
        <v>1970</v>
      </c>
      <c r="I42">
        <f>IF(AND(('Output(tau)'!$B$18-I$1-$H42)&gt;-0.5,('Output(tau)'!$B$18-I$1-$H42)&lt;=0.5),EXP(-'Output(tau)'!$B$34*I$1),0)</f>
        <v>0</v>
      </c>
      <c r="J42">
        <f>IF(('Output(tau)'!$B$18-J$1)=$H42,EXP(-'Output(tau)'!$B$34*J$1),0)</f>
        <v>0</v>
      </c>
      <c r="K42">
        <f>IF(('Output(tau)'!$B$18-K$1)=$H42,EXP(-'Output(tau)'!$B$34*K$1),0)</f>
        <v>0</v>
      </c>
      <c r="L42">
        <f>IF(('Output(tau)'!$B$18-L$1)=$H42,EXP(-'Output(tau)'!$B$34*L$1),0)</f>
        <v>0</v>
      </c>
      <c r="M42">
        <f>IF(('Output(tau)'!$B$18-M$1)=$H42,EXP(-'Output(tau)'!$B$34*M$1),0)</f>
        <v>0</v>
      </c>
      <c r="N42">
        <f>IF(('Output(tau)'!$B$18-N$1)=$H42,EXP(-'Output(tau)'!$B$34*N$1),0)</f>
        <v>0</v>
      </c>
      <c r="O42">
        <f>IF(('Output(tau)'!$B$18-O$1)=$H42,EXP(-'Output(tau)'!$B$34*O$1),0)</f>
        <v>0</v>
      </c>
      <c r="P42">
        <f>IF(('Output(tau)'!$B$18-P$1)=$H42,EXP(-'Output(tau)'!$B$34*P$1),0)</f>
        <v>0</v>
      </c>
      <c r="Q42">
        <f>IF(('Output(tau)'!$B$18-Q$1)=$H42,EXP(-'Output(tau)'!$B$34*Q$1),0)</f>
        <v>0</v>
      </c>
      <c r="R42">
        <f>IF(('Output(tau)'!$B$18-R$1)=$H42,EXP(-'Output(tau)'!$B$34*R$1),0)</f>
        <v>0</v>
      </c>
      <c r="S42">
        <f>IF(('Output(tau)'!$B$18-S$1)=$H42,EXP(-'Output(tau)'!$B$34*S$1),0)</f>
        <v>0</v>
      </c>
      <c r="T42">
        <f>IF(('Output(tau)'!$B$18-T$1)=$H42,EXP(-'Output(tau)'!$B$34*T$1),0)</f>
        <v>0</v>
      </c>
      <c r="U42">
        <f>IF(('Output(tau)'!$B$18-U$1)=$H42,EXP(-'Output(tau)'!$B$34*U$1),0)</f>
        <v>0</v>
      </c>
      <c r="V42">
        <f>IF(('Output(tau)'!$B$18-V$1)=$H42,EXP(-'Output(tau)'!$B$34*V$1),0)</f>
        <v>0</v>
      </c>
      <c r="W42">
        <f>IF(('Output(tau)'!$B$18-W$1)=$H42,EXP(-'Output(tau)'!$B$34*W$1),0)</f>
        <v>0</v>
      </c>
      <c r="X42">
        <f>IF(('Output(tau)'!$B$18-X$1)=$H42,EXP(-'Output(tau)'!$B$34*X$1),0)</f>
        <v>0</v>
      </c>
      <c r="Y42">
        <f>IF(('Output(tau)'!$B$18-Y$1)=$H42,EXP(-'Output(tau)'!$B$34*Y$1),0)</f>
        <v>0</v>
      </c>
      <c r="Z42">
        <f>IF(('Output(tau)'!$B$18-Z$1)=$H42,EXP(-'Output(tau)'!$B$34*Z$1),0)</f>
        <v>0</v>
      </c>
      <c r="AA42">
        <f>IF(('Output(tau)'!$B$18-AA$1)=$H42,EXP(-'Output(tau)'!$B$34*AA$1),0)</f>
        <v>0</v>
      </c>
      <c r="AB42">
        <f>IF(('Output(tau)'!$B$18-AB$1)=$H42,EXP(-'Output(tau)'!$B$34*AB$1),0)</f>
        <v>0</v>
      </c>
      <c r="AC42">
        <f>IF(('Output(tau)'!$B$18-AC$1)=$H42,EXP(-'Output(tau)'!$B$34*AC$1),0)</f>
        <v>0</v>
      </c>
      <c r="AD42">
        <f>IF(('Output(tau)'!$B$18-AD$1)=$H42,EXP(-'Output(tau)'!$B$34*AD$1),0)</f>
        <v>0</v>
      </c>
      <c r="AE42">
        <f>IF(('Output(tau)'!$B$18-AE$1)=$H42,EXP(-'Output(tau)'!$B$34*AE$1),0)</f>
        <v>0</v>
      </c>
      <c r="AF42">
        <f>IF(('Output(tau)'!$B$18-AF$1)=$H42,EXP(-'Output(tau)'!$B$34*AF$1),0)</f>
        <v>0</v>
      </c>
      <c r="AG42">
        <f>IF(('Output(tau)'!$B$18-AG$1)=$H42,EXP(-'Output(tau)'!$B$34*AG$1),0)</f>
        <v>0</v>
      </c>
      <c r="AH42">
        <f>IF(('Output(tau)'!$B$18-AH$1)=$H42,EXP(-'Output(tau)'!$B$34*AH$1),0)</f>
        <v>0</v>
      </c>
      <c r="AI42">
        <f>IF(('Output(tau)'!$B$18-AI$1)=$H42,EXP(-'Output(tau)'!$B$34*AI$1),0)</f>
        <v>0</v>
      </c>
      <c r="AJ42">
        <f>IF(('Output(tau)'!$B$18-AJ$1)=$H42,EXP(-'Output(tau)'!$B$34*AJ$1),0)</f>
        <v>0</v>
      </c>
      <c r="AK42">
        <f>IF(('Output(tau)'!$B$18-AK$1)=$H42,EXP(-'Output(tau)'!$B$34*AK$1),0)</f>
        <v>0</v>
      </c>
      <c r="AL42">
        <f>IF(('Output(tau)'!$B$18-AL$1)=$H42,EXP(-'Output(tau)'!$B$34*AL$1),0)</f>
        <v>1</v>
      </c>
      <c r="AM42">
        <f>IF(('Output(tau)'!$B$18-AM$1)=$H42,EXP(-'Output(tau)'!$B$34*AM$1),0)</f>
        <v>0</v>
      </c>
      <c r="AN42">
        <f>IF(('Output(tau)'!$B$18-AN$1)=$H42,EXP(-'Output(tau)'!$B$34*AN$1),0)</f>
        <v>0</v>
      </c>
      <c r="AO42">
        <f>IF(('Output(tau)'!$B$18-AO$1)=$H42,EXP(-'Output(tau)'!$B$34*AO$1),0)</f>
        <v>0</v>
      </c>
      <c r="AP42">
        <f>IF(('Output(tau)'!$B$18-AP$1)=$H42,EXP(-'Output(tau)'!$B$34*AP$1),0)</f>
        <v>0</v>
      </c>
      <c r="AQ42">
        <f>IF(('Output(tau)'!$B$18-AQ$1)=$H42,EXP(-'Output(tau)'!$B$34*AQ$1),0)</f>
        <v>0</v>
      </c>
      <c r="AR42">
        <f>IF(('Output(tau)'!$B$18-AR$1)=$H42,EXP(-'Output(tau)'!$B$34*AR$1),0)</f>
        <v>0</v>
      </c>
      <c r="AS42">
        <f>IF(('Output(tau)'!$B$18-AS$1)=$H42,EXP(-'Output(tau)'!$B$34*AS$1),0)</f>
        <v>0</v>
      </c>
      <c r="AT42">
        <f>IF(('Output(tau)'!$B$18-AT$1)=$H42,EXP(-'Output(tau)'!$B$34*AT$1),0)</f>
        <v>0</v>
      </c>
      <c r="AU42">
        <f>IF(('Output(tau)'!$B$18-AU$1)=$H42,EXP(-'Output(tau)'!$B$34*AU$1),0)</f>
        <v>0</v>
      </c>
      <c r="AV42">
        <f>IF(('Output(tau)'!$B$18-AV$1)=$H42,EXP(-'Output(tau)'!$B$34*AV$1),0)</f>
        <v>0</v>
      </c>
    </row>
    <row r="43" spans="7:48" x14ac:dyDescent="0.15">
      <c r="G43">
        <f>IF('Output(tau)'!$B$18&gt;H43,'Output(tau)'!$B$18-H43,0)</f>
        <v>29</v>
      </c>
      <c r="H43">
        <v>1971</v>
      </c>
      <c r="I43">
        <f>IF(AND(('Output(tau)'!$B$18-I$1-$H43)&gt;-0.5,('Output(tau)'!$B$18-I$1-$H43)&lt;=0.5),EXP(-'Output(tau)'!$B$34*I$1),0)</f>
        <v>0</v>
      </c>
      <c r="J43">
        <f>IF(('Output(tau)'!$B$18-J$1)=$H43,EXP(-'Output(tau)'!$B$34*J$1),0)</f>
        <v>0</v>
      </c>
      <c r="K43">
        <f>IF(('Output(tau)'!$B$18-K$1)=$H43,EXP(-'Output(tau)'!$B$34*K$1),0)</f>
        <v>0</v>
      </c>
      <c r="L43">
        <f>IF(('Output(tau)'!$B$18-L$1)=$H43,EXP(-'Output(tau)'!$B$34*L$1),0)</f>
        <v>0</v>
      </c>
      <c r="M43">
        <f>IF(('Output(tau)'!$B$18-M$1)=$H43,EXP(-'Output(tau)'!$B$34*M$1),0)</f>
        <v>0</v>
      </c>
      <c r="N43">
        <f>IF(('Output(tau)'!$B$18-N$1)=$H43,EXP(-'Output(tau)'!$B$34*N$1),0)</f>
        <v>0</v>
      </c>
      <c r="O43">
        <f>IF(('Output(tau)'!$B$18-O$1)=$H43,EXP(-'Output(tau)'!$B$34*O$1),0)</f>
        <v>0</v>
      </c>
      <c r="P43">
        <f>IF(('Output(tau)'!$B$18-P$1)=$H43,EXP(-'Output(tau)'!$B$34*P$1),0)</f>
        <v>0</v>
      </c>
      <c r="Q43">
        <f>IF(('Output(tau)'!$B$18-Q$1)=$H43,EXP(-'Output(tau)'!$B$34*Q$1),0)</f>
        <v>0</v>
      </c>
      <c r="R43">
        <f>IF(('Output(tau)'!$B$18-R$1)=$H43,EXP(-'Output(tau)'!$B$34*R$1),0)</f>
        <v>0</v>
      </c>
      <c r="S43">
        <f>IF(('Output(tau)'!$B$18-S$1)=$H43,EXP(-'Output(tau)'!$B$34*S$1),0)</f>
        <v>0</v>
      </c>
      <c r="T43">
        <f>IF(('Output(tau)'!$B$18-T$1)=$H43,EXP(-'Output(tau)'!$B$34*T$1),0)</f>
        <v>0</v>
      </c>
      <c r="U43">
        <f>IF(('Output(tau)'!$B$18-U$1)=$H43,EXP(-'Output(tau)'!$B$34*U$1),0)</f>
        <v>0</v>
      </c>
      <c r="V43">
        <f>IF(('Output(tau)'!$B$18-V$1)=$H43,EXP(-'Output(tau)'!$B$34*V$1),0)</f>
        <v>0</v>
      </c>
      <c r="W43">
        <f>IF(('Output(tau)'!$B$18-W$1)=$H43,EXP(-'Output(tau)'!$B$34*W$1),0)</f>
        <v>0</v>
      </c>
      <c r="X43">
        <f>IF(('Output(tau)'!$B$18-X$1)=$H43,EXP(-'Output(tau)'!$B$34*X$1),0)</f>
        <v>0</v>
      </c>
      <c r="Y43">
        <f>IF(('Output(tau)'!$B$18-Y$1)=$H43,EXP(-'Output(tau)'!$B$34*Y$1),0)</f>
        <v>0</v>
      </c>
      <c r="Z43">
        <f>IF(('Output(tau)'!$B$18-Z$1)=$H43,EXP(-'Output(tau)'!$B$34*Z$1),0)</f>
        <v>0</v>
      </c>
      <c r="AA43">
        <f>IF(('Output(tau)'!$B$18-AA$1)=$H43,EXP(-'Output(tau)'!$B$34*AA$1),0)</f>
        <v>0</v>
      </c>
      <c r="AB43">
        <f>IF(('Output(tau)'!$B$18-AB$1)=$H43,EXP(-'Output(tau)'!$B$34*AB$1),0)</f>
        <v>0</v>
      </c>
      <c r="AC43">
        <f>IF(('Output(tau)'!$B$18-AC$1)=$H43,EXP(-'Output(tau)'!$B$34*AC$1),0)</f>
        <v>0</v>
      </c>
      <c r="AD43">
        <f>IF(('Output(tau)'!$B$18-AD$1)=$H43,EXP(-'Output(tau)'!$B$34*AD$1),0)</f>
        <v>0</v>
      </c>
      <c r="AE43">
        <f>IF(('Output(tau)'!$B$18-AE$1)=$H43,EXP(-'Output(tau)'!$B$34*AE$1),0)</f>
        <v>0</v>
      </c>
      <c r="AF43">
        <f>IF(('Output(tau)'!$B$18-AF$1)=$H43,EXP(-'Output(tau)'!$B$34*AF$1),0)</f>
        <v>0</v>
      </c>
      <c r="AG43">
        <f>IF(('Output(tau)'!$B$18-AG$1)=$H43,EXP(-'Output(tau)'!$B$34*AG$1),0)</f>
        <v>0</v>
      </c>
      <c r="AH43">
        <f>IF(('Output(tau)'!$B$18-AH$1)=$H43,EXP(-'Output(tau)'!$B$34*AH$1),0)</f>
        <v>0</v>
      </c>
      <c r="AI43">
        <f>IF(('Output(tau)'!$B$18-AI$1)=$H43,EXP(-'Output(tau)'!$B$34*AI$1),0)</f>
        <v>0</v>
      </c>
      <c r="AJ43">
        <f>IF(('Output(tau)'!$B$18-AJ$1)=$H43,EXP(-'Output(tau)'!$B$34*AJ$1),0)</f>
        <v>0</v>
      </c>
      <c r="AK43">
        <f>IF(('Output(tau)'!$B$18-AK$1)=$H43,EXP(-'Output(tau)'!$B$34*AK$1),0)</f>
        <v>1</v>
      </c>
      <c r="AL43">
        <f>IF(('Output(tau)'!$B$18-AL$1)=$H43,EXP(-'Output(tau)'!$B$34*AL$1),0)</f>
        <v>0</v>
      </c>
      <c r="AM43">
        <f>IF(('Output(tau)'!$B$18-AM$1)=$H43,EXP(-'Output(tau)'!$B$34*AM$1),0)</f>
        <v>0</v>
      </c>
      <c r="AN43">
        <f>IF(('Output(tau)'!$B$18-AN$1)=$H43,EXP(-'Output(tau)'!$B$34*AN$1),0)</f>
        <v>0</v>
      </c>
      <c r="AO43">
        <f>IF(('Output(tau)'!$B$18-AO$1)=$H43,EXP(-'Output(tau)'!$B$34*AO$1),0)</f>
        <v>0</v>
      </c>
      <c r="AP43">
        <f>IF(('Output(tau)'!$B$18-AP$1)=$H43,EXP(-'Output(tau)'!$B$34*AP$1),0)</f>
        <v>0</v>
      </c>
      <c r="AQ43">
        <f>IF(('Output(tau)'!$B$18-AQ$1)=$H43,EXP(-'Output(tau)'!$B$34*AQ$1),0)</f>
        <v>0</v>
      </c>
      <c r="AR43">
        <f>IF(('Output(tau)'!$B$18-AR$1)=$H43,EXP(-'Output(tau)'!$B$34*AR$1),0)</f>
        <v>0</v>
      </c>
      <c r="AS43">
        <f>IF(('Output(tau)'!$B$18-AS$1)=$H43,EXP(-'Output(tau)'!$B$34*AS$1),0)</f>
        <v>0</v>
      </c>
      <c r="AT43">
        <f>IF(('Output(tau)'!$B$18-AT$1)=$H43,EXP(-'Output(tau)'!$B$34*AT$1),0)</f>
        <v>0</v>
      </c>
      <c r="AU43">
        <f>IF(('Output(tau)'!$B$18-AU$1)=$H43,EXP(-'Output(tau)'!$B$34*AU$1),0)</f>
        <v>0</v>
      </c>
      <c r="AV43">
        <f>IF(('Output(tau)'!$B$18-AV$1)=$H43,EXP(-'Output(tau)'!$B$34*AV$1),0)</f>
        <v>0</v>
      </c>
    </row>
    <row r="44" spans="7:48" x14ac:dyDescent="0.15">
      <c r="G44">
        <f>IF('Output(tau)'!$B$18&gt;H44,'Output(tau)'!$B$18-H44,0)</f>
        <v>28</v>
      </c>
      <c r="H44">
        <v>1972</v>
      </c>
      <c r="I44">
        <f>IF(AND(('Output(tau)'!$B$18-I$1-$H44)&gt;-0.5,('Output(tau)'!$B$18-I$1-$H44)&lt;=0.5),EXP(-'Output(tau)'!$B$34*I$1),0)</f>
        <v>0</v>
      </c>
      <c r="J44">
        <f>IF(('Output(tau)'!$B$18-J$1)=$H44,EXP(-'Output(tau)'!$B$34*J$1),0)</f>
        <v>0</v>
      </c>
      <c r="K44">
        <f>IF(('Output(tau)'!$B$18-K$1)=$H44,EXP(-'Output(tau)'!$B$34*K$1),0)</f>
        <v>0</v>
      </c>
      <c r="L44">
        <f>IF(('Output(tau)'!$B$18-L$1)=$H44,EXP(-'Output(tau)'!$B$34*L$1),0)</f>
        <v>0</v>
      </c>
      <c r="M44">
        <f>IF(('Output(tau)'!$B$18-M$1)=$H44,EXP(-'Output(tau)'!$B$34*M$1),0)</f>
        <v>0</v>
      </c>
      <c r="N44">
        <f>IF(('Output(tau)'!$B$18-N$1)=$H44,EXP(-'Output(tau)'!$B$34*N$1),0)</f>
        <v>0</v>
      </c>
      <c r="O44">
        <f>IF(('Output(tau)'!$B$18-O$1)=$H44,EXP(-'Output(tau)'!$B$34*O$1),0)</f>
        <v>0</v>
      </c>
      <c r="P44">
        <f>IF(('Output(tau)'!$B$18-P$1)=$H44,EXP(-'Output(tau)'!$B$34*P$1),0)</f>
        <v>0</v>
      </c>
      <c r="Q44">
        <f>IF(('Output(tau)'!$B$18-Q$1)=$H44,EXP(-'Output(tau)'!$B$34*Q$1),0)</f>
        <v>0</v>
      </c>
      <c r="R44">
        <f>IF(('Output(tau)'!$B$18-R$1)=$H44,EXP(-'Output(tau)'!$B$34*R$1),0)</f>
        <v>0</v>
      </c>
      <c r="S44">
        <f>IF(('Output(tau)'!$B$18-S$1)=$H44,EXP(-'Output(tau)'!$B$34*S$1),0)</f>
        <v>0</v>
      </c>
      <c r="T44">
        <f>IF(('Output(tau)'!$B$18-T$1)=$H44,EXP(-'Output(tau)'!$B$34*T$1),0)</f>
        <v>0</v>
      </c>
      <c r="U44">
        <f>IF(('Output(tau)'!$B$18-U$1)=$H44,EXP(-'Output(tau)'!$B$34*U$1),0)</f>
        <v>0</v>
      </c>
      <c r="V44">
        <f>IF(('Output(tau)'!$B$18-V$1)=$H44,EXP(-'Output(tau)'!$B$34*V$1),0)</f>
        <v>0</v>
      </c>
      <c r="W44">
        <f>IF(('Output(tau)'!$B$18-W$1)=$H44,EXP(-'Output(tau)'!$B$34*W$1),0)</f>
        <v>0</v>
      </c>
      <c r="X44">
        <f>IF(('Output(tau)'!$B$18-X$1)=$H44,EXP(-'Output(tau)'!$B$34*X$1),0)</f>
        <v>0</v>
      </c>
      <c r="Y44">
        <f>IF(('Output(tau)'!$B$18-Y$1)=$H44,EXP(-'Output(tau)'!$B$34*Y$1),0)</f>
        <v>0</v>
      </c>
      <c r="Z44">
        <f>IF(('Output(tau)'!$B$18-Z$1)=$H44,EXP(-'Output(tau)'!$B$34*Z$1),0)</f>
        <v>0</v>
      </c>
      <c r="AA44">
        <f>IF(('Output(tau)'!$B$18-AA$1)=$H44,EXP(-'Output(tau)'!$B$34*AA$1),0)</f>
        <v>0</v>
      </c>
      <c r="AB44">
        <f>IF(('Output(tau)'!$B$18-AB$1)=$H44,EXP(-'Output(tau)'!$B$34*AB$1),0)</f>
        <v>0</v>
      </c>
      <c r="AC44">
        <f>IF(('Output(tau)'!$B$18-AC$1)=$H44,EXP(-'Output(tau)'!$B$34*AC$1),0)</f>
        <v>0</v>
      </c>
      <c r="AD44">
        <f>IF(('Output(tau)'!$B$18-AD$1)=$H44,EXP(-'Output(tau)'!$B$34*AD$1),0)</f>
        <v>0</v>
      </c>
      <c r="AE44">
        <f>IF(('Output(tau)'!$B$18-AE$1)=$H44,EXP(-'Output(tau)'!$B$34*AE$1),0)</f>
        <v>0</v>
      </c>
      <c r="AF44">
        <f>IF(('Output(tau)'!$B$18-AF$1)=$H44,EXP(-'Output(tau)'!$B$34*AF$1),0)</f>
        <v>0</v>
      </c>
      <c r="AG44">
        <f>IF(('Output(tau)'!$B$18-AG$1)=$H44,EXP(-'Output(tau)'!$B$34*AG$1),0)</f>
        <v>0</v>
      </c>
      <c r="AH44">
        <f>IF(('Output(tau)'!$B$18-AH$1)=$H44,EXP(-'Output(tau)'!$B$34*AH$1),0)</f>
        <v>0</v>
      </c>
      <c r="AI44">
        <f>IF(('Output(tau)'!$B$18-AI$1)=$H44,EXP(-'Output(tau)'!$B$34*AI$1),0)</f>
        <v>0</v>
      </c>
      <c r="AJ44">
        <f>IF(('Output(tau)'!$B$18-AJ$1)=$H44,EXP(-'Output(tau)'!$B$34*AJ$1),0)</f>
        <v>1</v>
      </c>
      <c r="AK44">
        <f>IF(('Output(tau)'!$B$18-AK$1)=$H44,EXP(-'Output(tau)'!$B$34*AK$1),0)</f>
        <v>0</v>
      </c>
      <c r="AL44">
        <f>IF(('Output(tau)'!$B$18-AL$1)=$H44,EXP(-'Output(tau)'!$B$34*AL$1),0)</f>
        <v>0</v>
      </c>
      <c r="AM44">
        <f>IF(('Output(tau)'!$B$18-AM$1)=$H44,EXP(-'Output(tau)'!$B$34*AM$1),0)</f>
        <v>0</v>
      </c>
      <c r="AN44">
        <f>IF(('Output(tau)'!$B$18-AN$1)=$H44,EXP(-'Output(tau)'!$B$34*AN$1),0)</f>
        <v>0</v>
      </c>
      <c r="AO44">
        <f>IF(('Output(tau)'!$B$18-AO$1)=$H44,EXP(-'Output(tau)'!$B$34*AO$1),0)</f>
        <v>0</v>
      </c>
      <c r="AP44">
        <f>IF(('Output(tau)'!$B$18-AP$1)=$H44,EXP(-'Output(tau)'!$B$34*AP$1),0)</f>
        <v>0</v>
      </c>
      <c r="AQ44">
        <f>IF(('Output(tau)'!$B$18-AQ$1)=$H44,EXP(-'Output(tau)'!$B$34*AQ$1),0)</f>
        <v>0</v>
      </c>
      <c r="AR44">
        <f>IF(('Output(tau)'!$B$18-AR$1)=$H44,EXP(-'Output(tau)'!$B$34*AR$1),0)</f>
        <v>0</v>
      </c>
      <c r="AS44">
        <f>IF(('Output(tau)'!$B$18-AS$1)=$H44,EXP(-'Output(tau)'!$B$34*AS$1),0)</f>
        <v>0</v>
      </c>
      <c r="AT44">
        <f>IF(('Output(tau)'!$B$18-AT$1)=$H44,EXP(-'Output(tau)'!$B$34*AT$1),0)</f>
        <v>0</v>
      </c>
      <c r="AU44">
        <f>IF(('Output(tau)'!$B$18-AU$1)=$H44,EXP(-'Output(tau)'!$B$34*AU$1),0)</f>
        <v>0</v>
      </c>
      <c r="AV44">
        <f>IF(('Output(tau)'!$B$18-AV$1)=$H44,EXP(-'Output(tau)'!$B$34*AV$1),0)</f>
        <v>0</v>
      </c>
    </row>
    <row r="45" spans="7:48" x14ac:dyDescent="0.15">
      <c r="G45">
        <f>IF('Output(tau)'!$B$18&gt;H45,'Output(tau)'!$B$18-H45,0)</f>
        <v>27</v>
      </c>
      <c r="H45">
        <v>1973</v>
      </c>
      <c r="I45">
        <f>IF(AND(('Output(tau)'!$B$18-I$1-$H45)&gt;-0.5,('Output(tau)'!$B$18-I$1-$H45)&lt;=0.5),EXP(-'Output(tau)'!$B$34*I$1),0)</f>
        <v>0</v>
      </c>
      <c r="J45">
        <f>IF(('Output(tau)'!$B$18-J$1)=$H45,EXP(-'Output(tau)'!$B$34*J$1),0)</f>
        <v>0</v>
      </c>
      <c r="K45">
        <f>IF(('Output(tau)'!$B$18-K$1)=$H45,EXP(-'Output(tau)'!$B$34*K$1),0)</f>
        <v>0</v>
      </c>
      <c r="L45">
        <f>IF(('Output(tau)'!$B$18-L$1)=$H45,EXP(-'Output(tau)'!$B$34*L$1),0)</f>
        <v>0</v>
      </c>
      <c r="M45">
        <f>IF(('Output(tau)'!$B$18-M$1)=$H45,EXP(-'Output(tau)'!$B$34*M$1),0)</f>
        <v>0</v>
      </c>
      <c r="N45">
        <f>IF(('Output(tau)'!$B$18-N$1)=$H45,EXP(-'Output(tau)'!$B$34*N$1),0)</f>
        <v>0</v>
      </c>
      <c r="O45">
        <f>IF(('Output(tau)'!$B$18-O$1)=$H45,EXP(-'Output(tau)'!$B$34*O$1),0)</f>
        <v>0</v>
      </c>
      <c r="P45">
        <f>IF(('Output(tau)'!$B$18-P$1)=$H45,EXP(-'Output(tau)'!$B$34*P$1),0)</f>
        <v>0</v>
      </c>
      <c r="Q45">
        <f>IF(('Output(tau)'!$B$18-Q$1)=$H45,EXP(-'Output(tau)'!$B$34*Q$1),0)</f>
        <v>0</v>
      </c>
      <c r="R45">
        <f>IF(('Output(tau)'!$B$18-R$1)=$H45,EXP(-'Output(tau)'!$B$34*R$1),0)</f>
        <v>0</v>
      </c>
      <c r="S45">
        <f>IF(('Output(tau)'!$B$18-S$1)=$H45,EXP(-'Output(tau)'!$B$34*S$1),0)</f>
        <v>0</v>
      </c>
      <c r="T45">
        <f>IF(('Output(tau)'!$B$18-T$1)=$H45,EXP(-'Output(tau)'!$B$34*T$1),0)</f>
        <v>0</v>
      </c>
      <c r="U45">
        <f>IF(('Output(tau)'!$B$18-U$1)=$H45,EXP(-'Output(tau)'!$B$34*U$1),0)</f>
        <v>0</v>
      </c>
      <c r="V45">
        <f>IF(('Output(tau)'!$B$18-V$1)=$H45,EXP(-'Output(tau)'!$B$34*V$1),0)</f>
        <v>0</v>
      </c>
      <c r="W45">
        <f>IF(('Output(tau)'!$B$18-W$1)=$H45,EXP(-'Output(tau)'!$B$34*W$1),0)</f>
        <v>0</v>
      </c>
      <c r="X45">
        <f>IF(('Output(tau)'!$B$18-X$1)=$H45,EXP(-'Output(tau)'!$B$34*X$1),0)</f>
        <v>0</v>
      </c>
      <c r="Y45">
        <f>IF(('Output(tau)'!$B$18-Y$1)=$H45,EXP(-'Output(tau)'!$B$34*Y$1),0)</f>
        <v>0</v>
      </c>
      <c r="Z45">
        <f>IF(('Output(tau)'!$B$18-Z$1)=$H45,EXP(-'Output(tau)'!$B$34*Z$1),0)</f>
        <v>0</v>
      </c>
      <c r="AA45">
        <f>IF(('Output(tau)'!$B$18-AA$1)=$H45,EXP(-'Output(tau)'!$B$34*AA$1),0)</f>
        <v>0</v>
      </c>
      <c r="AB45">
        <f>IF(('Output(tau)'!$B$18-AB$1)=$H45,EXP(-'Output(tau)'!$B$34*AB$1),0)</f>
        <v>0</v>
      </c>
      <c r="AC45">
        <f>IF(('Output(tau)'!$B$18-AC$1)=$H45,EXP(-'Output(tau)'!$B$34*AC$1),0)</f>
        <v>0</v>
      </c>
      <c r="AD45">
        <f>IF(('Output(tau)'!$B$18-AD$1)=$H45,EXP(-'Output(tau)'!$B$34*AD$1),0)</f>
        <v>0</v>
      </c>
      <c r="AE45">
        <f>IF(('Output(tau)'!$B$18-AE$1)=$H45,EXP(-'Output(tau)'!$B$34*AE$1),0)</f>
        <v>0</v>
      </c>
      <c r="AF45">
        <f>IF(('Output(tau)'!$B$18-AF$1)=$H45,EXP(-'Output(tau)'!$B$34*AF$1),0)</f>
        <v>0</v>
      </c>
      <c r="AG45">
        <f>IF(('Output(tau)'!$B$18-AG$1)=$H45,EXP(-'Output(tau)'!$B$34*AG$1),0)</f>
        <v>0</v>
      </c>
      <c r="AH45">
        <f>IF(('Output(tau)'!$B$18-AH$1)=$H45,EXP(-'Output(tau)'!$B$34*AH$1),0)</f>
        <v>0</v>
      </c>
      <c r="AI45">
        <f>IF(('Output(tau)'!$B$18-AI$1)=$H45,EXP(-'Output(tau)'!$B$34*AI$1),0)</f>
        <v>1</v>
      </c>
      <c r="AJ45">
        <f>IF(('Output(tau)'!$B$18-AJ$1)=$H45,EXP(-'Output(tau)'!$B$34*AJ$1),0)</f>
        <v>0</v>
      </c>
      <c r="AK45">
        <f>IF(('Output(tau)'!$B$18-AK$1)=$H45,EXP(-'Output(tau)'!$B$34*AK$1),0)</f>
        <v>0</v>
      </c>
      <c r="AL45">
        <f>IF(('Output(tau)'!$B$18-AL$1)=$H45,EXP(-'Output(tau)'!$B$34*AL$1),0)</f>
        <v>0</v>
      </c>
      <c r="AM45">
        <f>IF(('Output(tau)'!$B$18-AM$1)=$H45,EXP(-'Output(tau)'!$B$34*AM$1),0)</f>
        <v>0</v>
      </c>
      <c r="AN45">
        <f>IF(('Output(tau)'!$B$18-AN$1)=$H45,EXP(-'Output(tau)'!$B$34*AN$1),0)</f>
        <v>0</v>
      </c>
      <c r="AO45">
        <f>IF(('Output(tau)'!$B$18-AO$1)=$H45,EXP(-'Output(tau)'!$B$34*AO$1),0)</f>
        <v>0</v>
      </c>
      <c r="AP45">
        <f>IF(('Output(tau)'!$B$18-AP$1)=$H45,EXP(-'Output(tau)'!$B$34*AP$1),0)</f>
        <v>0</v>
      </c>
      <c r="AQ45">
        <f>IF(('Output(tau)'!$B$18-AQ$1)=$H45,EXP(-'Output(tau)'!$B$34*AQ$1),0)</f>
        <v>0</v>
      </c>
      <c r="AR45">
        <f>IF(('Output(tau)'!$B$18-AR$1)=$H45,EXP(-'Output(tau)'!$B$34*AR$1),0)</f>
        <v>0</v>
      </c>
      <c r="AS45">
        <f>IF(('Output(tau)'!$B$18-AS$1)=$H45,EXP(-'Output(tau)'!$B$34*AS$1),0)</f>
        <v>0</v>
      </c>
      <c r="AT45">
        <f>IF(('Output(tau)'!$B$18-AT$1)=$H45,EXP(-'Output(tau)'!$B$34*AT$1),0)</f>
        <v>0</v>
      </c>
      <c r="AU45">
        <f>IF(('Output(tau)'!$B$18-AU$1)=$H45,EXP(-'Output(tau)'!$B$34*AU$1),0)</f>
        <v>0</v>
      </c>
      <c r="AV45">
        <f>IF(('Output(tau)'!$B$18-AV$1)=$H45,EXP(-'Output(tau)'!$B$34*AV$1),0)</f>
        <v>0</v>
      </c>
    </row>
    <row r="46" spans="7:48" x14ac:dyDescent="0.15">
      <c r="G46">
        <f>IF('Output(tau)'!$B$18&gt;H46,'Output(tau)'!$B$18-H46,0)</f>
        <v>26</v>
      </c>
      <c r="H46">
        <v>1974</v>
      </c>
      <c r="I46">
        <f>IF(AND(('Output(tau)'!$B$18-I$1-$H46)&gt;-0.5,('Output(tau)'!$B$18-I$1-$H46)&lt;=0.5),EXP(-'Output(tau)'!$B$34*I$1),0)</f>
        <v>0</v>
      </c>
      <c r="J46">
        <f>IF(('Output(tau)'!$B$18-J$1)=$H46,EXP(-'Output(tau)'!$B$34*J$1),0)</f>
        <v>0</v>
      </c>
      <c r="K46">
        <f>IF(('Output(tau)'!$B$18-K$1)=$H46,EXP(-'Output(tau)'!$B$34*K$1),0)</f>
        <v>0</v>
      </c>
      <c r="L46">
        <f>IF(('Output(tau)'!$B$18-L$1)=$H46,EXP(-'Output(tau)'!$B$34*L$1),0)</f>
        <v>0</v>
      </c>
      <c r="M46">
        <f>IF(('Output(tau)'!$B$18-M$1)=$H46,EXP(-'Output(tau)'!$B$34*M$1),0)</f>
        <v>0</v>
      </c>
      <c r="N46">
        <f>IF(('Output(tau)'!$B$18-N$1)=$H46,EXP(-'Output(tau)'!$B$34*N$1),0)</f>
        <v>0</v>
      </c>
      <c r="O46">
        <f>IF(('Output(tau)'!$B$18-O$1)=$H46,EXP(-'Output(tau)'!$B$34*O$1),0)</f>
        <v>0</v>
      </c>
      <c r="P46">
        <f>IF(('Output(tau)'!$B$18-P$1)=$H46,EXP(-'Output(tau)'!$B$34*P$1),0)</f>
        <v>0</v>
      </c>
      <c r="Q46">
        <f>IF(('Output(tau)'!$B$18-Q$1)=$H46,EXP(-'Output(tau)'!$B$34*Q$1),0)</f>
        <v>0</v>
      </c>
      <c r="R46">
        <f>IF(('Output(tau)'!$B$18-R$1)=$H46,EXP(-'Output(tau)'!$B$34*R$1),0)</f>
        <v>0</v>
      </c>
      <c r="S46">
        <f>IF(('Output(tau)'!$B$18-S$1)=$H46,EXP(-'Output(tau)'!$B$34*S$1),0)</f>
        <v>0</v>
      </c>
      <c r="T46">
        <f>IF(('Output(tau)'!$B$18-T$1)=$H46,EXP(-'Output(tau)'!$B$34*T$1),0)</f>
        <v>0</v>
      </c>
      <c r="U46">
        <f>IF(('Output(tau)'!$B$18-U$1)=$H46,EXP(-'Output(tau)'!$B$34*U$1),0)</f>
        <v>0</v>
      </c>
      <c r="V46">
        <f>IF(('Output(tau)'!$B$18-V$1)=$H46,EXP(-'Output(tau)'!$B$34*V$1),0)</f>
        <v>0</v>
      </c>
      <c r="W46">
        <f>IF(('Output(tau)'!$B$18-W$1)=$H46,EXP(-'Output(tau)'!$B$34*W$1),0)</f>
        <v>0</v>
      </c>
      <c r="X46">
        <f>IF(('Output(tau)'!$B$18-X$1)=$H46,EXP(-'Output(tau)'!$B$34*X$1),0)</f>
        <v>0</v>
      </c>
      <c r="Y46">
        <f>IF(('Output(tau)'!$B$18-Y$1)=$H46,EXP(-'Output(tau)'!$B$34*Y$1),0)</f>
        <v>0</v>
      </c>
      <c r="Z46">
        <f>IF(('Output(tau)'!$B$18-Z$1)=$H46,EXP(-'Output(tau)'!$B$34*Z$1),0)</f>
        <v>0</v>
      </c>
      <c r="AA46">
        <f>IF(('Output(tau)'!$B$18-AA$1)=$H46,EXP(-'Output(tau)'!$B$34*AA$1),0)</f>
        <v>0</v>
      </c>
      <c r="AB46">
        <f>IF(('Output(tau)'!$B$18-AB$1)=$H46,EXP(-'Output(tau)'!$B$34*AB$1),0)</f>
        <v>0</v>
      </c>
      <c r="AC46">
        <f>IF(('Output(tau)'!$B$18-AC$1)=$H46,EXP(-'Output(tau)'!$B$34*AC$1),0)</f>
        <v>0</v>
      </c>
      <c r="AD46">
        <f>IF(('Output(tau)'!$B$18-AD$1)=$H46,EXP(-'Output(tau)'!$B$34*AD$1),0)</f>
        <v>0</v>
      </c>
      <c r="AE46">
        <f>IF(('Output(tau)'!$B$18-AE$1)=$H46,EXP(-'Output(tau)'!$B$34*AE$1),0)</f>
        <v>0</v>
      </c>
      <c r="AF46">
        <f>IF(('Output(tau)'!$B$18-AF$1)=$H46,EXP(-'Output(tau)'!$B$34*AF$1),0)</f>
        <v>0</v>
      </c>
      <c r="AG46">
        <f>IF(('Output(tau)'!$B$18-AG$1)=$H46,EXP(-'Output(tau)'!$B$34*AG$1),0)</f>
        <v>0</v>
      </c>
      <c r="AH46">
        <f>IF(('Output(tau)'!$B$18-AH$1)=$H46,EXP(-'Output(tau)'!$B$34*AH$1),0)</f>
        <v>1</v>
      </c>
      <c r="AI46">
        <f>IF(('Output(tau)'!$B$18-AI$1)=$H46,EXP(-'Output(tau)'!$B$34*AI$1),0)</f>
        <v>0</v>
      </c>
      <c r="AJ46">
        <f>IF(('Output(tau)'!$B$18-AJ$1)=$H46,EXP(-'Output(tau)'!$B$34*AJ$1),0)</f>
        <v>0</v>
      </c>
      <c r="AK46">
        <f>IF(('Output(tau)'!$B$18-AK$1)=$H46,EXP(-'Output(tau)'!$B$34*AK$1),0)</f>
        <v>0</v>
      </c>
      <c r="AL46">
        <f>IF(('Output(tau)'!$B$18-AL$1)=$H46,EXP(-'Output(tau)'!$B$34*AL$1),0)</f>
        <v>0</v>
      </c>
      <c r="AM46">
        <f>IF(('Output(tau)'!$B$18-AM$1)=$H46,EXP(-'Output(tau)'!$B$34*AM$1),0)</f>
        <v>0</v>
      </c>
      <c r="AN46">
        <f>IF(('Output(tau)'!$B$18-AN$1)=$H46,EXP(-'Output(tau)'!$B$34*AN$1),0)</f>
        <v>0</v>
      </c>
      <c r="AO46">
        <f>IF(('Output(tau)'!$B$18-AO$1)=$H46,EXP(-'Output(tau)'!$B$34*AO$1),0)</f>
        <v>0</v>
      </c>
      <c r="AP46">
        <f>IF(('Output(tau)'!$B$18-AP$1)=$H46,EXP(-'Output(tau)'!$B$34*AP$1),0)</f>
        <v>0</v>
      </c>
      <c r="AQ46">
        <f>IF(('Output(tau)'!$B$18-AQ$1)=$H46,EXP(-'Output(tau)'!$B$34*AQ$1),0)</f>
        <v>0</v>
      </c>
      <c r="AR46">
        <f>IF(('Output(tau)'!$B$18-AR$1)=$H46,EXP(-'Output(tau)'!$B$34*AR$1),0)</f>
        <v>0</v>
      </c>
      <c r="AS46">
        <f>IF(('Output(tau)'!$B$18-AS$1)=$H46,EXP(-'Output(tau)'!$B$34*AS$1),0)</f>
        <v>0</v>
      </c>
      <c r="AT46">
        <f>IF(('Output(tau)'!$B$18-AT$1)=$H46,EXP(-'Output(tau)'!$B$34*AT$1),0)</f>
        <v>0</v>
      </c>
      <c r="AU46">
        <f>IF(('Output(tau)'!$B$18-AU$1)=$H46,EXP(-'Output(tau)'!$B$34*AU$1),0)</f>
        <v>0</v>
      </c>
      <c r="AV46">
        <f>IF(('Output(tau)'!$B$18-AV$1)=$H46,EXP(-'Output(tau)'!$B$34*AV$1),0)</f>
        <v>0</v>
      </c>
    </row>
    <row r="47" spans="7:48" x14ac:dyDescent="0.15">
      <c r="G47">
        <f>IF('Output(tau)'!$B$18&gt;H47,'Output(tau)'!$B$18-H47,0)</f>
        <v>25</v>
      </c>
      <c r="H47">
        <v>1975</v>
      </c>
      <c r="I47">
        <f>IF(AND(('Output(tau)'!$B$18-I$1-$H47)&gt;-0.5,('Output(tau)'!$B$18-I$1-$H47)&lt;=0.5),EXP(-'Output(tau)'!$B$34*I$1),0)</f>
        <v>0</v>
      </c>
      <c r="J47">
        <f>IF(('Output(tau)'!$B$18-J$1)=$H47,EXP(-'Output(tau)'!$B$34*J$1),0)</f>
        <v>0</v>
      </c>
      <c r="K47">
        <f>IF(('Output(tau)'!$B$18-K$1)=$H47,EXP(-'Output(tau)'!$B$34*K$1),0)</f>
        <v>0</v>
      </c>
      <c r="L47">
        <f>IF(('Output(tau)'!$B$18-L$1)=$H47,EXP(-'Output(tau)'!$B$34*L$1),0)</f>
        <v>0</v>
      </c>
      <c r="M47">
        <f>IF(('Output(tau)'!$B$18-M$1)=$H47,EXP(-'Output(tau)'!$B$34*M$1),0)</f>
        <v>0</v>
      </c>
      <c r="N47">
        <f>IF(('Output(tau)'!$B$18-N$1)=$H47,EXP(-'Output(tau)'!$B$34*N$1),0)</f>
        <v>0</v>
      </c>
      <c r="O47">
        <f>IF(('Output(tau)'!$B$18-O$1)=$H47,EXP(-'Output(tau)'!$B$34*O$1),0)</f>
        <v>0</v>
      </c>
      <c r="P47">
        <f>IF(('Output(tau)'!$B$18-P$1)=$H47,EXP(-'Output(tau)'!$B$34*P$1),0)</f>
        <v>0</v>
      </c>
      <c r="Q47">
        <f>IF(('Output(tau)'!$B$18-Q$1)=$H47,EXP(-'Output(tau)'!$B$34*Q$1),0)</f>
        <v>0</v>
      </c>
      <c r="R47">
        <f>IF(('Output(tau)'!$B$18-R$1)=$H47,EXP(-'Output(tau)'!$B$34*R$1),0)</f>
        <v>0</v>
      </c>
      <c r="S47">
        <f>IF(('Output(tau)'!$B$18-S$1)=$H47,EXP(-'Output(tau)'!$B$34*S$1),0)</f>
        <v>0</v>
      </c>
      <c r="T47">
        <f>IF(('Output(tau)'!$B$18-T$1)=$H47,EXP(-'Output(tau)'!$B$34*T$1),0)</f>
        <v>0</v>
      </c>
      <c r="U47">
        <f>IF(('Output(tau)'!$B$18-U$1)=$H47,EXP(-'Output(tau)'!$B$34*U$1),0)</f>
        <v>0</v>
      </c>
      <c r="V47">
        <f>IF(('Output(tau)'!$B$18-V$1)=$H47,EXP(-'Output(tau)'!$B$34*V$1),0)</f>
        <v>0</v>
      </c>
      <c r="W47">
        <f>IF(('Output(tau)'!$B$18-W$1)=$H47,EXP(-'Output(tau)'!$B$34*W$1),0)</f>
        <v>0</v>
      </c>
      <c r="X47">
        <f>IF(('Output(tau)'!$B$18-X$1)=$H47,EXP(-'Output(tau)'!$B$34*X$1),0)</f>
        <v>0</v>
      </c>
      <c r="Y47">
        <f>IF(('Output(tau)'!$B$18-Y$1)=$H47,EXP(-'Output(tau)'!$B$34*Y$1),0)</f>
        <v>0</v>
      </c>
      <c r="Z47">
        <f>IF(('Output(tau)'!$B$18-Z$1)=$H47,EXP(-'Output(tau)'!$B$34*Z$1),0)</f>
        <v>0</v>
      </c>
      <c r="AA47">
        <f>IF(('Output(tau)'!$B$18-AA$1)=$H47,EXP(-'Output(tau)'!$B$34*AA$1),0)</f>
        <v>0</v>
      </c>
      <c r="AB47">
        <f>IF(('Output(tau)'!$B$18-AB$1)=$H47,EXP(-'Output(tau)'!$B$34*AB$1),0)</f>
        <v>0</v>
      </c>
      <c r="AC47">
        <f>IF(('Output(tau)'!$B$18-AC$1)=$H47,EXP(-'Output(tau)'!$B$34*AC$1),0)</f>
        <v>0</v>
      </c>
      <c r="AD47">
        <f>IF(('Output(tau)'!$B$18-AD$1)=$H47,EXP(-'Output(tau)'!$B$34*AD$1),0)</f>
        <v>0</v>
      </c>
      <c r="AE47">
        <f>IF(('Output(tau)'!$B$18-AE$1)=$H47,EXP(-'Output(tau)'!$B$34*AE$1),0)</f>
        <v>0</v>
      </c>
      <c r="AF47">
        <f>IF(('Output(tau)'!$B$18-AF$1)=$H47,EXP(-'Output(tau)'!$B$34*AF$1),0)</f>
        <v>0</v>
      </c>
      <c r="AG47">
        <f>IF(('Output(tau)'!$B$18-AG$1)=$H47,EXP(-'Output(tau)'!$B$34*AG$1),0)</f>
        <v>1</v>
      </c>
      <c r="AH47">
        <f>IF(('Output(tau)'!$B$18-AH$1)=$H47,EXP(-'Output(tau)'!$B$34*AH$1),0)</f>
        <v>0</v>
      </c>
      <c r="AI47">
        <f>IF(('Output(tau)'!$B$18-AI$1)=$H47,EXP(-'Output(tau)'!$B$34*AI$1),0)</f>
        <v>0</v>
      </c>
      <c r="AJ47">
        <f>IF(('Output(tau)'!$B$18-AJ$1)=$H47,EXP(-'Output(tau)'!$B$34*AJ$1),0)</f>
        <v>0</v>
      </c>
      <c r="AK47">
        <f>IF(('Output(tau)'!$B$18-AK$1)=$H47,EXP(-'Output(tau)'!$B$34*AK$1),0)</f>
        <v>0</v>
      </c>
      <c r="AL47">
        <f>IF(('Output(tau)'!$B$18-AL$1)=$H47,EXP(-'Output(tau)'!$B$34*AL$1),0)</f>
        <v>0</v>
      </c>
      <c r="AM47">
        <f>IF(('Output(tau)'!$B$18-AM$1)=$H47,EXP(-'Output(tau)'!$B$34*AM$1),0)</f>
        <v>0</v>
      </c>
      <c r="AN47">
        <f>IF(('Output(tau)'!$B$18-AN$1)=$H47,EXP(-'Output(tau)'!$B$34*AN$1),0)</f>
        <v>0</v>
      </c>
      <c r="AO47">
        <f>IF(('Output(tau)'!$B$18-AO$1)=$H47,EXP(-'Output(tau)'!$B$34*AO$1),0)</f>
        <v>0</v>
      </c>
      <c r="AP47">
        <f>IF(('Output(tau)'!$B$18-AP$1)=$H47,EXP(-'Output(tau)'!$B$34*AP$1),0)</f>
        <v>0</v>
      </c>
      <c r="AQ47">
        <f>IF(('Output(tau)'!$B$18-AQ$1)=$H47,EXP(-'Output(tau)'!$B$34*AQ$1),0)</f>
        <v>0</v>
      </c>
      <c r="AR47">
        <f>IF(('Output(tau)'!$B$18-AR$1)=$H47,EXP(-'Output(tau)'!$B$34*AR$1),0)</f>
        <v>0</v>
      </c>
      <c r="AS47">
        <f>IF(('Output(tau)'!$B$18-AS$1)=$H47,EXP(-'Output(tau)'!$B$34*AS$1),0)</f>
        <v>0</v>
      </c>
      <c r="AT47">
        <f>IF(('Output(tau)'!$B$18-AT$1)=$H47,EXP(-'Output(tau)'!$B$34*AT$1),0)</f>
        <v>0</v>
      </c>
      <c r="AU47">
        <f>IF(('Output(tau)'!$B$18-AU$1)=$H47,EXP(-'Output(tau)'!$B$34*AU$1),0)</f>
        <v>0</v>
      </c>
      <c r="AV47">
        <f>IF(('Output(tau)'!$B$18-AV$1)=$H47,EXP(-'Output(tau)'!$B$34*AV$1),0)</f>
        <v>0</v>
      </c>
    </row>
    <row r="48" spans="7:48" x14ac:dyDescent="0.15">
      <c r="G48">
        <f>IF('Output(tau)'!$B$18&gt;H48,'Output(tau)'!$B$18-H48,0)</f>
        <v>24</v>
      </c>
      <c r="H48">
        <v>1976</v>
      </c>
      <c r="I48">
        <f>IF(AND(('Output(tau)'!$B$18-I$1-$H48)&gt;-0.5,('Output(tau)'!$B$18-I$1-$H48)&lt;=0.5),EXP(-'Output(tau)'!$B$34*I$1),0)</f>
        <v>0</v>
      </c>
      <c r="J48">
        <f>IF(('Output(tau)'!$B$18-J$1)=$H48,EXP(-'Output(tau)'!$B$34*J$1),0)</f>
        <v>0</v>
      </c>
      <c r="K48">
        <f>IF(('Output(tau)'!$B$18-K$1)=$H48,EXP(-'Output(tau)'!$B$34*K$1),0)</f>
        <v>0</v>
      </c>
      <c r="L48">
        <f>IF(('Output(tau)'!$B$18-L$1)=$H48,EXP(-'Output(tau)'!$B$34*L$1),0)</f>
        <v>0</v>
      </c>
      <c r="M48">
        <f>IF(('Output(tau)'!$B$18-M$1)=$H48,EXP(-'Output(tau)'!$B$34*M$1),0)</f>
        <v>0</v>
      </c>
      <c r="N48">
        <f>IF(('Output(tau)'!$B$18-N$1)=$H48,EXP(-'Output(tau)'!$B$34*N$1),0)</f>
        <v>0</v>
      </c>
      <c r="O48">
        <f>IF(('Output(tau)'!$B$18-O$1)=$H48,EXP(-'Output(tau)'!$B$34*O$1),0)</f>
        <v>0</v>
      </c>
      <c r="P48">
        <f>IF(('Output(tau)'!$B$18-P$1)=$H48,EXP(-'Output(tau)'!$B$34*P$1),0)</f>
        <v>0</v>
      </c>
      <c r="Q48">
        <f>IF(('Output(tau)'!$B$18-Q$1)=$H48,EXP(-'Output(tau)'!$B$34*Q$1),0)</f>
        <v>0</v>
      </c>
      <c r="R48">
        <f>IF(('Output(tau)'!$B$18-R$1)=$H48,EXP(-'Output(tau)'!$B$34*R$1),0)</f>
        <v>0</v>
      </c>
      <c r="S48">
        <f>IF(('Output(tau)'!$B$18-S$1)=$H48,EXP(-'Output(tau)'!$B$34*S$1),0)</f>
        <v>0</v>
      </c>
      <c r="T48">
        <f>IF(('Output(tau)'!$B$18-T$1)=$H48,EXP(-'Output(tau)'!$B$34*T$1),0)</f>
        <v>0</v>
      </c>
      <c r="U48">
        <f>IF(('Output(tau)'!$B$18-U$1)=$H48,EXP(-'Output(tau)'!$B$34*U$1),0)</f>
        <v>0</v>
      </c>
      <c r="V48">
        <f>IF(('Output(tau)'!$B$18-V$1)=$H48,EXP(-'Output(tau)'!$B$34*V$1),0)</f>
        <v>0</v>
      </c>
      <c r="W48">
        <f>IF(('Output(tau)'!$B$18-W$1)=$H48,EXP(-'Output(tau)'!$B$34*W$1),0)</f>
        <v>0</v>
      </c>
      <c r="X48">
        <f>IF(('Output(tau)'!$B$18-X$1)=$H48,EXP(-'Output(tau)'!$B$34*X$1),0)</f>
        <v>0</v>
      </c>
      <c r="Y48">
        <f>IF(('Output(tau)'!$B$18-Y$1)=$H48,EXP(-'Output(tau)'!$B$34*Y$1),0)</f>
        <v>0</v>
      </c>
      <c r="Z48">
        <f>IF(('Output(tau)'!$B$18-Z$1)=$H48,EXP(-'Output(tau)'!$B$34*Z$1),0)</f>
        <v>0</v>
      </c>
      <c r="AA48">
        <f>IF(('Output(tau)'!$B$18-AA$1)=$H48,EXP(-'Output(tau)'!$B$34*AA$1),0)</f>
        <v>0</v>
      </c>
      <c r="AB48">
        <f>IF(('Output(tau)'!$B$18-AB$1)=$H48,EXP(-'Output(tau)'!$B$34*AB$1),0)</f>
        <v>0</v>
      </c>
      <c r="AC48">
        <f>IF(('Output(tau)'!$B$18-AC$1)=$H48,EXP(-'Output(tau)'!$B$34*AC$1),0)</f>
        <v>0</v>
      </c>
      <c r="AD48">
        <f>IF(('Output(tau)'!$B$18-AD$1)=$H48,EXP(-'Output(tau)'!$B$34*AD$1),0)</f>
        <v>0</v>
      </c>
      <c r="AE48">
        <f>IF(('Output(tau)'!$B$18-AE$1)=$H48,EXP(-'Output(tau)'!$B$34*AE$1),0)</f>
        <v>0</v>
      </c>
      <c r="AF48">
        <f>IF(('Output(tau)'!$B$18-AF$1)=$H48,EXP(-'Output(tau)'!$B$34*AF$1),0)</f>
        <v>1</v>
      </c>
      <c r="AG48">
        <f>IF(('Output(tau)'!$B$18-AG$1)=$H48,EXP(-'Output(tau)'!$B$34*AG$1),0)</f>
        <v>0</v>
      </c>
      <c r="AH48">
        <f>IF(('Output(tau)'!$B$18-AH$1)=$H48,EXP(-'Output(tau)'!$B$34*AH$1),0)</f>
        <v>0</v>
      </c>
      <c r="AI48">
        <f>IF(('Output(tau)'!$B$18-AI$1)=$H48,EXP(-'Output(tau)'!$B$34*AI$1),0)</f>
        <v>0</v>
      </c>
      <c r="AJ48">
        <f>IF(('Output(tau)'!$B$18-AJ$1)=$H48,EXP(-'Output(tau)'!$B$34*AJ$1),0)</f>
        <v>0</v>
      </c>
      <c r="AK48">
        <f>IF(('Output(tau)'!$B$18-AK$1)=$H48,EXP(-'Output(tau)'!$B$34*AK$1),0)</f>
        <v>0</v>
      </c>
      <c r="AL48">
        <f>IF(('Output(tau)'!$B$18-AL$1)=$H48,EXP(-'Output(tau)'!$B$34*AL$1),0)</f>
        <v>0</v>
      </c>
      <c r="AM48">
        <f>IF(('Output(tau)'!$B$18-AM$1)=$H48,EXP(-'Output(tau)'!$B$34*AM$1),0)</f>
        <v>0</v>
      </c>
      <c r="AN48">
        <f>IF(('Output(tau)'!$B$18-AN$1)=$H48,EXP(-'Output(tau)'!$B$34*AN$1),0)</f>
        <v>0</v>
      </c>
      <c r="AO48">
        <f>IF(('Output(tau)'!$B$18-AO$1)=$H48,EXP(-'Output(tau)'!$B$34*AO$1),0)</f>
        <v>0</v>
      </c>
      <c r="AP48">
        <f>IF(('Output(tau)'!$B$18-AP$1)=$H48,EXP(-'Output(tau)'!$B$34*AP$1),0)</f>
        <v>0</v>
      </c>
      <c r="AQ48">
        <f>IF(('Output(tau)'!$B$18-AQ$1)=$H48,EXP(-'Output(tau)'!$B$34*AQ$1),0)</f>
        <v>0</v>
      </c>
      <c r="AR48">
        <f>IF(('Output(tau)'!$B$18-AR$1)=$H48,EXP(-'Output(tau)'!$B$34*AR$1),0)</f>
        <v>0</v>
      </c>
      <c r="AS48">
        <f>IF(('Output(tau)'!$B$18-AS$1)=$H48,EXP(-'Output(tau)'!$B$34*AS$1),0)</f>
        <v>0</v>
      </c>
      <c r="AT48">
        <f>IF(('Output(tau)'!$B$18-AT$1)=$H48,EXP(-'Output(tau)'!$B$34*AT$1),0)</f>
        <v>0</v>
      </c>
      <c r="AU48">
        <f>IF(('Output(tau)'!$B$18-AU$1)=$H48,EXP(-'Output(tau)'!$B$34*AU$1),0)</f>
        <v>0</v>
      </c>
      <c r="AV48">
        <f>IF(('Output(tau)'!$B$18-AV$1)=$H48,EXP(-'Output(tau)'!$B$34*AV$1),0)</f>
        <v>0</v>
      </c>
    </row>
    <row r="49" spans="7:48" x14ac:dyDescent="0.15">
      <c r="G49">
        <f>IF('Output(tau)'!$B$18&gt;H49,'Output(tau)'!$B$18-H49,0)</f>
        <v>23</v>
      </c>
      <c r="H49">
        <v>1977</v>
      </c>
      <c r="I49">
        <f>IF(AND(('Output(tau)'!$B$18-I$1-$H49)&gt;-0.5,('Output(tau)'!$B$18-I$1-$H49)&lt;=0.5),EXP(-'Output(tau)'!$B$34*I$1),0)</f>
        <v>0</v>
      </c>
      <c r="J49">
        <f>IF(('Output(tau)'!$B$18-J$1)=$H49,EXP(-'Output(tau)'!$B$34*J$1),0)</f>
        <v>0</v>
      </c>
      <c r="K49">
        <f>IF(('Output(tau)'!$B$18-K$1)=$H49,EXP(-'Output(tau)'!$B$34*K$1),0)</f>
        <v>0</v>
      </c>
      <c r="L49">
        <f>IF(('Output(tau)'!$B$18-L$1)=$H49,EXP(-'Output(tau)'!$B$34*L$1),0)</f>
        <v>0</v>
      </c>
      <c r="M49">
        <f>IF(('Output(tau)'!$B$18-M$1)=$H49,EXP(-'Output(tau)'!$B$34*M$1),0)</f>
        <v>0</v>
      </c>
      <c r="N49">
        <f>IF(('Output(tau)'!$B$18-N$1)=$H49,EXP(-'Output(tau)'!$B$34*N$1),0)</f>
        <v>0</v>
      </c>
      <c r="O49">
        <f>IF(('Output(tau)'!$B$18-O$1)=$H49,EXP(-'Output(tau)'!$B$34*O$1),0)</f>
        <v>0</v>
      </c>
      <c r="P49">
        <f>IF(('Output(tau)'!$B$18-P$1)=$H49,EXP(-'Output(tau)'!$B$34*P$1),0)</f>
        <v>0</v>
      </c>
      <c r="Q49">
        <f>IF(('Output(tau)'!$B$18-Q$1)=$H49,EXP(-'Output(tau)'!$B$34*Q$1),0)</f>
        <v>0</v>
      </c>
      <c r="R49">
        <f>IF(('Output(tau)'!$B$18-R$1)=$H49,EXP(-'Output(tau)'!$B$34*R$1),0)</f>
        <v>0</v>
      </c>
      <c r="S49">
        <f>IF(('Output(tau)'!$B$18-S$1)=$H49,EXP(-'Output(tau)'!$B$34*S$1),0)</f>
        <v>0</v>
      </c>
      <c r="T49">
        <f>IF(('Output(tau)'!$B$18-T$1)=$H49,EXP(-'Output(tau)'!$B$34*T$1),0)</f>
        <v>0</v>
      </c>
      <c r="U49">
        <f>IF(('Output(tau)'!$B$18-U$1)=$H49,EXP(-'Output(tau)'!$B$34*U$1),0)</f>
        <v>0</v>
      </c>
      <c r="V49">
        <f>IF(('Output(tau)'!$B$18-V$1)=$H49,EXP(-'Output(tau)'!$B$34*V$1),0)</f>
        <v>0</v>
      </c>
      <c r="W49">
        <f>IF(('Output(tau)'!$B$18-W$1)=$H49,EXP(-'Output(tau)'!$B$34*W$1),0)</f>
        <v>0</v>
      </c>
      <c r="X49">
        <f>IF(('Output(tau)'!$B$18-X$1)=$H49,EXP(-'Output(tau)'!$B$34*X$1),0)</f>
        <v>0</v>
      </c>
      <c r="Y49">
        <f>IF(('Output(tau)'!$B$18-Y$1)=$H49,EXP(-'Output(tau)'!$B$34*Y$1),0)</f>
        <v>0</v>
      </c>
      <c r="Z49">
        <f>IF(('Output(tau)'!$B$18-Z$1)=$H49,EXP(-'Output(tau)'!$B$34*Z$1),0)</f>
        <v>0</v>
      </c>
      <c r="AA49">
        <f>IF(('Output(tau)'!$B$18-AA$1)=$H49,EXP(-'Output(tau)'!$B$34*AA$1),0)</f>
        <v>0</v>
      </c>
      <c r="AB49">
        <f>IF(('Output(tau)'!$B$18-AB$1)=$H49,EXP(-'Output(tau)'!$B$34*AB$1),0)</f>
        <v>0</v>
      </c>
      <c r="AC49">
        <f>IF(('Output(tau)'!$B$18-AC$1)=$H49,EXP(-'Output(tau)'!$B$34*AC$1),0)</f>
        <v>0</v>
      </c>
      <c r="AD49">
        <f>IF(('Output(tau)'!$B$18-AD$1)=$H49,EXP(-'Output(tau)'!$B$34*AD$1),0)</f>
        <v>0</v>
      </c>
      <c r="AE49">
        <f>IF(('Output(tau)'!$B$18-AE$1)=$H49,EXP(-'Output(tau)'!$B$34*AE$1),0)</f>
        <v>1</v>
      </c>
      <c r="AF49">
        <f>IF(('Output(tau)'!$B$18-AF$1)=$H49,EXP(-'Output(tau)'!$B$34*AF$1),0)</f>
        <v>0</v>
      </c>
      <c r="AG49">
        <f>IF(('Output(tau)'!$B$18-AG$1)=$H49,EXP(-'Output(tau)'!$B$34*AG$1),0)</f>
        <v>0</v>
      </c>
      <c r="AH49">
        <f>IF(('Output(tau)'!$B$18-AH$1)=$H49,EXP(-'Output(tau)'!$B$34*AH$1),0)</f>
        <v>0</v>
      </c>
      <c r="AI49">
        <f>IF(('Output(tau)'!$B$18-AI$1)=$H49,EXP(-'Output(tau)'!$B$34*AI$1),0)</f>
        <v>0</v>
      </c>
      <c r="AJ49">
        <f>IF(('Output(tau)'!$B$18-AJ$1)=$H49,EXP(-'Output(tau)'!$B$34*AJ$1),0)</f>
        <v>0</v>
      </c>
      <c r="AK49">
        <f>IF(('Output(tau)'!$B$18-AK$1)=$H49,EXP(-'Output(tau)'!$B$34*AK$1),0)</f>
        <v>0</v>
      </c>
      <c r="AL49">
        <f>IF(('Output(tau)'!$B$18-AL$1)=$H49,EXP(-'Output(tau)'!$B$34*AL$1),0)</f>
        <v>0</v>
      </c>
      <c r="AM49">
        <f>IF(('Output(tau)'!$B$18-AM$1)=$H49,EXP(-'Output(tau)'!$B$34*AM$1),0)</f>
        <v>0</v>
      </c>
      <c r="AN49">
        <f>IF(('Output(tau)'!$B$18-AN$1)=$H49,EXP(-'Output(tau)'!$B$34*AN$1),0)</f>
        <v>0</v>
      </c>
      <c r="AO49">
        <f>IF(('Output(tau)'!$B$18-AO$1)=$H49,EXP(-'Output(tau)'!$B$34*AO$1),0)</f>
        <v>0</v>
      </c>
      <c r="AP49">
        <f>IF(('Output(tau)'!$B$18-AP$1)=$H49,EXP(-'Output(tau)'!$B$34*AP$1),0)</f>
        <v>0</v>
      </c>
      <c r="AQ49">
        <f>IF(('Output(tau)'!$B$18-AQ$1)=$H49,EXP(-'Output(tau)'!$B$34*AQ$1),0)</f>
        <v>0</v>
      </c>
      <c r="AR49">
        <f>IF(('Output(tau)'!$B$18-AR$1)=$H49,EXP(-'Output(tau)'!$B$34*AR$1),0)</f>
        <v>0</v>
      </c>
      <c r="AS49">
        <f>IF(('Output(tau)'!$B$18-AS$1)=$H49,EXP(-'Output(tau)'!$B$34*AS$1),0)</f>
        <v>0</v>
      </c>
      <c r="AT49">
        <f>IF(('Output(tau)'!$B$18-AT$1)=$H49,EXP(-'Output(tau)'!$B$34*AT$1),0)</f>
        <v>0</v>
      </c>
      <c r="AU49">
        <f>IF(('Output(tau)'!$B$18-AU$1)=$H49,EXP(-'Output(tau)'!$B$34*AU$1),0)</f>
        <v>0</v>
      </c>
      <c r="AV49">
        <f>IF(('Output(tau)'!$B$18-AV$1)=$H49,EXP(-'Output(tau)'!$B$34*AV$1),0)</f>
        <v>0</v>
      </c>
    </row>
    <row r="50" spans="7:48" x14ac:dyDescent="0.15">
      <c r="G50">
        <f>IF('Output(tau)'!$B$18&gt;H50,'Output(tau)'!$B$18-H50,0)</f>
        <v>22</v>
      </c>
      <c r="H50">
        <v>1978</v>
      </c>
      <c r="I50">
        <f>IF(AND(('Output(tau)'!$B$18-I$1-$H50)&gt;-0.5,('Output(tau)'!$B$18-I$1-$H50)&lt;=0.5),EXP(-'Output(tau)'!$B$34*I$1),0)</f>
        <v>0</v>
      </c>
      <c r="J50">
        <f>IF(('Output(tau)'!$B$18-J$1)=$H50,EXP(-'Output(tau)'!$B$34*J$1),0)</f>
        <v>0</v>
      </c>
      <c r="K50">
        <f>IF(('Output(tau)'!$B$18-K$1)=$H50,EXP(-'Output(tau)'!$B$34*K$1),0)</f>
        <v>0</v>
      </c>
      <c r="L50">
        <f>IF(('Output(tau)'!$B$18-L$1)=$H50,EXP(-'Output(tau)'!$B$34*L$1),0)</f>
        <v>0</v>
      </c>
      <c r="M50">
        <f>IF(('Output(tau)'!$B$18-M$1)=$H50,EXP(-'Output(tau)'!$B$34*M$1),0)</f>
        <v>0</v>
      </c>
      <c r="N50">
        <f>IF(('Output(tau)'!$B$18-N$1)=$H50,EXP(-'Output(tau)'!$B$34*N$1),0)</f>
        <v>0</v>
      </c>
      <c r="O50">
        <f>IF(('Output(tau)'!$B$18-O$1)=$H50,EXP(-'Output(tau)'!$B$34*O$1),0)</f>
        <v>0</v>
      </c>
      <c r="P50">
        <f>IF(('Output(tau)'!$B$18-P$1)=$H50,EXP(-'Output(tau)'!$B$34*P$1),0)</f>
        <v>0</v>
      </c>
      <c r="Q50">
        <f>IF(('Output(tau)'!$B$18-Q$1)=$H50,EXP(-'Output(tau)'!$B$34*Q$1),0)</f>
        <v>0</v>
      </c>
      <c r="R50">
        <f>IF(('Output(tau)'!$B$18-R$1)=$H50,EXP(-'Output(tau)'!$B$34*R$1),0)</f>
        <v>0</v>
      </c>
      <c r="S50">
        <f>IF(('Output(tau)'!$B$18-S$1)=$H50,EXP(-'Output(tau)'!$B$34*S$1),0)</f>
        <v>0</v>
      </c>
      <c r="T50">
        <f>IF(('Output(tau)'!$B$18-T$1)=$H50,EXP(-'Output(tau)'!$B$34*T$1),0)</f>
        <v>0</v>
      </c>
      <c r="U50">
        <f>IF(('Output(tau)'!$B$18-U$1)=$H50,EXP(-'Output(tau)'!$B$34*U$1),0)</f>
        <v>0</v>
      </c>
      <c r="V50">
        <f>IF(('Output(tau)'!$B$18-V$1)=$H50,EXP(-'Output(tau)'!$B$34*V$1),0)</f>
        <v>0</v>
      </c>
      <c r="W50">
        <f>IF(('Output(tau)'!$B$18-W$1)=$H50,EXP(-'Output(tau)'!$B$34*W$1),0)</f>
        <v>0</v>
      </c>
      <c r="X50">
        <f>IF(('Output(tau)'!$B$18-X$1)=$H50,EXP(-'Output(tau)'!$B$34*X$1),0)</f>
        <v>0</v>
      </c>
      <c r="Y50">
        <f>IF(('Output(tau)'!$B$18-Y$1)=$H50,EXP(-'Output(tau)'!$B$34*Y$1),0)</f>
        <v>0</v>
      </c>
      <c r="Z50">
        <f>IF(('Output(tau)'!$B$18-Z$1)=$H50,EXP(-'Output(tau)'!$B$34*Z$1),0)</f>
        <v>0</v>
      </c>
      <c r="AA50">
        <f>IF(('Output(tau)'!$B$18-AA$1)=$H50,EXP(-'Output(tau)'!$B$34*AA$1),0)</f>
        <v>0</v>
      </c>
      <c r="AB50">
        <f>IF(('Output(tau)'!$B$18-AB$1)=$H50,EXP(-'Output(tau)'!$B$34*AB$1),0)</f>
        <v>0</v>
      </c>
      <c r="AC50">
        <f>IF(('Output(tau)'!$B$18-AC$1)=$H50,EXP(-'Output(tau)'!$B$34*AC$1),0)</f>
        <v>0</v>
      </c>
      <c r="AD50">
        <f>IF(('Output(tau)'!$B$18-AD$1)=$H50,EXP(-'Output(tau)'!$B$34*AD$1),0)</f>
        <v>1</v>
      </c>
      <c r="AE50">
        <f>IF(('Output(tau)'!$B$18-AE$1)=$H50,EXP(-'Output(tau)'!$B$34*AE$1),0)</f>
        <v>0</v>
      </c>
      <c r="AF50">
        <f>IF(('Output(tau)'!$B$18-AF$1)=$H50,EXP(-'Output(tau)'!$B$34*AF$1),0)</f>
        <v>0</v>
      </c>
      <c r="AG50">
        <f>IF(('Output(tau)'!$B$18-AG$1)=$H50,EXP(-'Output(tau)'!$B$34*AG$1),0)</f>
        <v>0</v>
      </c>
      <c r="AH50">
        <f>IF(('Output(tau)'!$B$18-AH$1)=$H50,EXP(-'Output(tau)'!$B$34*AH$1),0)</f>
        <v>0</v>
      </c>
      <c r="AI50">
        <f>IF(('Output(tau)'!$B$18-AI$1)=$H50,EXP(-'Output(tau)'!$B$34*AI$1),0)</f>
        <v>0</v>
      </c>
      <c r="AJ50">
        <f>IF(('Output(tau)'!$B$18-AJ$1)=$H50,EXP(-'Output(tau)'!$B$34*AJ$1),0)</f>
        <v>0</v>
      </c>
      <c r="AK50">
        <f>IF(('Output(tau)'!$B$18-AK$1)=$H50,EXP(-'Output(tau)'!$B$34*AK$1),0)</f>
        <v>0</v>
      </c>
      <c r="AL50">
        <f>IF(('Output(tau)'!$B$18-AL$1)=$H50,EXP(-'Output(tau)'!$B$34*AL$1),0)</f>
        <v>0</v>
      </c>
      <c r="AM50">
        <f>IF(('Output(tau)'!$B$18-AM$1)=$H50,EXP(-'Output(tau)'!$B$34*AM$1),0)</f>
        <v>0</v>
      </c>
      <c r="AN50">
        <f>IF(('Output(tau)'!$B$18-AN$1)=$H50,EXP(-'Output(tau)'!$B$34*AN$1),0)</f>
        <v>0</v>
      </c>
      <c r="AO50">
        <f>IF(('Output(tau)'!$B$18-AO$1)=$H50,EXP(-'Output(tau)'!$B$34*AO$1),0)</f>
        <v>0</v>
      </c>
      <c r="AP50">
        <f>IF(('Output(tau)'!$B$18-AP$1)=$H50,EXP(-'Output(tau)'!$B$34*AP$1),0)</f>
        <v>0</v>
      </c>
      <c r="AQ50">
        <f>IF(('Output(tau)'!$B$18-AQ$1)=$H50,EXP(-'Output(tau)'!$B$34*AQ$1),0)</f>
        <v>0</v>
      </c>
      <c r="AR50">
        <f>IF(('Output(tau)'!$B$18-AR$1)=$H50,EXP(-'Output(tau)'!$B$34*AR$1),0)</f>
        <v>0</v>
      </c>
      <c r="AS50">
        <f>IF(('Output(tau)'!$B$18-AS$1)=$H50,EXP(-'Output(tau)'!$B$34*AS$1),0)</f>
        <v>0</v>
      </c>
      <c r="AT50">
        <f>IF(('Output(tau)'!$B$18-AT$1)=$H50,EXP(-'Output(tau)'!$B$34*AT$1),0)</f>
        <v>0</v>
      </c>
      <c r="AU50">
        <f>IF(('Output(tau)'!$B$18-AU$1)=$H50,EXP(-'Output(tau)'!$B$34*AU$1),0)</f>
        <v>0</v>
      </c>
      <c r="AV50">
        <f>IF(('Output(tau)'!$B$18-AV$1)=$H50,EXP(-'Output(tau)'!$B$34*AV$1),0)</f>
        <v>0</v>
      </c>
    </row>
    <row r="51" spans="7:48" x14ac:dyDescent="0.15">
      <c r="G51">
        <f>IF('Output(tau)'!$B$18&gt;H51,'Output(tau)'!$B$18-H51,0)</f>
        <v>21</v>
      </c>
      <c r="H51">
        <v>1979</v>
      </c>
      <c r="I51">
        <f>IF(AND(('Output(tau)'!$B$18-I$1-$H51)&gt;-0.5,('Output(tau)'!$B$18-I$1-$H51)&lt;=0.5),EXP(-'Output(tau)'!$B$34*I$1),0)</f>
        <v>0</v>
      </c>
      <c r="J51">
        <f>IF(('Output(tau)'!$B$18-J$1)=$H51,EXP(-'Output(tau)'!$B$34*J$1),0)</f>
        <v>0</v>
      </c>
      <c r="K51">
        <f>IF(('Output(tau)'!$B$18-K$1)=$H51,EXP(-'Output(tau)'!$B$34*K$1),0)</f>
        <v>0</v>
      </c>
      <c r="L51">
        <f>IF(('Output(tau)'!$B$18-L$1)=$H51,EXP(-'Output(tau)'!$B$34*L$1),0)</f>
        <v>0</v>
      </c>
      <c r="M51">
        <f>IF(('Output(tau)'!$B$18-M$1)=$H51,EXP(-'Output(tau)'!$B$34*M$1),0)</f>
        <v>0</v>
      </c>
      <c r="N51">
        <f>IF(('Output(tau)'!$B$18-N$1)=$H51,EXP(-'Output(tau)'!$B$34*N$1),0)</f>
        <v>0</v>
      </c>
      <c r="O51">
        <f>IF(('Output(tau)'!$B$18-O$1)=$H51,EXP(-'Output(tau)'!$B$34*O$1),0)</f>
        <v>0</v>
      </c>
      <c r="P51">
        <f>IF(('Output(tau)'!$B$18-P$1)=$H51,EXP(-'Output(tau)'!$B$34*P$1),0)</f>
        <v>0</v>
      </c>
      <c r="Q51">
        <f>IF(('Output(tau)'!$B$18-Q$1)=$H51,EXP(-'Output(tau)'!$B$34*Q$1),0)</f>
        <v>0</v>
      </c>
      <c r="R51">
        <f>IF(('Output(tau)'!$B$18-R$1)=$H51,EXP(-'Output(tau)'!$B$34*R$1),0)</f>
        <v>0</v>
      </c>
      <c r="S51">
        <f>IF(('Output(tau)'!$B$18-S$1)=$H51,EXP(-'Output(tau)'!$B$34*S$1),0)</f>
        <v>0</v>
      </c>
      <c r="T51">
        <f>IF(('Output(tau)'!$B$18-T$1)=$H51,EXP(-'Output(tau)'!$B$34*T$1),0)</f>
        <v>0</v>
      </c>
      <c r="U51">
        <f>IF(('Output(tau)'!$B$18-U$1)=$H51,EXP(-'Output(tau)'!$B$34*U$1),0)</f>
        <v>0</v>
      </c>
      <c r="V51">
        <f>IF(('Output(tau)'!$B$18-V$1)=$H51,EXP(-'Output(tau)'!$B$34*V$1),0)</f>
        <v>0</v>
      </c>
      <c r="W51">
        <f>IF(('Output(tau)'!$B$18-W$1)=$H51,EXP(-'Output(tau)'!$B$34*W$1),0)</f>
        <v>0</v>
      </c>
      <c r="X51">
        <f>IF(('Output(tau)'!$B$18-X$1)=$H51,EXP(-'Output(tau)'!$B$34*X$1),0)</f>
        <v>0</v>
      </c>
      <c r="Y51">
        <f>IF(('Output(tau)'!$B$18-Y$1)=$H51,EXP(-'Output(tau)'!$B$34*Y$1),0)</f>
        <v>0</v>
      </c>
      <c r="Z51">
        <f>IF(('Output(tau)'!$B$18-Z$1)=$H51,EXP(-'Output(tau)'!$B$34*Z$1),0)</f>
        <v>0</v>
      </c>
      <c r="AA51">
        <f>IF(('Output(tau)'!$B$18-AA$1)=$H51,EXP(-'Output(tau)'!$B$34*AA$1),0)</f>
        <v>0</v>
      </c>
      <c r="AB51">
        <f>IF(('Output(tau)'!$B$18-AB$1)=$H51,EXP(-'Output(tau)'!$B$34*AB$1),0)</f>
        <v>0</v>
      </c>
      <c r="AC51">
        <f>IF(('Output(tau)'!$B$18-AC$1)=$H51,EXP(-'Output(tau)'!$B$34*AC$1),0)</f>
        <v>1</v>
      </c>
      <c r="AD51">
        <f>IF(('Output(tau)'!$B$18-AD$1)=$H51,EXP(-'Output(tau)'!$B$34*AD$1),0)</f>
        <v>0</v>
      </c>
      <c r="AE51">
        <f>IF(('Output(tau)'!$B$18-AE$1)=$H51,EXP(-'Output(tau)'!$B$34*AE$1),0)</f>
        <v>0</v>
      </c>
      <c r="AF51">
        <f>IF(('Output(tau)'!$B$18-AF$1)=$H51,EXP(-'Output(tau)'!$B$34*AF$1),0)</f>
        <v>0</v>
      </c>
      <c r="AG51">
        <f>IF(('Output(tau)'!$B$18-AG$1)=$H51,EXP(-'Output(tau)'!$B$34*AG$1),0)</f>
        <v>0</v>
      </c>
      <c r="AH51">
        <f>IF(('Output(tau)'!$B$18-AH$1)=$H51,EXP(-'Output(tau)'!$B$34*AH$1),0)</f>
        <v>0</v>
      </c>
      <c r="AI51">
        <f>IF(('Output(tau)'!$B$18-AI$1)=$H51,EXP(-'Output(tau)'!$B$34*AI$1),0)</f>
        <v>0</v>
      </c>
      <c r="AJ51">
        <f>IF(('Output(tau)'!$B$18-AJ$1)=$H51,EXP(-'Output(tau)'!$B$34*AJ$1),0)</f>
        <v>0</v>
      </c>
      <c r="AK51">
        <f>IF(('Output(tau)'!$B$18-AK$1)=$H51,EXP(-'Output(tau)'!$B$34*AK$1),0)</f>
        <v>0</v>
      </c>
      <c r="AL51">
        <f>IF(('Output(tau)'!$B$18-AL$1)=$H51,EXP(-'Output(tau)'!$B$34*AL$1),0)</f>
        <v>0</v>
      </c>
      <c r="AM51">
        <f>IF(('Output(tau)'!$B$18-AM$1)=$H51,EXP(-'Output(tau)'!$B$34*AM$1),0)</f>
        <v>0</v>
      </c>
      <c r="AN51">
        <f>IF(('Output(tau)'!$B$18-AN$1)=$H51,EXP(-'Output(tau)'!$B$34*AN$1),0)</f>
        <v>0</v>
      </c>
      <c r="AO51">
        <f>IF(('Output(tau)'!$B$18-AO$1)=$H51,EXP(-'Output(tau)'!$B$34*AO$1),0)</f>
        <v>0</v>
      </c>
      <c r="AP51">
        <f>IF(('Output(tau)'!$B$18-AP$1)=$H51,EXP(-'Output(tau)'!$B$34*AP$1),0)</f>
        <v>0</v>
      </c>
      <c r="AQ51">
        <f>IF(('Output(tau)'!$B$18-AQ$1)=$H51,EXP(-'Output(tau)'!$B$34*AQ$1),0)</f>
        <v>0</v>
      </c>
      <c r="AR51">
        <f>IF(('Output(tau)'!$B$18-AR$1)=$H51,EXP(-'Output(tau)'!$B$34*AR$1),0)</f>
        <v>0</v>
      </c>
      <c r="AS51">
        <f>IF(('Output(tau)'!$B$18-AS$1)=$H51,EXP(-'Output(tau)'!$B$34*AS$1),0)</f>
        <v>0</v>
      </c>
      <c r="AT51">
        <f>IF(('Output(tau)'!$B$18-AT$1)=$H51,EXP(-'Output(tau)'!$B$34*AT$1),0)</f>
        <v>0</v>
      </c>
      <c r="AU51">
        <f>IF(('Output(tau)'!$B$18-AU$1)=$H51,EXP(-'Output(tau)'!$B$34*AU$1),0)</f>
        <v>0</v>
      </c>
      <c r="AV51">
        <f>IF(('Output(tau)'!$B$18-AV$1)=$H51,EXP(-'Output(tau)'!$B$34*AV$1),0)</f>
        <v>0</v>
      </c>
    </row>
    <row r="52" spans="7:48" x14ac:dyDescent="0.15">
      <c r="G52">
        <f>IF('Output(tau)'!$B$18&gt;H52,'Output(tau)'!$B$18-H52,0)</f>
        <v>20</v>
      </c>
      <c r="H52">
        <v>1980</v>
      </c>
      <c r="I52">
        <f>IF(AND(('Output(tau)'!$B$18-I$1-$H52)&gt;-0.5,('Output(tau)'!$B$18-I$1-$H52)&lt;=0.5),EXP(-'Output(tau)'!$B$34*I$1),0)</f>
        <v>0</v>
      </c>
      <c r="J52">
        <f>IF(('Output(tau)'!$B$18-J$1)=$H52,EXP(-'Output(tau)'!$B$34*J$1),0)</f>
        <v>0</v>
      </c>
      <c r="K52">
        <f>IF(('Output(tau)'!$B$18-K$1)=$H52,EXP(-'Output(tau)'!$B$34*K$1),0)</f>
        <v>0</v>
      </c>
      <c r="L52">
        <f>IF(('Output(tau)'!$B$18-L$1)=$H52,EXP(-'Output(tau)'!$B$34*L$1),0)</f>
        <v>0</v>
      </c>
      <c r="M52">
        <f>IF(('Output(tau)'!$B$18-M$1)=$H52,EXP(-'Output(tau)'!$B$34*M$1),0)</f>
        <v>0</v>
      </c>
      <c r="N52">
        <f>IF(('Output(tau)'!$B$18-N$1)=$H52,EXP(-'Output(tau)'!$B$34*N$1),0)</f>
        <v>0</v>
      </c>
      <c r="O52">
        <f>IF(('Output(tau)'!$B$18-O$1)=$H52,EXP(-'Output(tau)'!$B$34*O$1),0)</f>
        <v>0</v>
      </c>
      <c r="P52">
        <f>IF(('Output(tau)'!$B$18-P$1)=$H52,EXP(-'Output(tau)'!$B$34*P$1),0)</f>
        <v>0</v>
      </c>
      <c r="Q52">
        <f>IF(('Output(tau)'!$B$18-Q$1)=$H52,EXP(-'Output(tau)'!$B$34*Q$1),0)</f>
        <v>0</v>
      </c>
      <c r="R52">
        <f>IF(('Output(tau)'!$B$18-R$1)=$H52,EXP(-'Output(tau)'!$B$34*R$1),0)</f>
        <v>0</v>
      </c>
      <c r="S52">
        <f>IF(('Output(tau)'!$B$18-S$1)=$H52,EXP(-'Output(tau)'!$B$34*S$1),0)</f>
        <v>0</v>
      </c>
      <c r="T52">
        <f>IF(('Output(tau)'!$B$18-T$1)=$H52,EXP(-'Output(tau)'!$B$34*T$1),0)</f>
        <v>0</v>
      </c>
      <c r="U52">
        <f>IF(('Output(tau)'!$B$18-U$1)=$H52,EXP(-'Output(tau)'!$B$34*U$1),0)</f>
        <v>0</v>
      </c>
      <c r="V52">
        <f>IF(('Output(tau)'!$B$18-V$1)=$H52,EXP(-'Output(tau)'!$B$34*V$1),0)</f>
        <v>0</v>
      </c>
      <c r="W52">
        <f>IF(('Output(tau)'!$B$18-W$1)=$H52,EXP(-'Output(tau)'!$B$34*W$1),0)</f>
        <v>0</v>
      </c>
      <c r="X52">
        <f>IF(('Output(tau)'!$B$18-X$1)=$H52,EXP(-'Output(tau)'!$B$34*X$1),0)</f>
        <v>0</v>
      </c>
      <c r="Y52">
        <f>IF(('Output(tau)'!$B$18-Y$1)=$H52,EXP(-'Output(tau)'!$B$34*Y$1),0)</f>
        <v>0</v>
      </c>
      <c r="Z52">
        <f>IF(('Output(tau)'!$B$18-Z$1)=$H52,EXP(-'Output(tau)'!$B$34*Z$1),0)</f>
        <v>0</v>
      </c>
      <c r="AA52">
        <f>IF(('Output(tau)'!$B$18-AA$1)=$H52,EXP(-'Output(tau)'!$B$34*AA$1),0)</f>
        <v>0</v>
      </c>
      <c r="AB52">
        <f>IF(('Output(tau)'!$B$18-AB$1)=$H52,EXP(-'Output(tau)'!$B$34*AB$1),0)</f>
        <v>1</v>
      </c>
      <c r="AC52">
        <f>IF(('Output(tau)'!$B$18-AC$1)=$H52,EXP(-'Output(tau)'!$B$34*AC$1),0)</f>
        <v>0</v>
      </c>
      <c r="AD52">
        <f>IF(('Output(tau)'!$B$18-AD$1)=$H52,EXP(-'Output(tau)'!$B$34*AD$1),0)</f>
        <v>0</v>
      </c>
      <c r="AE52">
        <f>IF(('Output(tau)'!$B$18-AE$1)=$H52,EXP(-'Output(tau)'!$B$34*AE$1),0)</f>
        <v>0</v>
      </c>
      <c r="AF52">
        <f>IF(('Output(tau)'!$B$18-AF$1)=$H52,EXP(-'Output(tau)'!$B$34*AF$1),0)</f>
        <v>0</v>
      </c>
      <c r="AG52">
        <f>IF(('Output(tau)'!$B$18-AG$1)=$H52,EXP(-'Output(tau)'!$B$34*AG$1),0)</f>
        <v>0</v>
      </c>
      <c r="AH52">
        <f>IF(('Output(tau)'!$B$18-AH$1)=$H52,EXP(-'Output(tau)'!$B$34*AH$1),0)</f>
        <v>0</v>
      </c>
      <c r="AI52">
        <f>IF(('Output(tau)'!$B$18-AI$1)=$H52,EXP(-'Output(tau)'!$B$34*AI$1),0)</f>
        <v>0</v>
      </c>
      <c r="AJ52">
        <f>IF(('Output(tau)'!$B$18-AJ$1)=$H52,EXP(-'Output(tau)'!$B$34*AJ$1),0)</f>
        <v>0</v>
      </c>
      <c r="AK52">
        <f>IF(('Output(tau)'!$B$18-AK$1)=$H52,EXP(-'Output(tau)'!$B$34*AK$1),0)</f>
        <v>0</v>
      </c>
      <c r="AL52">
        <f>IF(('Output(tau)'!$B$18-AL$1)=$H52,EXP(-'Output(tau)'!$B$34*AL$1),0)</f>
        <v>0</v>
      </c>
      <c r="AM52">
        <f>IF(('Output(tau)'!$B$18-AM$1)=$H52,EXP(-'Output(tau)'!$B$34*AM$1),0)</f>
        <v>0</v>
      </c>
      <c r="AN52">
        <f>IF(('Output(tau)'!$B$18-AN$1)=$H52,EXP(-'Output(tau)'!$B$34*AN$1),0)</f>
        <v>0</v>
      </c>
      <c r="AO52">
        <f>IF(('Output(tau)'!$B$18-AO$1)=$H52,EXP(-'Output(tau)'!$B$34*AO$1),0)</f>
        <v>0</v>
      </c>
      <c r="AP52">
        <f>IF(('Output(tau)'!$B$18-AP$1)=$H52,EXP(-'Output(tau)'!$B$34*AP$1),0)</f>
        <v>0</v>
      </c>
      <c r="AQ52">
        <f>IF(('Output(tau)'!$B$18-AQ$1)=$H52,EXP(-'Output(tau)'!$B$34*AQ$1),0)</f>
        <v>0</v>
      </c>
      <c r="AR52">
        <f>IF(('Output(tau)'!$B$18-AR$1)=$H52,EXP(-'Output(tau)'!$B$34*AR$1),0)</f>
        <v>0</v>
      </c>
      <c r="AS52">
        <f>IF(('Output(tau)'!$B$18-AS$1)=$H52,EXP(-'Output(tau)'!$B$34*AS$1),0)</f>
        <v>0</v>
      </c>
      <c r="AT52">
        <f>IF(('Output(tau)'!$B$18-AT$1)=$H52,EXP(-'Output(tau)'!$B$34*AT$1),0)</f>
        <v>0</v>
      </c>
      <c r="AU52">
        <f>IF(('Output(tau)'!$B$18-AU$1)=$H52,EXP(-'Output(tau)'!$B$34*AU$1),0)</f>
        <v>0</v>
      </c>
      <c r="AV52">
        <f>IF(('Output(tau)'!$B$18-AV$1)=$H52,EXP(-'Output(tau)'!$B$34*AV$1),0)</f>
        <v>0</v>
      </c>
    </row>
    <row r="53" spans="7:48" x14ac:dyDescent="0.15">
      <c r="G53">
        <f>IF('Output(tau)'!$B$18&gt;H53,'Output(tau)'!$B$18-H53,0)</f>
        <v>19</v>
      </c>
      <c r="H53">
        <v>1981</v>
      </c>
      <c r="I53">
        <f>IF(AND(('Output(tau)'!$B$18-I$1-$H53)&gt;-0.5,('Output(tau)'!$B$18-I$1-$H53)&lt;=0.5),EXP(-'Output(tau)'!$B$34*I$1),0)</f>
        <v>0</v>
      </c>
      <c r="J53">
        <f>IF(('Output(tau)'!$B$18-J$1)=$H53,EXP(-'Output(tau)'!$B$34*J$1),0)</f>
        <v>0</v>
      </c>
      <c r="K53">
        <f>IF(('Output(tau)'!$B$18-K$1)=$H53,EXP(-'Output(tau)'!$B$34*K$1),0)</f>
        <v>0</v>
      </c>
      <c r="L53">
        <f>IF(('Output(tau)'!$B$18-L$1)=$H53,EXP(-'Output(tau)'!$B$34*L$1),0)</f>
        <v>0</v>
      </c>
      <c r="M53">
        <f>IF(('Output(tau)'!$B$18-M$1)=$H53,EXP(-'Output(tau)'!$B$34*M$1),0)</f>
        <v>0</v>
      </c>
      <c r="N53">
        <f>IF(('Output(tau)'!$B$18-N$1)=$H53,EXP(-'Output(tau)'!$B$34*N$1),0)</f>
        <v>0</v>
      </c>
      <c r="O53">
        <f>IF(('Output(tau)'!$B$18-O$1)=$H53,EXP(-'Output(tau)'!$B$34*O$1),0)</f>
        <v>0</v>
      </c>
      <c r="P53">
        <f>IF(('Output(tau)'!$B$18-P$1)=$H53,EXP(-'Output(tau)'!$B$34*P$1),0)</f>
        <v>0</v>
      </c>
      <c r="Q53">
        <f>IF(('Output(tau)'!$B$18-Q$1)=$H53,EXP(-'Output(tau)'!$B$34*Q$1),0)</f>
        <v>0</v>
      </c>
      <c r="R53">
        <f>IF(('Output(tau)'!$B$18-R$1)=$H53,EXP(-'Output(tau)'!$B$34*R$1),0)</f>
        <v>0</v>
      </c>
      <c r="S53">
        <f>IF(('Output(tau)'!$B$18-S$1)=$H53,EXP(-'Output(tau)'!$B$34*S$1),0)</f>
        <v>0</v>
      </c>
      <c r="T53">
        <f>IF(('Output(tau)'!$B$18-T$1)=$H53,EXP(-'Output(tau)'!$B$34*T$1),0)</f>
        <v>0</v>
      </c>
      <c r="U53">
        <f>IF(('Output(tau)'!$B$18-U$1)=$H53,EXP(-'Output(tau)'!$B$34*U$1),0)</f>
        <v>0</v>
      </c>
      <c r="V53">
        <f>IF(('Output(tau)'!$B$18-V$1)=$H53,EXP(-'Output(tau)'!$B$34*V$1),0)</f>
        <v>0</v>
      </c>
      <c r="W53">
        <f>IF(('Output(tau)'!$B$18-W$1)=$H53,EXP(-'Output(tau)'!$B$34*W$1),0)</f>
        <v>0</v>
      </c>
      <c r="X53">
        <f>IF(('Output(tau)'!$B$18-X$1)=$H53,EXP(-'Output(tau)'!$B$34*X$1),0)</f>
        <v>0</v>
      </c>
      <c r="Y53">
        <f>IF(('Output(tau)'!$B$18-Y$1)=$H53,EXP(-'Output(tau)'!$B$34*Y$1),0)</f>
        <v>0</v>
      </c>
      <c r="Z53">
        <f>IF(('Output(tau)'!$B$18-Z$1)=$H53,EXP(-'Output(tau)'!$B$34*Z$1),0)</f>
        <v>0</v>
      </c>
      <c r="AA53">
        <f>IF(('Output(tau)'!$B$18-AA$1)=$H53,EXP(-'Output(tau)'!$B$34*AA$1),0)</f>
        <v>1</v>
      </c>
      <c r="AB53">
        <f>IF(('Output(tau)'!$B$18-AB$1)=$H53,EXP(-'Output(tau)'!$B$34*AB$1),0)</f>
        <v>0</v>
      </c>
      <c r="AC53">
        <f>IF(('Output(tau)'!$B$18-AC$1)=$H53,EXP(-'Output(tau)'!$B$34*AC$1),0)</f>
        <v>0</v>
      </c>
      <c r="AD53">
        <f>IF(('Output(tau)'!$B$18-AD$1)=$H53,EXP(-'Output(tau)'!$B$34*AD$1),0)</f>
        <v>0</v>
      </c>
      <c r="AE53">
        <f>IF(('Output(tau)'!$B$18-AE$1)=$H53,EXP(-'Output(tau)'!$B$34*AE$1),0)</f>
        <v>0</v>
      </c>
      <c r="AF53">
        <f>IF(('Output(tau)'!$B$18-AF$1)=$H53,EXP(-'Output(tau)'!$B$34*AF$1),0)</f>
        <v>0</v>
      </c>
      <c r="AG53">
        <f>IF(('Output(tau)'!$B$18-AG$1)=$H53,EXP(-'Output(tau)'!$B$34*AG$1),0)</f>
        <v>0</v>
      </c>
      <c r="AH53">
        <f>IF(('Output(tau)'!$B$18-AH$1)=$H53,EXP(-'Output(tau)'!$B$34*AH$1),0)</f>
        <v>0</v>
      </c>
      <c r="AI53">
        <f>IF(('Output(tau)'!$B$18-AI$1)=$H53,EXP(-'Output(tau)'!$B$34*AI$1),0)</f>
        <v>0</v>
      </c>
      <c r="AJ53">
        <f>IF(('Output(tau)'!$B$18-AJ$1)=$H53,EXP(-'Output(tau)'!$B$34*AJ$1),0)</f>
        <v>0</v>
      </c>
      <c r="AK53">
        <f>IF(('Output(tau)'!$B$18-AK$1)=$H53,EXP(-'Output(tau)'!$B$34*AK$1),0)</f>
        <v>0</v>
      </c>
      <c r="AL53">
        <f>IF(('Output(tau)'!$B$18-AL$1)=$H53,EXP(-'Output(tau)'!$B$34*AL$1),0)</f>
        <v>0</v>
      </c>
      <c r="AM53">
        <f>IF(('Output(tau)'!$B$18-AM$1)=$H53,EXP(-'Output(tau)'!$B$34*AM$1),0)</f>
        <v>0</v>
      </c>
      <c r="AN53">
        <f>IF(('Output(tau)'!$B$18-AN$1)=$H53,EXP(-'Output(tau)'!$B$34*AN$1),0)</f>
        <v>0</v>
      </c>
      <c r="AO53">
        <f>IF(('Output(tau)'!$B$18-AO$1)=$H53,EXP(-'Output(tau)'!$B$34*AO$1),0)</f>
        <v>0</v>
      </c>
      <c r="AP53">
        <f>IF(('Output(tau)'!$B$18-AP$1)=$H53,EXP(-'Output(tau)'!$B$34*AP$1),0)</f>
        <v>0</v>
      </c>
      <c r="AQ53">
        <f>IF(('Output(tau)'!$B$18-AQ$1)=$H53,EXP(-'Output(tau)'!$B$34*AQ$1),0)</f>
        <v>0</v>
      </c>
      <c r="AR53">
        <f>IF(('Output(tau)'!$B$18-AR$1)=$H53,EXP(-'Output(tau)'!$B$34*AR$1),0)</f>
        <v>0</v>
      </c>
      <c r="AS53">
        <f>IF(('Output(tau)'!$B$18-AS$1)=$H53,EXP(-'Output(tau)'!$B$34*AS$1),0)</f>
        <v>0</v>
      </c>
      <c r="AT53">
        <f>IF(('Output(tau)'!$B$18-AT$1)=$H53,EXP(-'Output(tau)'!$B$34*AT$1),0)</f>
        <v>0</v>
      </c>
      <c r="AU53">
        <f>IF(('Output(tau)'!$B$18-AU$1)=$H53,EXP(-'Output(tau)'!$B$34*AU$1),0)</f>
        <v>0</v>
      </c>
      <c r="AV53">
        <f>IF(('Output(tau)'!$B$18-AV$1)=$H53,EXP(-'Output(tau)'!$B$34*AV$1),0)</f>
        <v>0</v>
      </c>
    </row>
    <row r="54" spans="7:48" x14ac:dyDescent="0.15">
      <c r="G54">
        <f>IF('Output(tau)'!$B$18&gt;H54,'Output(tau)'!$B$18-H54,0)</f>
        <v>18</v>
      </c>
      <c r="H54">
        <v>1982</v>
      </c>
      <c r="I54">
        <f>IF(AND(('Output(tau)'!$B$18-I$1-$H54)&gt;-0.5,('Output(tau)'!$B$18-I$1-$H54)&lt;=0.5),EXP(-'Output(tau)'!$B$34*I$1),0)</f>
        <v>0</v>
      </c>
      <c r="J54">
        <f>IF(('Output(tau)'!$B$18-J$1)=$H54,EXP(-'Output(tau)'!$B$34*J$1),0)</f>
        <v>0</v>
      </c>
      <c r="K54">
        <f>IF(('Output(tau)'!$B$18-K$1)=$H54,EXP(-'Output(tau)'!$B$34*K$1),0)</f>
        <v>0</v>
      </c>
      <c r="L54">
        <f>IF(('Output(tau)'!$B$18-L$1)=$H54,EXP(-'Output(tau)'!$B$34*L$1),0)</f>
        <v>0</v>
      </c>
      <c r="M54">
        <f>IF(('Output(tau)'!$B$18-M$1)=$H54,EXP(-'Output(tau)'!$B$34*M$1),0)</f>
        <v>0</v>
      </c>
      <c r="N54">
        <f>IF(('Output(tau)'!$B$18-N$1)=$H54,EXP(-'Output(tau)'!$B$34*N$1),0)</f>
        <v>0</v>
      </c>
      <c r="O54">
        <f>IF(('Output(tau)'!$B$18-O$1)=$H54,EXP(-'Output(tau)'!$B$34*O$1),0)</f>
        <v>0</v>
      </c>
      <c r="P54">
        <f>IF(('Output(tau)'!$B$18-P$1)=$H54,EXP(-'Output(tau)'!$B$34*P$1),0)</f>
        <v>0</v>
      </c>
      <c r="Q54">
        <f>IF(('Output(tau)'!$B$18-Q$1)=$H54,EXP(-'Output(tau)'!$B$34*Q$1),0)</f>
        <v>0</v>
      </c>
      <c r="R54">
        <f>IF(('Output(tau)'!$B$18-R$1)=$H54,EXP(-'Output(tau)'!$B$34*R$1),0)</f>
        <v>0</v>
      </c>
      <c r="S54">
        <f>IF(('Output(tau)'!$B$18-S$1)=$H54,EXP(-'Output(tau)'!$B$34*S$1),0)</f>
        <v>0</v>
      </c>
      <c r="T54">
        <f>IF(('Output(tau)'!$B$18-T$1)=$H54,EXP(-'Output(tau)'!$B$34*T$1),0)</f>
        <v>0</v>
      </c>
      <c r="U54">
        <f>IF(('Output(tau)'!$B$18-U$1)=$H54,EXP(-'Output(tau)'!$B$34*U$1),0)</f>
        <v>0</v>
      </c>
      <c r="V54">
        <f>IF(('Output(tau)'!$B$18-V$1)=$H54,EXP(-'Output(tau)'!$B$34*V$1),0)</f>
        <v>0</v>
      </c>
      <c r="W54">
        <f>IF(('Output(tau)'!$B$18-W$1)=$H54,EXP(-'Output(tau)'!$B$34*W$1),0)</f>
        <v>0</v>
      </c>
      <c r="X54">
        <f>IF(('Output(tau)'!$B$18-X$1)=$H54,EXP(-'Output(tau)'!$B$34*X$1),0)</f>
        <v>0</v>
      </c>
      <c r="Y54">
        <f>IF(('Output(tau)'!$B$18-Y$1)=$H54,EXP(-'Output(tau)'!$B$34*Y$1),0)</f>
        <v>0</v>
      </c>
      <c r="Z54">
        <f>IF(('Output(tau)'!$B$18-Z$1)=$H54,EXP(-'Output(tau)'!$B$34*Z$1),0)</f>
        <v>1</v>
      </c>
      <c r="AA54">
        <f>IF(('Output(tau)'!$B$18-AA$1)=$H54,EXP(-'Output(tau)'!$B$34*AA$1),0)</f>
        <v>0</v>
      </c>
      <c r="AB54">
        <f>IF(('Output(tau)'!$B$18-AB$1)=$H54,EXP(-'Output(tau)'!$B$34*AB$1),0)</f>
        <v>0</v>
      </c>
      <c r="AC54">
        <f>IF(('Output(tau)'!$B$18-AC$1)=$H54,EXP(-'Output(tau)'!$B$34*AC$1),0)</f>
        <v>0</v>
      </c>
      <c r="AD54">
        <f>IF(('Output(tau)'!$B$18-AD$1)=$H54,EXP(-'Output(tau)'!$B$34*AD$1),0)</f>
        <v>0</v>
      </c>
      <c r="AE54">
        <f>IF(('Output(tau)'!$B$18-AE$1)=$H54,EXP(-'Output(tau)'!$B$34*AE$1),0)</f>
        <v>0</v>
      </c>
      <c r="AF54">
        <f>IF(('Output(tau)'!$B$18-AF$1)=$H54,EXP(-'Output(tau)'!$B$34*AF$1),0)</f>
        <v>0</v>
      </c>
      <c r="AG54">
        <f>IF(('Output(tau)'!$B$18-AG$1)=$H54,EXP(-'Output(tau)'!$B$34*AG$1),0)</f>
        <v>0</v>
      </c>
      <c r="AH54">
        <f>IF(('Output(tau)'!$B$18-AH$1)=$H54,EXP(-'Output(tau)'!$B$34*AH$1),0)</f>
        <v>0</v>
      </c>
      <c r="AI54">
        <f>IF(('Output(tau)'!$B$18-AI$1)=$H54,EXP(-'Output(tau)'!$B$34*AI$1),0)</f>
        <v>0</v>
      </c>
      <c r="AJ54">
        <f>IF(('Output(tau)'!$B$18-AJ$1)=$H54,EXP(-'Output(tau)'!$B$34*AJ$1),0)</f>
        <v>0</v>
      </c>
      <c r="AK54">
        <f>IF(('Output(tau)'!$B$18-AK$1)=$H54,EXP(-'Output(tau)'!$B$34*AK$1),0)</f>
        <v>0</v>
      </c>
      <c r="AL54">
        <f>IF(('Output(tau)'!$B$18-AL$1)=$H54,EXP(-'Output(tau)'!$B$34*AL$1),0)</f>
        <v>0</v>
      </c>
      <c r="AM54">
        <f>IF(('Output(tau)'!$B$18-AM$1)=$H54,EXP(-'Output(tau)'!$B$34*AM$1),0)</f>
        <v>0</v>
      </c>
      <c r="AN54">
        <f>IF(('Output(tau)'!$B$18-AN$1)=$H54,EXP(-'Output(tau)'!$B$34*AN$1),0)</f>
        <v>0</v>
      </c>
      <c r="AO54">
        <f>IF(('Output(tau)'!$B$18-AO$1)=$H54,EXP(-'Output(tau)'!$B$34*AO$1),0)</f>
        <v>0</v>
      </c>
      <c r="AP54">
        <f>IF(('Output(tau)'!$B$18-AP$1)=$H54,EXP(-'Output(tau)'!$B$34*AP$1),0)</f>
        <v>0</v>
      </c>
      <c r="AQ54">
        <f>IF(('Output(tau)'!$B$18-AQ$1)=$H54,EXP(-'Output(tau)'!$B$34*AQ$1),0)</f>
        <v>0</v>
      </c>
      <c r="AR54">
        <f>IF(('Output(tau)'!$B$18-AR$1)=$H54,EXP(-'Output(tau)'!$B$34*AR$1),0)</f>
        <v>0</v>
      </c>
      <c r="AS54">
        <f>IF(('Output(tau)'!$B$18-AS$1)=$H54,EXP(-'Output(tau)'!$B$34*AS$1),0)</f>
        <v>0</v>
      </c>
      <c r="AT54">
        <f>IF(('Output(tau)'!$B$18-AT$1)=$H54,EXP(-'Output(tau)'!$B$34*AT$1),0)</f>
        <v>0</v>
      </c>
      <c r="AU54">
        <f>IF(('Output(tau)'!$B$18-AU$1)=$H54,EXP(-'Output(tau)'!$B$34*AU$1),0)</f>
        <v>0</v>
      </c>
      <c r="AV54">
        <f>IF(('Output(tau)'!$B$18-AV$1)=$H54,EXP(-'Output(tau)'!$B$34*AV$1),0)</f>
        <v>0</v>
      </c>
    </row>
    <row r="55" spans="7:48" x14ac:dyDescent="0.15">
      <c r="G55">
        <f>IF('Output(tau)'!$B$18&gt;H55,'Output(tau)'!$B$18-H55,0)</f>
        <v>17</v>
      </c>
      <c r="H55">
        <v>1983</v>
      </c>
      <c r="I55">
        <f>IF(AND(('Output(tau)'!$B$18-I$1-$H55)&gt;-0.5,('Output(tau)'!$B$18-I$1-$H55)&lt;=0.5),EXP(-'Output(tau)'!$B$34*I$1),0)</f>
        <v>0</v>
      </c>
      <c r="J55">
        <f>IF(('Output(tau)'!$B$18-J$1)=$H55,EXP(-'Output(tau)'!$B$34*J$1),0)</f>
        <v>0</v>
      </c>
      <c r="K55">
        <f>IF(('Output(tau)'!$B$18-K$1)=$H55,EXP(-'Output(tau)'!$B$34*K$1),0)</f>
        <v>0</v>
      </c>
      <c r="L55">
        <f>IF(('Output(tau)'!$B$18-L$1)=$H55,EXP(-'Output(tau)'!$B$34*L$1),0)</f>
        <v>0</v>
      </c>
      <c r="M55">
        <f>IF(('Output(tau)'!$B$18-M$1)=$H55,EXP(-'Output(tau)'!$B$34*M$1),0)</f>
        <v>0</v>
      </c>
      <c r="N55">
        <f>IF(('Output(tau)'!$B$18-N$1)=$H55,EXP(-'Output(tau)'!$B$34*N$1),0)</f>
        <v>0</v>
      </c>
      <c r="O55">
        <f>IF(('Output(tau)'!$B$18-O$1)=$H55,EXP(-'Output(tau)'!$B$34*O$1),0)</f>
        <v>0</v>
      </c>
      <c r="P55">
        <f>IF(('Output(tau)'!$B$18-P$1)=$H55,EXP(-'Output(tau)'!$B$34*P$1),0)</f>
        <v>0</v>
      </c>
      <c r="Q55">
        <f>IF(('Output(tau)'!$B$18-Q$1)=$H55,EXP(-'Output(tau)'!$B$34*Q$1),0)</f>
        <v>0</v>
      </c>
      <c r="R55">
        <f>IF(('Output(tau)'!$B$18-R$1)=$H55,EXP(-'Output(tau)'!$B$34*R$1),0)</f>
        <v>0</v>
      </c>
      <c r="S55">
        <f>IF(('Output(tau)'!$B$18-S$1)=$H55,EXP(-'Output(tau)'!$B$34*S$1),0)</f>
        <v>0</v>
      </c>
      <c r="T55">
        <f>IF(('Output(tau)'!$B$18-T$1)=$H55,EXP(-'Output(tau)'!$B$34*T$1),0)</f>
        <v>0</v>
      </c>
      <c r="U55">
        <f>IF(('Output(tau)'!$B$18-U$1)=$H55,EXP(-'Output(tau)'!$B$34*U$1),0)</f>
        <v>0</v>
      </c>
      <c r="V55">
        <f>IF(('Output(tau)'!$B$18-V$1)=$H55,EXP(-'Output(tau)'!$B$34*V$1),0)</f>
        <v>0</v>
      </c>
      <c r="W55">
        <f>IF(('Output(tau)'!$B$18-W$1)=$H55,EXP(-'Output(tau)'!$B$34*W$1),0)</f>
        <v>0</v>
      </c>
      <c r="X55">
        <f>IF(('Output(tau)'!$B$18-X$1)=$H55,EXP(-'Output(tau)'!$B$34*X$1),0)</f>
        <v>0</v>
      </c>
      <c r="Y55">
        <f>IF(('Output(tau)'!$B$18-Y$1)=$H55,EXP(-'Output(tau)'!$B$34*Y$1),0)</f>
        <v>1</v>
      </c>
      <c r="Z55">
        <f>IF(('Output(tau)'!$B$18-Z$1)=$H55,EXP(-'Output(tau)'!$B$34*Z$1),0)</f>
        <v>0</v>
      </c>
      <c r="AA55">
        <f>IF(('Output(tau)'!$B$18-AA$1)=$H55,EXP(-'Output(tau)'!$B$34*AA$1),0)</f>
        <v>0</v>
      </c>
      <c r="AB55">
        <f>IF(('Output(tau)'!$B$18-AB$1)=$H55,EXP(-'Output(tau)'!$B$34*AB$1),0)</f>
        <v>0</v>
      </c>
      <c r="AC55">
        <f>IF(('Output(tau)'!$B$18-AC$1)=$H55,EXP(-'Output(tau)'!$B$34*AC$1),0)</f>
        <v>0</v>
      </c>
      <c r="AD55">
        <f>IF(('Output(tau)'!$B$18-AD$1)=$H55,EXP(-'Output(tau)'!$B$34*AD$1),0)</f>
        <v>0</v>
      </c>
      <c r="AE55">
        <f>IF(('Output(tau)'!$B$18-AE$1)=$H55,EXP(-'Output(tau)'!$B$34*AE$1),0)</f>
        <v>0</v>
      </c>
      <c r="AF55">
        <f>IF(('Output(tau)'!$B$18-AF$1)=$H55,EXP(-'Output(tau)'!$B$34*AF$1),0)</f>
        <v>0</v>
      </c>
      <c r="AG55">
        <f>IF(('Output(tau)'!$B$18-AG$1)=$H55,EXP(-'Output(tau)'!$B$34*AG$1),0)</f>
        <v>0</v>
      </c>
      <c r="AH55">
        <f>IF(('Output(tau)'!$B$18-AH$1)=$H55,EXP(-'Output(tau)'!$B$34*AH$1),0)</f>
        <v>0</v>
      </c>
      <c r="AI55">
        <f>IF(('Output(tau)'!$B$18-AI$1)=$H55,EXP(-'Output(tau)'!$B$34*AI$1),0)</f>
        <v>0</v>
      </c>
      <c r="AJ55">
        <f>IF(('Output(tau)'!$B$18-AJ$1)=$H55,EXP(-'Output(tau)'!$B$34*AJ$1),0)</f>
        <v>0</v>
      </c>
      <c r="AK55">
        <f>IF(('Output(tau)'!$B$18-AK$1)=$H55,EXP(-'Output(tau)'!$B$34*AK$1),0)</f>
        <v>0</v>
      </c>
      <c r="AL55">
        <f>IF(('Output(tau)'!$B$18-AL$1)=$H55,EXP(-'Output(tau)'!$B$34*AL$1),0)</f>
        <v>0</v>
      </c>
      <c r="AM55">
        <f>IF(('Output(tau)'!$B$18-AM$1)=$H55,EXP(-'Output(tau)'!$B$34*AM$1),0)</f>
        <v>0</v>
      </c>
      <c r="AN55">
        <f>IF(('Output(tau)'!$B$18-AN$1)=$H55,EXP(-'Output(tau)'!$B$34*AN$1),0)</f>
        <v>0</v>
      </c>
      <c r="AO55">
        <f>IF(('Output(tau)'!$B$18-AO$1)=$H55,EXP(-'Output(tau)'!$B$34*AO$1),0)</f>
        <v>0</v>
      </c>
      <c r="AP55">
        <f>IF(('Output(tau)'!$B$18-AP$1)=$H55,EXP(-'Output(tau)'!$B$34*AP$1),0)</f>
        <v>0</v>
      </c>
      <c r="AQ55">
        <f>IF(('Output(tau)'!$B$18-AQ$1)=$H55,EXP(-'Output(tau)'!$B$34*AQ$1),0)</f>
        <v>0</v>
      </c>
      <c r="AR55">
        <f>IF(('Output(tau)'!$B$18-AR$1)=$H55,EXP(-'Output(tau)'!$B$34*AR$1),0)</f>
        <v>0</v>
      </c>
      <c r="AS55">
        <f>IF(('Output(tau)'!$B$18-AS$1)=$H55,EXP(-'Output(tau)'!$B$34*AS$1),0)</f>
        <v>0</v>
      </c>
      <c r="AT55">
        <f>IF(('Output(tau)'!$B$18-AT$1)=$H55,EXP(-'Output(tau)'!$B$34*AT$1),0)</f>
        <v>0</v>
      </c>
      <c r="AU55">
        <f>IF(('Output(tau)'!$B$18-AU$1)=$H55,EXP(-'Output(tau)'!$B$34*AU$1),0)</f>
        <v>0</v>
      </c>
      <c r="AV55">
        <f>IF(('Output(tau)'!$B$18-AV$1)=$H55,EXP(-'Output(tau)'!$B$34*AV$1),0)</f>
        <v>0</v>
      </c>
    </row>
    <row r="56" spans="7:48" x14ac:dyDescent="0.15">
      <c r="G56">
        <f>IF('Output(tau)'!$B$18&gt;H56,'Output(tau)'!$B$18-H56,0)</f>
        <v>16</v>
      </c>
      <c r="H56">
        <v>1984</v>
      </c>
      <c r="I56">
        <f>IF(AND(('Output(tau)'!$B$18-I$1-$H56)&gt;-0.5,('Output(tau)'!$B$18-I$1-$H56)&lt;=0.5),EXP(-'Output(tau)'!$B$34*I$1),0)</f>
        <v>0</v>
      </c>
      <c r="J56">
        <f>IF(('Output(tau)'!$B$18-J$1)=$H56,EXP(-'Output(tau)'!$B$34*J$1),0)</f>
        <v>0</v>
      </c>
      <c r="K56">
        <f>IF(('Output(tau)'!$B$18-K$1)=$H56,EXP(-'Output(tau)'!$B$34*K$1),0)</f>
        <v>0</v>
      </c>
      <c r="L56">
        <f>IF(('Output(tau)'!$B$18-L$1)=$H56,EXP(-'Output(tau)'!$B$34*L$1),0)</f>
        <v>0</v>
      </c>
      <c r="M56">
        <f>IF(('Output(tau)'!$B$18-M$1)=$H56,EXP(-'Output(tau)'!$B$34*M$1),0)</f>
        <v>0</v>
      </c>
      <c r="N56">
        <f>IF(('Output(tau)'!$B$18-N$1)=$H56,EXP(-'Output(tau)'!$B$34*N$1),0)</f>
        <v>0</v>
      </c>
      <c r="O56">
        <f>IF(('Output(tau)'!$B$18-O$1)=$H56,EXP(-'Output(tau)'!$B$34*O$1),0)</f>
        <v>0</v>
      </c>
      <c r="P56">
        <f>IF(('Output(tau)'!$B$18-P$1)=$H56,EXP(-'Output(tau)'!$B$34*P$1),0)</f>
        <v>0</v>
      </c>
      <c r="Q56">
        <f>IF(('Output(tau)'!$B$18-Q$1)=$H56,EXP(-'Output(tau)'!$B$34*Q$1),0)</f>
        <v>0</v>
      </c>
      <c r="R56">
        <f>IF(('Output(tau)'!$B$18-R$1)=$H56,EXP(-'Output(tau)'!$B$34*R$1),0)</f>
        <v>0</v>
      </c>
      <c r="S56">
        <f>IF(('Output(tau)'!$B$18-S$1)=$H56,EXP(-'Output(tau)'!$B$34*S$1),0)</f>
        <v>0</v>
      </c>
      <c r="T56">
        <f>IF(('Output(tau)'!$B$18-T$1)=$H56,EXP(-'Output(tau)'!$B$34*T$1),0)</f>
        <v>0</v>
      </c>
      <c r="U56">
        <f>IF(('Output(tau)'!$B$18-U$1)=$H56,EXP(-'Output(tau)'!$B$34*U$1),0)</f>
        <v>0</v>
      </c>
      <c r="V56">
        <f>IF(('Output(tau)'!$B$18-V$1)=$H56,EXP(-'Output(tau)'!$B$34*V$1),0)</f>
        <v>0</v>
      </c>
      <c r="W56">
        <f>IF(('Output(tau)'!$B$18-W$1)=$H56,EXP(-'Output(tau)'!$B$34*W$1),0)</f>
        <v>0</v>
      </c>
      <c r="X56">
        <f>IF(('Output(tau)'!$B$18-X$1)=$H56,EXP(-'Output(tau)'!$B$34*X$1),0)</f>
        <v>1</v>
      </c>
      <c r="Y56">
        <f>IF(('Output(tau)'!$B$18-Y$1)=$H56,EXP(-'Output(tau)'!$B$34*Y$1),0)</f>
        <v>0</v>
      </c>
      <c r="Z56">
        <f>IF(('Output(tau)'!$B$18-Z$1)=$H56,EXP(-'Output(tau)'!$B$34*Z$1),0)</f>
        <v>0</v>
      </c>
      <c r="AA56">
        <f>IF(('Output(tau)'!$B$18-AA$1)=$H56,EXP(-'Output(tau)'!$B$34*AA$1),0)</f>
        <v>0</v>
      </c>
      <c r="AB56">
        <f>IF(('Output(tau)'!$B$18-AB$1)=$H56,EXP(-'Output(tau)'!$B$34*AB$1),0)</f>
        <v>0</v>
      </c>
      <c r="AC56">
        <f>IF(('Output(tau)'!$B$18-AC$1)=$H56,EXP(-'Output(tau)'!$B$34*AC$1),0)</f>
        <v>0</v>
      </c>
      <c r="AD56">
        <f>IF(('Output(tau)'!$B$18-AD$1)=$H56,EXP(-'Output(tau)'!$B$34*AD$1),0)</f>
        <v>0</v>
      </c>
      <c r="AE56">
        <f>IF(('Output(tau)'!$B$18-AE$1)=$H56,EXP(-'Output(tau)'!$B$34*AE$1),0)</f>
        <v>0</v>
      </c>
      <c r="AF56">
        <f>IF(('Output(tau)'!$B$18-AF$1)=$H56,EXP(-'Output(tau)'!$B$34*AF$1),0)</f>
        <v>0</v>
      </c>
      <c r="AG56">
        <f>IF(('Output(tau)'!$B$18-AG$1)=$H56,EXP(-'Output(tau)'!$B$34*AG$1),0)</f>
        <v>0</v>
      </c>
      <c r="AH56">
        <f>IF(('Output(tau)'!$B$18-AH$1)=$H56,EXP(-'Output(tau)'!$B$34*AH$1),0)</f>
        <v>0</v>
      </c>
      <c r="AI56">
        <f>IF(('Output(tau)'!$B$18-AI$1)=$H56,EXP(-'Output(tau)'!$B$34*AI$1),0)</f>
        <v>0</v>
      </c>
      <c r="AJ56">
        <f>IF(('Output(tau)'!$B$18-AJ$1)=$H56,EXP(-'Output(tau)'!$B$34*AJ$1),0)</f>
        <v>0</v>
      </c>
      <c r="AK56">
        <f>IF(('Output(tau)'!$B$18-AK$1)=$H56,EXP(-'Output(tau)'!$B$34*AK$1),0)</f>
        <v>0</v>
      </c>
      <c r="AL56">
        <f>IF(('Output(tau)'!$B$18-AL$1)=$H56,EXP(-'Output(tau)'!$B$34*AL$1),0)</f>
        <v>0</v>
      </c>
      <c r="AM56">
        <f>IF(('Output(tau)'!$B$18-AM$1)=$H56,EXP(-'Output(tau)'!$B$34*AM$1),0)</f>
        <v>0</v>
      </c>
      <c r="AN56">
        <f>IF(('Output(tau)'!$B$18-AN$1)=$H56,EXP(-'Output(tau)'!$B$34*AN$1),0)</f>
        <v>0</v>
      </c>
      <c r="AO56">
        <f>IF(('Output(tau)'!$B$18-AO$1)=$H56,EXP(-'Output(tau)'!$B$34*AO$1),0)</f>
        <v>0</v>
      </c>
      <c r="AP56">
        <f>IF(('Output(tau)'!$B$18-AP$1)=$H56,EXP(-'Output(tau)'!$B$34*AP$1),0)</f>
        <v>0</v>
      </c>
      <c r="AQ56">
        <f>IF(('Output(tau)'!$B$18-AQ$1)=$H56,EXP(-'Output(tau)'!$B$34*AQ$1),0)</f>
        <v>0</v>
      </c>
      <c r="AR56">
        <f>IF(('Output(tau)'!$B$18-AR$1)=$H56,EXP(-'Output(tau)'!$B$34*AR$1),0)</f>
        <v>0</v>
      </c>
      <c r="AS56">
        <f>IF(('Output(tau)'!$B$18-AS$1)=$H56,EXP(-'Output(tau)'!$B$34*AS$1),0)</f>
        <v>0</v>
      </c>
      <c r="AT56">
        <f>IF(('Output(tau)'!$B$18-AT$1)=$H56,EXP(-'Output(tau)'!$B$34*AT$1),0)</f>
        <v>0</v>
      </c>
      <c r="AU56">
        <f>IF(('Output(tau)'!$B$18-AU$1)=$H56,EXP(-'Output(tau)'!$B$34*AU$1),0)</f>
        <v>0</v>
      </c>
      <c r="AV56">
        <f>IF(('Output(tau)'!$B$18-AV$1)=$H56,EXP(-'Output(tau)'!$B$34*AV$1),0)</f>
        <v>0</v>
      </c>
    </row>
    <row r="57" spans="7:48" x14ac:dyDescent="0.15">
      <c r="G57">
        <f>IF('Output(tau)'!$B$18&gt;H57,'Output(tau)'!$B$18-H57,0)</f>
        <v>15</v>
      </c>
      <c r="H57">
        <v>1985</v>
      </c>
      <c r="I57">
        <f>IF(AND(('Output(tau)'!$B$18-I$1-$H57)&gt;-0.5,('Output(tau)'!$B$18-I$1-$H57)&lt;=0.5),EXP(-'Output(tau)'!$B$34*I$1),0)</f>
        <v>0</v>
      </c>
      <c r="J57">
        <f>IF(('Output(tau)'!$B$18-J$1)=$H57,EXP(-'Output(tau)'!$B$34*J$1),0)</f>
        <v>0</v>
      </c>
      <c r="K57">
        <f>IF(('Output(tau)'!$B$18-K$1)=$H57,EXP(-'Output(tau)'!$B$34*K$1),0)</f>
        <v>0</v>
      </c>
      <c r="L57">
        <f>IF(('Output(tau)'!$B$18-L$1)=$H57,EXP(-'Output(tau)'!$B$34*L$1),0)</f>
        <v>0</v>
      </c>
      <c r="M57">
        <f>IF(('Output(tau)'!$B$18-M$1)=$H57,EXP(-'Output(tau)'!$B$34*M$1),0)</f>
        <v>0</v>
      </c>
      <c r="N57">
        <f>IF(('Output(tau)'!$B$18-N$1)=$H57,EXP(-'Output(tau)'!$B$34*N$1),0)</f>
        <v>0</v>
      </c>
      <c r="O57">
        <f>IF(('Output(tau)'!$B$18-O$1)=$H57,EXP(-'Output(tau)'!$B$34*O$1),0)</f>
        <v>0</v>
      </c>
      <c r="P57">
        <f>IF(('Output(tau)'!$B$18-P$1)=$H57,EXP(-'Output(tau)'!$B$34*P$1),0)</f>
        <v>0</v>
      </c>
      <c r="Q57">
        <f>IF(('Output(tau)'!$B$18-Q$1)=$H57,EXP(-'Output(tau)'!$B$34*Q$1),0)</f>
        <v>0</v>
      </c>
      <c r="R57">
        <f>IF(('Output(tau)'!$B$18-R$1)=$H57,EXP(-'Output(tau)'!$B$34*R$1),0)</f>
        <v>0</v>
      </c>
      <c r="S57">
        <f>IF(('Output(tau)'!$B$18-S$1)=$H57,EXP(-'Output(tau)'!$B$34*S$1),0)</f>
        <v>0</v>
      </c>
      <c r="T57">
        <f>IF(('Output(tau)'!$B$18-T$1)=$H57,EXP(-'Output(tau)'!$B$34*T$1),0)</f>
        <v>0</v>
      </c>
      <c r="U57">
        <f>IF(('Output(tau)'!$B$18-U$1)=$H57,EXP(-'Output(tau)'!$B$34*U$1),0)</f>
        <v>0</v>
      </c>
      <c r="V57">
        <f>IF(('Output(tau)'!$B$18-V$1)=$H57,EXP(-'Output(tau)'!$B$34*V$1),0)</f>
        <v>0</v>
      </c>
      <c r="W57">
        <f>IF(('Output(tau)'!$B$18-W$1)=$H57,EXP(-'Output(tau)'!$B$34*W$1),0)</f>
        <v>1</v>
      </c>
      <c r="X57">
        <f>IF(('Output(tau)'!$B$18-X$1)=$H57,EXP(-'Output(tau)'!$B$34*X$1),0)</f>
        <v>0</v>
      </c>
      <c r="Y57">
        <f>IF(('Output(tau)'!$B$18-Y$1)=$H57,EXP(-'Output(tau)'!$B$34*Y$1),0)</f>
        <v>0</v>
      </c>
      <c r="Z57">
        <f>IF(('Output(tau)'!$B$18-Z$1)=$H57,EXP(-'Output(tau)'!$B$34*Z$1),0)</f>
        <v>0</v>
      </c>
      <c r="AA57">
        <f>IF(('Output(tau)'!$B$18-AA$1)=$H57,EXP(-'Output(tau)'!$B$34*AA$1),0)</f>
        <v>0</v>
      </c>
      <c r="AB57">
        <f>IF(('Output(tau)'!$B$18-AB$1)=$H57,EXP(-'Output(tau)'!$B$34*AB$1),0)</f>
        <v>0</v>
      </c>
      <c r="AC57">
        <f>IF(('Output(tau)'!$B$18-AC$1)=$H57,EXP(-'Output(tau)'!$B$34*AC$1),0)</f>
        <v>0</v>
      </c>
      <c r="AD57">
        <f>IF(('Output(tau)'!$B$18-AD$1)=$H57,EXP(-'Output(tau)'!$B$34*AD$1),0)</f>
        <v>0</v>
      </c>
      <c r="AE57">
        <f>IF(('Output(tau)'!$B$18-AE$1)=$H57,EXP(-'Output(tau)'!$B$34*AE$1),0)</f>
        <v>0</v>
      </c>
      <c r="AF57">
        <f>IF(('Output(tau)'!$B$18-AF$1)=$H57,EXP(-'Output(tau)'!$B$34*AF$1),0)</f>
        <v>0</v>
      </c>
      <c r="AG57">
        <f>IF(('Output(tau)'!$B$18-AG$1)=$H57,EXP(-'Output(tau)'!$B$34*AG$1),0)</f>
        <v>0</v>
      </c>
      <c r="AH57">
        <f>IF(('Output(tau)'!$B$18-AH$1)=$H57,EXP(-'Output(tau)'!$B$34*AH$1),0)</f>
        <v>0</v>
      </c>
      <c r="AI57">
        <f>IF(('Output(tau)'!$B$18-AI$1)=$H57,EXP(-'Output(tau)'!$B$34*AI$1),0)</f>
        <v>0</v>
      </c>
      <c r="AJ57">
        <f>IF(('Output(tau)'!$B$18-AJ$1)=$H57,EXP(-'Output(tau)'!$B$34*AJ$1),0)</f>
        <v>0</v>
      </c>
      <c r="AK57">
        <f>IF(('Output(tau)'!$B$18-AK$1)=$H57,EXP(-'Output(tau)'!$B$34*AK$1),0)</f>
        <v>0</v>
      </c>
      <c r="AL57">
        <f>IF(('Output(tau)'!$B$18-AL$1)=$H57,EXP(-'Output(tau)'!$B$34*AL$1),0)</f>
        <v>0</v>
      </c>
      <c r="AM57">
        <f>IF(('Output(tau)'!$B$18-AM$1)=$H57,EXP(-'Output(tau)'!$B$34*AM$1),0)</f>
        <v>0</v>
      </c>
      <c r="AN57">
        <f>IF(('Output(tau)'!$B$18-AN$1)=$H57,EXP(-'Output(tau)'!$B$34*AN$1),0)</f>
        <v>0</v>
      </c>
      <c r="AO57">
        <f>IF(('Output(tau)'!$B$18-AO$1)=$H57,EXP(-'Output(tau)'!$B$34*AO$1),0)</f>
        <v>0</v>
      </c>
      <c r="AP57">
        <f>IF(('Output(tau)'!$B$18-AP$1)=$H57,EXP(-'Output(tau)'!$B$34*AP$1),0)</f>
        <v>0</v>
      </c>
      <c r="AQ57">
        <f>IF(('Output(tau)'!$B$18-AQ$1)=$H57,EXP(-'Output(tau)'!$B$34*AQ$1),0)</f>
        <v>0</v>
      </c>
      <c r="AR57">
        <f>IF(('Output(tau)'!$B$18-AR$1)=$H57,EXP(-'Output(tau)'!$B$34*AR$1),0)</f>
        <v>0</v>
      </c>
      <c r="AS57">
        <f>IF(('Output(tau)'!$B$18-AS$1)=$H57,EXP(-'Output(tau)'!$B$34*AS$1),0)</f>
        <v>0</v>
      </c>
      <c r="AT57">
        <f>IF(('Output(tau)'!$B$18-AT$1)=$H57,EXP(-'Output(tau)'!$B$34*AT$1),0)</f>
        <v>0</v>
      </c>
      <c r="AU57">
        <f>IF(('Output(tau)'!$B$18-AU$1)=$H57,EXP(-'Output(tau)'!$B$34*AU$1),0)</f>
        <v>0</v>
      </c>
      <c r="AV57">
        <f>IF(('Output(tau)'!$B$18-AV$1)=$H57,EXP(-'Output(tau)'!$B$34*AV$1),0)</f>
        <v>0</v>
      </c>
    </row>
    <row r="58" spans="7:48" x14ac:dyDescent="0.15">
      <c r="G58">
        <f>IF('Output(tau)'!$B$18&gt;H58,'Output(tau)'!$B$18-H58,0)</f>
        <v>14</v>
      </c>
      <c r="H58">
        <v>1986</v>
      </c>
      <c r="I58">
        <f>IF(AND(('Output(tau)'!$B$18-I$1-$H58)&gt;-0.5,('Output(tau)'!$B$18-I$1-$H58)&lt;=0.5),EXP(-'Output(tau)'!$B$34*I$1),0)</f>
        <v>0</v>
      </c>
      <c r="J58">
        <f>IF(('Output(tau)'!$B$18-J$1)=$H58,EXP(-'Output(tau)'!$B$34*J$1),0)</f>
        <v>0</v>
      </c>
      <c r="K58">
        <f>IF(('Output(tau)'!$B$18-K$1)=$H58,EXP(-'Output(tau)'!$B$34*K$1),0)</f>
        <v>0</v>
      </c>
      <c r="L58">
        <f>IF(('Output(tau)'!$B$18-L$1)=$H58,EXP(-'Output(tau)'!$B$34*L$1),0)</f>
        <v>0</v>
      </c>
      <c r="M58">
        <f>IF(('Output(tau)'!$B$18-M$1)=$H58,EXP(-'Output(tau)'!$B$34*M$1),0)</f>
        <v>0</v>
      </c>
      <c r="N58">
        <f>IF(('Output(tau)'!$B$18-N$1)=$H58,EXP(-'Output(tau)'!$B$34*N$1),0)</f>
        <v>0</v>
      </c>
      <c r="O58">
        <f>IF(('Output(tau)'!$B$18-O$1)=$H58,EXP(-'Output(tau)'!$B$34*O$1),0)</f>
        <v>0</v>
      </c>
      <c r="P58">
        <f>IF(('Output(tau)'!$B$18-P$1)=$H58,EXP(-'Output(tau)'!$B$34*P$1),0)</f>
        <v>0</v>
      </c>
      <c r="Q58">
        <f>IF(('Output(tau)'!$B$18-Q$1)=$H58,EXP(-'Output(tau)'!$B$34*Q$1),0)</f>
        <v>0</v>
      </c>
      <c r="R58">
        <f>IF(('Output(tau)'!$B$18-R$1)=$H58,EXP(-'Output(tau)'!$B$34*R$1),0)</f>
        <v>0</v>
      </c>
      <c r="S58">
        <f>IF(('Output(tau)'!$B$18-S$1)=$H58,EXP(-'Output(tau)'!$B$34*S$1),0)</f>
        <v>0</v>
      </c>
      <c r="T58">
        <f>IF(('Output(tau)'!$B$18-T$1)=$H58,EXP(-'Output(tau)'!$B$34*T$1),0)</f>
        <v>0</v>
      </c>
      <c r="U58">
        <f>IF(('Output(tau)'!$B$18-U$1)=$H58,EXP(-'Output(tau)'!$B$34*U$1),0)</f>
        <v>0</v>
      </c>
      <c r="V58">
        <f>IF(('Output(tau)'!$B$18-V$1)=$H58,EXP(-'Output(tau)'!$B$34*V$1),0)</f>
        <v>1</v>
      </c>
      <c r="W58">
        <f>IF(('Output(tau)'!$B$18-W$1)=$H58,EXP(-'Output(tau)'!$B$34*W$1),0)</f>
        <v>0</v>
      </c>
      <c r="X58">
        <f>IF(('Output(tau)'!$B$18-X$1)=$H58,EXP(-'Output(tau)'!$B$34*X$1),0)</f>
        <v>0</v>
      </c>
      <c r="Y58">
        <f>IF(('Output(tau)'!$B$18-Y$1)=$H58,EXP(-'Output(tau)'!$B$34*Y$1),0)</f>
        <v>0</v>
      </c>
      <c r="Z58">
        <f>IF(('Output(tau)'!$B$18-Z$1)=$H58,EXP(-'Output(tau)'!$B$34*Z$1),0)</f>
        <v>0</v>
      </c>
      <c r="AA58">
        <f>IF(('Output(tau)'!$B$18-AA$1)=$H58,EXP(-'Output(tau)'!$B$34*AA$1),0)</f>
        <v>0</v>
      </c>
      <c r="AB58">
        <f>IF(('Output(tau)'!$B$18-AB$1)=$H58,EXP(-'Output(tau)'!$B$34*AB$1),0)</f>
        <v>0</v>
      </c>
      <c r="AC58">
        <f>IF(('Output(tau)'!$B$18-AC$1)=$H58,EXP(-'Output(tau)'!$B$34*AC$1),0)</f>
        <v>0</v>
      </c>
      <c r="AD58">
        <f>IF(('Output(tau)'!$B$18-AD$1)=$H58,EXP(-'Output(tau)'!$B$34*AD$1),0)</f>
        <v>0</v>
      </c>
      <c r="AE58">
        <f>IF(('Output(tau)'!$B$18-AE$1)=$H58,EXP(-'Output(tau)'!$B$34*AE$1),0)</f>
        <v>0</v>
      </c>
      <c r="AF58">
        <f>IF(('Output(tau)'!$B$18-AF$1)=$H58,EXP(-'Output(tau)'!$B$34*AF$1),0)</f>
        <v>0</v>
      </c>
      <c r="AG58">
        <f>IF(('Output(tau)'!$B$18-AG$1)=$H58,EXP(-'Output(tau)'!$B$34*AG$1),0)</f>
        <v>0</v>
      </c>
      <c r="AH58">
        <f>IF(('Output(tau)'!$B$18-AH$1)=$H58,EXP(-'Output(tau)'!$B$34*AH$1),0)</f>
        <v>0</v>
      </c>
      <c r="AI58">
        <f>IF(('Output(tau)'!$B$18-AI$1)=$H58,EXP(-'Output(tau)'!$B$34*AI$1),0)</f>
        <v>0</v>
      </c>
      <c r="AJ58">
        <f>IF(('Output(tau)'!$B$18-AJ$1)=$H58,EXP(-'Output(tau)'!$B$34*AJ$1),0)</f>
        <v>0</v>
      </c>
      <c r="AK58">
        <f>IF(('Output(tau)'!$B$18-AK$1)=$H58,EXP(-'Output(tau)'!$B$34*AK$1),0)</f>
        <v>0</v>
      </c>
      <c r="AL58">
        <f>IF(('Output(tau)'!$B$18-AL$1)=$H58,EXP(-'Output(tau)'!$B$34*AL$1),0)</f>
        <v>0</v>
      </c>
      <c r="AM58">
        <f>IF(('Output(tau)'!$B$18-AM$1)=$H58,EXP(-'Output(tau)'!$B$34*AM$1),0)</f>
        <v>0</v>
      </c>
      <c r="AN58">
        <f>IF(('Output(tau)'!$B$18-AN$1)=$H58,EXP(-'Output(tau)'!$B$34*AN$1),0)</f>
        <v>0</v>
      </c>
      <c r="AO58">
        <f>IF(('Output(tau)'!$B$18-AO$1)=$H58,EXP(-'Output(tau)'!$B$34*AO$1),0)</f>
        <v>0</v>
      </c>
      <c r="AP58">
        <f>IF(('Output(tau)'!$B$18-AP$1)=$H58,EXP(-'Output(tau)'!$B$34*AP$1),0)</f>
        <v>0</v>
      </c>
      <c r="AQ58">
        <f>IF(('Output(tau)'!$B$18-AQ$1)=$H58,EXP(-'Output(tau)'!$B$34*AQ$1),0)</f>
        <v>0</v>
      </c>
      <c r="AR58">
        <f>IF(('Output(tau)'!$B$18-AR$1)=$H58,EXP(-'Output(tau)'!$B$34*AR$1),0)</f>
        <v>0</v>
      </c>
      <c r="AS58">
        <f>IF(('Output(tau)'!$B$18-AS$1)=$H58,EXP(-'Output(tau)'!$B$34*AS$1),0)</f>
        <v>0</v>
      </c>
      <c r="AT58">
        <f>IF(('Output(tau)'!$B$18-AT$1)=$H58,EXP(-'Output(tau)'!$B$34*AT$1),0)</f>
        <v>0</v>
      </c>
      <c r="AU58">
        <f>IF(('Output(tau)'!$B$18-AU$1)=$H58,EXP(-'Output(tau)'!$B$34*AU$1),0)</f>
        <v>0</v>
      </c>
      <c r="AV58">
        <f>IF(('Output(tau)'!$B$18-AV$1)=$H58,EXP(-'Output(tau)'!$B$34*AV$1),0)</f>
        <v>0</v>
      </c>
    </row>
    <row r="59" spans="7:48" x14ac:dyDescent="0.15">
      <c r="G59">
        <f>IF('Output(tau)'!$B$18&gt;H59,'Output(tau)'!$B$18-H59,0)</f>
        <v>13</v>
      </c>
      <c r="H59">
        <v>1987</v>
      </c>
      <c r="I59">
        <f>IF(AND(('Output(tau)'!$B$18-I$1-$H59)&gt;-0.5,('Output(tau)'!$B$18-I$1-$H59)&lt;=0.5),EXP(-'Output(tau)'!$B$34*I$1),0)</f>
        <v>0</v>
      </c>
      <c r="J59">
        <f>IF(('Output(tau)'!$B$18-J$1)=$H59,EXP(-'Output(tau)'!$B$34*J$1),0)</f>
        <v>0</v>
      </c>
      <c r="K59">
        <f>IF(('Output(tau)'!$B$18-K$1)=$H59,EXP(-'Output(tau)'!$B$34*K$1),0)</f>
        <v>0</v>
      </c>
      <c r="L59">
        <f>IF(('Output(tau)'!$B$18-L$1)=$H59,EXP(-'Output(tau)'!$B$34*L$1),0)</f>
        <v>0</v>
      </c>
      <c r="M59">
        <f>IF(('Output(tau)'!$B$18-M$1)=$H59,EXP(-'Output(tau)'!$B$34*M$1),0)</f>
        <v>0</v>
      </c>
      <c r="N59">
        <f>IF(('Output(tau)'!$B$18-N$1)=$H59,EXP(-'Output(tau)'!$B$34*N$1),0)</f>
        <v>0</v>
      </c>
      <c r="O59">
        <f>IF(('Output(tau)'!$B$18-O$1)=$H59,EXP(-'Output(tau)'!$B$34*O$1),0)</f>
        <v>0</v>
      </c>
      <c r="P59">
        <f>IF(('Output(tau)'!$B$18-P$1)=$H59,EXP(-'Output(tau)'!$B$34*P$1),0)</f>
        <v>0</v>
      </c>
      <c r="Q59">
        <f>IF(('Output(tau)'!$B$18-Q$1)=$H59,EXP(-'Output(tau)'!$B$34*Q$1),0)</f>
        <v>0</v>
      </c>
      <c r="R59">
        <f>IF(('Output(tau)'!$B$18-R$1)=$H59,EXP(-'Output(tau)'!$B$34*R$1),0)</f>
        <v>0</v>
      </c>
      <c r="S59">
        <f>IF(('Output(tau)'!$B$18-S$1)=$H59,EXP(-'Output(tau)'!$B$34*S$1),0)</f>
        <v>0</v>
      </c>
      <c r="T59">
        <f>IF(('Output(tau)'!$B$18-T$1)=$H59,EXP(-'Output(tau)'!$B$34*T$1),0)</f>
        <v>0</v>
      </c>
      <c r="U59">
        <f>IF(('Output(tau)'!$B$18-U$1)=$H59,EXP(-'Output(tau)'!$B$34*U$1),0)</f>
        <v>1</v>
      </c>
      <c r="V59">
        <f>IF(('Output(tau)'!$B$18-V$1)=$H59,EXP(-'Output(tau)'!$B$34*V$1),0)</f>
        <v>0</v>
      </c>
      <c r="W59">
        <f>IF(('Output(tau)'!$B$18-W$1)=$H59,EXP(-'Output(tau)'!$B$34*W$1),0)</f>
        <v>0</v>
      </c>
      <c r="X59">
        <f>IF(('Output(tau)'!$B$18-X$1)=$H59,EXP(-'Output(tau)'!$B$34*X$1),0)</f>
        <v>0</v>
      </c>
      <c r="Y59">
        <f>IF(('Output(tau)'!$B$18-Y$1)=$H59,EXP(-'Output(tau)'!$B$34*Y$1),0)</f>
        <v>0</v>
      </c>
      <c r="Z59">
        <f>IF(('Output(tau)'!$B$18-Z$1)=$H59,EXP(-'Output(tau)'!$B$34*Z$1),0)</f>
        <v>0</v>
      </c>
      <c r="AA59">
        <f>IF(('Output(tau)'!$B$18-AA$1)=$H59,EXP(-'Output(tau)'!$B$34*AA$1),0)</f>
        <v>0</v>
      </c>
      <c r="AB59">
        <f>IF(('Output(tau)'!$B$18-AB$1)=$H59,EXP(-'Output(tau)'!$B$34*AB$1),0)</f>
        <v>0</v>
      </c>
      <c r="AC59">
        <f>IF(('Output(tau)'!$B$18-AC$1)=$H59,EXP(-'Output(tau)'!$B$34*AC$1),0)</f>
        <v>0</v>
      </c>
      <c r="AD59">
        <f>IF(('Output(tau)'!$B$18-AD$1)=$H59,EXP(-'Output(tau)'!$B$34*AD$1),0)</f>
        <v>0</v>
      </c>
      <c r="AE59">
        <f>IF(('Output(tau)'!$B$18-AE$1)=$H59,EXP(-'Output(tau)'!$B$34*AE$1),0)</f>
        <v>0</v>
      </c>
      <c r="AF59">
        <f>IF(('Output(tau)'!$B$18-AF$1)=$H59,EXP(-'Output(tau)'!$B$34*AF$1),0)</f>
        <v>0</v>
      </c>
      <c r="AG59">
        <f>IF(('Output(tau)'!$B$18-AG$1)=$H59,EXP(-'Output(tau)'!$B$34*AG$1),0)</f>
        <v>0</v>
      </c>
      <c r="AH59">
        <f>IF(('Output(tau)'!$B$18-AH$1)=$H59,EXP(-'Output(tau)'!$B$34*AH$1),0)</f>
        <v>0</v>
      </c>
      <c r="AI59">
        <f>IF(('Output(tau)'!$B$18-AI$1)=$H59,EXP(-'Output(tau)'!$B$34*AI$1),0)</f>
        <v>0</v>
      </c>
      <c r="AJ59">
        <f>IF(('Output(tau)'!$B$18-AJ$1)=$H59,EXP(-'Output(tau)'!$B$34*AJ$1),0)</f>
        <v>0</v>
      </c>
      <c r="AK59">
        <f>IF(('Output(tau)'!$B$18-AK$1)=$H59,EXP(-'Output(tau)'!$B$34*AK$1),0)</f>
        <v>0</v>
      </c>
      <c r="AL59">
        <f>IF(('Output(tau)'!$B$18-AL$1)=$H59,EXP(-'Output(tau)'!$B$34*AL$1),0)</f>
        <v>0</v>
      </c>
      <c r="AM59">
        <f>IF(('Output(tau)'!$B$18-AM$1)=$H59,EXP(-'Output(tau)'!$B$34*AM$1),0)</f>
        <v>0</v>
      </c>
      <c r="AN59">
        <f>IF(('Output(tau)'!$B$18-AN$1)=$H59,EXP(-'Output(tau)'!$B$34*AN$1),0)</f>
        <v>0</v>
      </c>
      <c r="AO59">
        <f>IF(('Output(tau)'!$B$18-AO$1)=$H59,EXP(-'Output(tau)'!$B$34*AO$1),0)</f>
        <v>0</v>
      </c>
      <c r="AP59">
        <f>IF(('Output(tau)'!$B$18-AP$1)=$H59,EXP(-'Output(tau)'!$B$34*AP$1),0)</f>
        <v>0</v>
      </c>
      <c r="AQ59">
        <f>IF(('Output(tau)'!$B$18-AQ$1)=$H59,EXP(-'Output(tau)'!$B$34*AQ$1),0)</f>
        <v>0</v>
      </c>
      <c r="AR59">
        <f>IF(('Output(tau)'!$B$18-AR$1)=$H59,EXP(-'Output(tau)'!$B$34*AR$1),0)</f>
        <v>0</v>
      </c>
      <c r="AS59">
        <f>IF(('Output(tau)'!$B$18-AS$1)=$H59,EXP(-'Output(tau)'!$B$34*AS$1),0)</f>
        <v>0</v>
      </c>
      <c r="AT59">
        <f>IF(('Output(tau)'!$B$18-AT$1)=$H59,EXP(-'Output(tau)'!$B$34*AT$1),0)</f>
        <v>0</v>
      </c>
      <c r="AU59">
        <f>IF(('Output(tau)'!$B$18-AU$1)=$H59,EXP(-'Output(tau)'!$B$34*AU$1),0)</f>
        <v>0</v>
      </c>
      <c r="AV59">
        <f>IF(('Output(tau)'!$B$18-AV$1)=$H59,EXP(-'Output(tau)'!$B$34*AV$1),0)</f>
        <v>0</v>
      </c>
    </row>
    <row r="60" spans="7:48" x14ac:dyDescent="0.15">
      <c r="G60">
        <f>IF('Output(tau)'!$B$18&gt;H60,'Output(tau)'!$B$18-H60,0)</f>
        <v>12</v>
      </c>
      <c r="H60">
        <v>1988</v>
      </c>
      <c r="I60">
        <f>IF(AND(('Output(tau)'!$B$18-I$1-$H60)&gt;-0.5,('Output(tau)'!$B$18-I$1-$H60)&lt;=0.5),EXP(-'Output(tau)'!$B$34*I$1),0)</f>
        <v>0</v>
      </c>
      <c r="J60">
        <f>IF(('Output(tau)'!$B$18-J$1)=$H60,EXP(-'Output(tau)'!$B$34*J$1),0)</f>
        <v>0</v>
      </c>
      <c r="K60">
        <f>IF(('Output(tau)'!$B$18-K$1)=$H60,EXP(-'Output(tau)'!$B$34*K$1),0)</f>
        <v>0</v>
      </c>
      <c r="L60">
        <f>IF(('Output(tau)'!$B$18-L$1)=$H60,EXP(-'Output(tau)'!$B$34*L$1),0)</f>
        <v>0</v>
      </c>
      <c r="M60">
        <f>IF(('Output(tau)'!$B$18-M$1)=$H60,EXP(-'Output(tau)'!$B$34*M$1),0)</f>
        <v>0</v>
      </c>
      <c r="N60">
        <f>IF(('Output(tau)'!$B$18-N$1)=$H60,EXP(-'Output(tau)'!$B$34*N$1),0)</f>
        <v>0</v>
      </c>
      <c r="O60">
        <f>IF(('Output(tau)'!$B$18-O$1)=$H60,EXP(-'Output(tau)'!$B$34*O$1),0)</f>
        <v>0</v>
      </c>
      <c r="P60">
        <f>IF(('Output(tau)'!$B$18-P$1)=$H60,EXP(-'Output(tau)'!$B$34*P$1),0)</f>
        <v>0</v>
      </c>
      <c r="Q60">
        <f>IF(('Output(tau)'!$B$18-Q$1)=$H60,EXP(-'Output(tau)'!$B$34*Q$1),0)</f>
        <v>0</v>
      </c>
      <c r="R60">
        <f>IF(('Output(tau)'!$B$18-R$1)=$H60,EXP(-'Output(tau)'!$B$34*R$1),0)</f>
        <v>0</v>
      </c>
      <c r="S60">
        <f>IF(('Output(tau)'!$B$18-S$1)=$H60,EXP(-'Output(tau)'!$B$34*S$1),0)</f>
        <v>0</v>
      </c>
      <c r="T60">
        <f>IF(('Output(tau)'!$B$18-T$1)=$H60,EXP(-'Output(tau)'!$B$34*T$1),0)</f>
        <v>1</v>
      </c>
      <c r="U60">
        <f>IF(('Output(tau)'!$B$18-U$1)=$H60,EXP(-'Output(tau)'!$B$34*U$1),0)</f>
        <v>0</v>
      </c>
      <c r="V60">
        <f>IF(('Output(tau)'!$B$18-V$1)=$H60,EXP(-'Output(tau)'!$B$34*V$1),0)</f>
        <v>0</v>
      </c>
      <c r="W60">
        <f>IF(('Output(tau)'!$B$18-W$1)=$H60,EXP(-'Output(tau)'!$B$34*W$1),0)</f>
        <v>0</v>
      </c>
      <c r="X60">
        <f>IF(('Output(tau)'!$B$18-X$1)=$H60,EXP(-'Output(tau)'!$B$34*X$1),0)</f>
        <v>0</v>
      </c>
      <c r="Y60">
        <f>IF(('Output(tau)'!$B$18-Y$1)=$H60,EXP(-'Output(tau)'!$B$34*Y$1),0)</f>
        <v>0</v>
      </c>
      <c r="Z60">
        <f>IF(('Output(tau)'!$B$18-Z$1)=$H60,EXP(-'Output(tau)'!$B$34*Z$1),0)</f>
        <v>0</v>
      </c>
      <c r="AA60">
        <f>IF(('Output(tau)'!$B$18-AA$1)=$H60,EXP(-'Output(tau)'!$B$34*AA$1),0)</f>
        <v>0</v>
      </c>
      <c r="AB60">
        <f>IF(('Output(tau)'!$B$18-AB$1)=$H60,EXP(-'Output(tau)'!$B$34*AB$1),0)</f>
        <v>0</v>
      </c>
      <c r="AC60">
        <f>IF(('Output(tau)'!$B$18-AC$1)=$H60,EXP(-'Output(tau)'!$B$34*AC$1),0)</f>
        <v>0</v>
      </c>
      <c r="AD60">
        <f>IF(('Output(tau)'!$B$18-AD$1)=$H60,EXP(-'Output(tau)'!$B$34*AD$1),0)</f>
        <v>0</v>
      </c>
      <c r="AE60">
        <f>IF(('Output(tau)'!$B$18-AE$1)=$H60,EXP(-'Output(tau)'!$B$34*AE$1),0)</f>
        <v>0</v>
      </c>
      <c r="AF60">
        <f>IF(('Output(tau)'!$B$18-AF$1)=$H60,EXP(-'Output(tau)'!$B$34*AF$1),0)</f>
        <v>0</v>
      </c>
      <c r="AG60">
        <f>IF(('Output(tau)'!$B$18-AG$1)=$H60,EXP(-'Output(tau)'!$B$34*AG$1),0)</f>
        <v>0</v>
      </c>
      <c r="AH60">
        <f>IF(('Output(tau)'!$B$18-AH$1)=$H60,EXP(-'Output(tau)'!$B$34*AH$1),0)</f>
        <v>0</v>
      </c>
      <c r="AI60">
        <f>IF(('Output(tau)'!$B$18-AI$1)=$H60,EXP(-'Output(tau)'!$B$34*AI$1),0)</f>
        <v>0</v>
      </c>
      <c r="AJ60">
        <f>IF(('Output(tau)'!$B$18-AJ$1)=$H60,EXP(-'Output(tau)'!$B$34*AJ$1),0)</f>
        <v>0</v>
      </c>
      <c r="AK60">
        <f>IF(('Output(tau)'!$B$18-AK$1)=$H60,EXP(-'Output(tau)'!$B$34*AK$1),0)</f>
        <v>0</v>
      </c>
      <c r="AL60">
        <f>IF(('Output(tau)'!$B$18-AL$1)=$H60,EXP(-'Output(tau)'!$B$34*AL$1),0)</f>
        <v>0</v>
      </c>
      <c r="AM60">
        <f>IF(('Output(tau)'!$B$18-AM$1)=$H60,EXP(-'Output(tau)'!$B$34*AM$1),0)</f>
        <v>0</v>
      </c>
      <c r="AN60">
        <f>IF(('Output(tau)'!$B$18-AN$1)=$H60,EXP(-'Output(tau)'!$B$34*AN$1),0)</f>
        <v>0</v>
      </c>
      <c r="AO60">
        <f>IF(('Output(tau)'!$B$18-AO$1)=$H60,EXP(-'Output(tau)'!$B$34*AO$1),0)</f>
        <v>0</v>
      </c>
      <c r="AP60">
        <f>IF(('Output(tau)'!$B$18-AP$1)=$H60,EXP(-'Output(tau)'!$B$34*AP$1),0)</f>
        <v>0</v>
      </c>
      <c r="AQ60">
        <f>IF(('Output(tau)'!$B$18-AQ$1)=$H60,EXP(-'Output(tau)'!$B$34*AQ$1),0)</f>
        <v>0</v>
      </c>
      <c r="AR60">
        <f>IF(('Output(tau)'!$B$18-AR$1)=$H60,EXP(-'Output(tau)'!$B$34*AR$1),0)</f>
        <v>0</v>
      </c>
      <c r="AS60">
        <f>IF(('Output(tau)'!$B$18-AS$1)=$H60,EXP(-'Output(tau)'!$B$34*AS$1),0)</f>
        <v>0</v>
      </c>
      <c r="AT60">
        <f>IF(('Output(tau)'!$B$18-AT$1)=$H60,EXP(-'Output(tau)'!$B$34*AT$1),0)</f>
        <v>0</v>
      </c>
      <c r="AU60">
        <f>IF(('Output(tau)'!$B$18-AU$1)=$H60,EXP(-'Output(tau)'!$B$34*AU$1),0)</f>
        <v>0</v>
      </c>
      <c r="AV60">
        <f>IF(('Output(tau)'!$B$18-AV$1)=$H60,EXP(-'Output(tau)'!$B$34*AV$1),0)</f>
        <v>0</v>
      </c>
    </row>
    <row r="61" spans="7:48" x14ac:dyDescent="0.15">
      <c r="G61">
        <f>IF('Output(tau)'!$B$18&gt;H61,'Output(tau)'!$B$18-H61,0)</f>
        <v>11</v>
      </c>
      <c r="H61">
        <v>1989</v>
      </c>
      <c r="I61">
        <f>IF(AND(('Output(tau)'!$B$18-I$1-$H61)&gt;-0.5,('Output(tau)'!$B$18-I$1-$H61)&lt;=0.5),EXP(-'Output(tau)'!$B$34*I$1),0)</f>
        <v>0</v>
      </c>
      <c r="J61">
        <f>IF(('Output(tau)'!$B$18-J$1)=$H61,EXP(-'Output(tau)'!$B$34*J$1),0)</f>
        <v>0</v>
      </c>
      <c r="K61">
        <f>IF(('Output(tau)'!$B$18-K$1)=$H61,EXP(-'Output(tau)'!$B$34*K$1),0)</f>
        <v>0</v>
      </c>
      <c r="L61">
        <f>IF(('Output(tau)'!$B$18-L$1)=$H61,EXP(-'Output(tau)'!$B$34*L$1),0)</f>
        <v>0</v>
      </c>
      <c r="M61">
        <f>IF(('Output(tau)'!$B$18-M$1)=$H61,EXP(-'Output(tau)'!$B$34*M$1),0)</f>
        <v>0</v>
      </c>
      <c r="N61">
        <f>IF(('Output(tau)'!$B$18-N$1)=$H61,EXP(-'Output(tau)'!$B$34*N$1),0)</f>
        <v>0</v>
      </c>
      <c r="O61">
        <f>IF(('Output(tau)'!$B$18-O$1)=$H61,EXP(-'Output(tau)'!$B$34*O$1),0)</f>
        <v>0</v>
      </c>
      <c r="P61">
        <f>IF(('Output(tau)'!$B$18-P$1)=$H61,EXP(-'Output(tau)'!$B$34*P$1),0)</f>
        <v>0</v>
      </c>
      <c r="Q61">
        <f>IF(('Output(tau)'!$B$18-Q$1)=$H61,EXP(-'Output(tau)'!$B$34*Q$1),0)</f>
        <v>0</v>
      </c>
      <c r="R61">
        <f>IF(('Output(tau)'!$B$18-R$1)=$H61,EXP(-'Output(tau)'!$B$34*R$1),0)</f>
        <v>0</v>
      </c>
      <c r="S61">
        <f>IF(('Output(tau)'!$B$18-S$1)=$H61,EXP(-'Output(tau)'!$B$34*S$1),0)</f>
        <v>1</v>
      </c>
      <c r="T61">
        <f>IF(('Output(tau)'!$B$18-T$1)=$H61,EXP(-'Output(tau)'!$B$34*T$1),0)</f>
        <v>0</v>
      </c>
      <c r="U61">
        <f>IF(('Output(tau)'!$B$18-U$1)=$H61,EXP(-'Output(tau)'!$B$34*U$1),0)</f>
        <v>0</v>
      </c>
      <c r="V61">
        <f>IF(('Output(tau)'!$B$18-V$1)=$H61,EXP(-'Output(tau)'!$B$34*V$1),0)</f>
        <v>0</v>
      </c>
      <c r="W61">
        <f>IF(('Output(tau)'!$B$18-W$1)=$H61,EXP(-'Output(tau)'!$B$34*W$1),0)</f>
        <v>0</v>
      </c>
      <c r="X61">
        <f>IF(('Output(tau)'!$B$18-X$1)=$H61,EXP(-'Output(tau)'!$B$34*X$1),0)</f>
        <v>0</v>
      </c>
      <c r="Y61">
        <f>IF(('Output(tau)'!$B$18-Y$1)=$H61,EXP(-'Output(tau)'!$B$34*Y$1),0)</f>
        <v>0</v>
      </c>
      <c r="Z61">
        <f>IF(('Output(tau)'!$B$18-Z$1)=$H61,EXP(-'Output(tau)'!$B$34*Z$1),0)</f>
        <v>0</v>
      </c>
      <c r="AA61">
        <f>IF(('Output(tau)'!$B$18-AA$1)=$H61,EXP(-'Output(tau)'!$B$34*AA$1),0)</f>
        <v>0</v>
      </c>
      <c r="AB61">
        <f>IF(('Output(tau)'!$B$18-AB$1)=$H61,EXP(-'Output(tau)'!$B$34*AB$1),0)</f>
        <v>0</v>
      </c>
      <c r="AC61">
        <f>IF(('Output(tau)'!$B$18-AC$1)=$H61,EXP(-'Output(tau)'!$B$34*AC$1),0)</f>
        <v>0</v>
      </c>
      <c r="AD61">
        <f>IF(('Output(tau)'!$B$18-AD$1)=$H61,EXP(-'Output(tau)'!$B$34*AD$1),0)</f>
        <v>0</v>
      </c>
      <c r="AE61">
        <f>IF(('Output(tau)'!$B$18-AE$1)=$H61,EXP(-'Output(tau)'!$B$34*AE$1),0)</f>
        <v>0</v>
      </c>
      <c r="AF61">
        <f>IF(('Output(tau)'!$B$18-AF$1)=$H61,EXP(-'Output(tau)'!$B$34*AF$1),0)</f>
        <v>0</v>
      </c>
      <c r="AG61">
        <f>IF(('Output(tau)'!$B$18-AG$1)=$H61,EXP(-'Output(tau)'!$B$34*AG$1),0)</f>
        <v>0</v>
      </c>
      <c r="AH61">
        <f>IF(('Output(tau)'!$B$18-AH$1)=$H61,EXP(-'Output(tau)'!$B$34*AH$1),0)</f>
        <v>0</v>
      </c>
      <c r="AI61">
        <f>IF(('Output(tau)'!$B$18-AI$1)=$H61,EXP(-'Output(tau)'!$B$34*AI$1),0)</f>
        <v>0</v>
      </c>
      <c r="AJ61">
        <f>IF(('Output(tau)'!$B$18-AJ$1)=$H61,EXP(-'Output(tau)'!$B$34*AJ$1),0)</f>
        <v>0</v>
      </c>
      <c r="AK61">
        <f>IF(('Output(tau)'!$B$18-AK$1)=$H61,EXP(-'Output(tau)'!$B$34*AK$1),0)</f>
        <v>0</v>
      </c>
      <c r="AL61">
        <f>IF(('Output(tau)'!$B$18-AL$1)=$H61,EXP(-'Output(tau)'!$B$34*AL$1),0)</f>
        <v>0</v>
      </c>
      <c r="AM61">
        <f>IF(('Output(tau)'!$B$18-AM$1)=$H61,EXP(-'Output(tau)'!$B$34*AM$1),0)</f>
        <v>0</v>
      </c>
      <c r="AN61">
        <f>IF(('Output(tau)'!$B$18-AN$1)=$H61,EXP(-'Output(tau)'!$B$34*AN$1),0)</f>
        <v>0</v>
      </c>
      <c r="AO61">
        <f>IF(('Output(tau)'!$B$18-AO$1)=$H61,EXP(-'Output(tau)'!$B$34*AO$1),0)</f>
        <v>0</v>
      </c>
      <c r="AP61">
        <f>IF(('Output(tau)'!$B$18-AP$1)=$H61,EXP(-'Output(tau)'!$B$34*AP$1),0)</f>
        <v>0</v>
      </c>
      <c r="AQ61">
        <f>IF(('Output(tau)'!$B$18-AQ$1)=$H61,EXP(-'Output(tau)'!$B$34*AQ$1),0)</f>
        <v>0</v>
      </c>
      <c r="AR61">
        <f>IF(('Output(tau)'!$B$18-AR$1)=$H61,EXP(-'Output(tau)'!$B$34*AR$1),0)</f>
        <v>0</v>
      </c>
      <c r="AS61">
        <f>IF(('Output(tau)'!$B$18-AS$1)=$H61,EXP(-'Output(tau)'!$B$34*AS$1),0)</f>
        <v>0</v>
      </c>
      <c r="AT61">
        <f>IF(('Output(tau)'!$B$18-AT$1)=$H61,EXP(-'Output(tau)'!$B$34*AT$1),0)</f>
        <v>0</v>
      </c>
      <c r="AU61">
        <f>IF(('Output(tau)'!$B$18-AU$1)=$H61,EXP(-'Output(tau)'!$B$34*AU$1),0)</f>
        <v>0</v>
      </c>
      <c r="AV61">
        <f>IF(('Output(tau)'!$B$18-AV$1)=$H61,EXP(-'Output(tau)'!$B$34*AV$1),0)</f>
        <v>0</v>
      </c>
    </row>
    <row r="62" spans="7:48" x14ac:dyDescent="0.15">
      <c r="G62">
        <f>IF('Output(tau)'!$B$18&gt;H62,'Output(tau)'!$B$18-H62,0)</f>
        <v>10</v>
      </c>
      <c r="H62">
        <v>1990</v>
      </c>
      <c r="I62">
        <f>IF(AND(('Output(tau)'!$B$18-I$1-$H62)&gt;-0.5,('Output(tau)'!$B$18-I$1-$H62)&lt;=0.5),EXP(-'Output(tau)'!$B$34*I$1),0)</f>
        <v>1</v>
      </c>
      <c r="J62">
        <f>IF(('Output(tau)'!$B$18-J$1)=$H62,EXP(-'Output(tau)'!$B$34*J$1),0)</f>
        <v>0</v>
      </c>
      <c r="K62">
        <f>IF(('Output(tau)'!$B$18-K$1)=$H62,EXP(-'Output(tau)'!$B$34*K$1),0)</f>
        <v>0</v>
      </c>
      <c r="L62">
        <f>IF(('Output(tau)'!$B$18-L$1)=$H62,EXP(-'Output(tau)'!$B$34*L$1),0)</f>
        <v>0</v>
      </c>
      <c r="M62">
        <f>IF(('Output(tau)'!$B$18-M$1)=$H62,EXP(-'Output(tau)'!$B$34*M$1),0)</f>
        <v>0</v>
      </c>
      <c r="N62">
        <f>IF(('Output(tau)'!$B$18-N$1)=$H62,EXP(-'Output(tau)'!$B$34*N$1),0)</f>
        <v>0</v>
      </c>
      <c r="O62">
        <f>IF(('Output(tau)'!$B$18-O$1)=$H62,EXP(-'Output(tau)'!$B$34*O$1),0)</f>
        <v>0</v>
      </c>
      <c r="P62">
        <f>IF(('Output(tau)'!$B$18-P$1)=$H62,EXP(-'Output(tau)'!$B$34*P$1),0)</f>
        <v>0</v>
      </c>
      <c r="Q62">
        <f>IF(('Output(tau)'!$B$18-Q$1)=$H62,EXP(-'Output(tau)'!$B$34*Q$1),0)</f>
        <v>0</v>
      </c>
      <c r="R62">
        <f>IF(('Output(tau)'!$B$18-R$1)=$H62,EXP(-'Output(tau)'!$B$34*R$1),0)</f>
        <v>1</v>
      </c>
      <c r="S62">
        <f>IF(('Output(tau)'!$B$18-S$1)=$H62,EXP(-'Output(tau)'!$B$34*S$1),0)</f>
        <v>0</v>
      </c>
      <c r="T62">
        <f>IF(('Output(tau)'!$B$18-T$1)=$H62,EXP(-'Output(tau)'!$B$34*T$1),0)</f>
        <v>0</v>
      </c>
      <c r="U62">
        <f>IF(('Output(tau)'!$B$18-U$1)=$H62,EXP(-'Output(tau)'!$B$34*U$1),0)</f>
        <v>0</v>
      </c>
      <c r="V62">
        <f>IF(('Output(tau)'!$B$18-V$1)=$H62,EXP(-'Output(tau)'!$B$34*V$1),0)</f>
        <v>0</v>
      </c>
      <c r="W62">
        <f>IF(('Output(tau)'!$B$18-W$1)=$H62,EXP(-'Output(tau)'!$B$34*W$1),0)</f>
        <v>0</v>
      </c>
      <c r="X62">
        <f>IF(('Output(tau)'!$B$18-X$1)=$H62,EXP(-'Output(tau)'!$B$34*X$1),0)</f>
        <v>0</v>
      </c>
      <c r="Y62">
        <f>IF(('Output(tau)'!$B$18-Y$1)=$H62,EXP(-'Output(tau)'!$B$34*Y$1),0)</f>
        <v>0</v>
      </c>
      <c r="Z62">
        <f>IF(('Output(tau)'!$B$18-Z$1)=$H62,EXP(-'Output(tau)'!$B$34*Z$1),0)</f>
        <v>0</v>
      </c>
      <c r="AA62">
        <f>IF(('Output(tau)'!$B$18-AA$1)=$H62,EXP(-'Output(tau)'!$B$34*AA$1),0)</f>
        <v>0</v>
      </c>
      <c r="AB62">
        <f>IF(('Output(tau)'!$B$18-AB$1)=$H62,EXP(-'Output(tau)'!$B$34*AB$1),0)</f>
        <v>0</v>
      </c>
      <c r="AC62">
        <f>IF(('Output(tau)'!$B$18-AC$1)=$H62,EXP(-'Output(tau)'!$B$34*AC$1),0)</f>
        <v>0</v>
      </c>
      <c r="AD62">
        <f>IF(('Output(tau)'!$B$18-AD$1)=$H62,EXP(-'Output(tau)'!$B$34*AD$1),0)</f>
        <v>0</v>
      </c>
      <c r="AE62">
        <f>IF(('Output(tau)'!$B$18-AE$1)=$H62,EXP(-'Output(tau)'!$B$34*AE$1),0)</f>
        <v>0</v>
      </c>
      <c r="AF62">
        <f>IF(('Output(tau)'!$B$18-AF$1)=$H62,EXP(-'Output(tau)'!$B$34*AF$1),0)</f>
        <v>0</v>
      </c>
      <c r="AG62">
        <f>IF(('Output(tau)'!$B$18-AG$1)=$H62,EXP(-'Output(tau)'!$B$34*AG$1),0)</f>
        <v>0</v>
      </c>
      <c r="AH62">
        <f>IF(('Output(tau)'!$B$18-AH$1)=$H62,EXP(-'Output(tau)'!$B$34*AH$1),0)</f>
        <v>0</v>
      </c>
      <c r="AI62">
        <f>IF(('Output(tau)'!$B$18-AI$1)=$H62,EXP(-'Output(tau)'!$B$34*AI$1),0)</f>
        <v>0</v>
      </c>
      <c r="AJ62">
        <f>IF(('Output(tau)'!$B$18-AJ$1)=$H62,EXP(-'Output(tau)'!$B$34*AJ$1),0)</f>
        <v>0</v>
      </c>
      <c r="AK62">
        <f>IF(('Output(tau)'!$B$18-AK$1)=$H62,EXP(-'Output(tau)'!$B$34*AK$1),0)</f>
        <v>0</v>
      </c>
      <c r="AL62">
        <f>IF(('Output(tau)'!$B$18-AL$1)=$H62,EXP(-'Output(tau)'!$B$34*AL$1),0)</f>
        <v>0</v>
      </c>
      <c r="AM62">
        <f>IF(('Output(tau)'!$B$18-AM$1)=$H62,EXP(-'Output(tau)'!$B$34*AM$1),0)</f>
        <v>0</v>
      </c>
      <c r="AN62">
        <f>IF(('Output(tau)'!$B$18-AN$1)=$H62,EXP(-'Output(tau)'!$B$34*AN$1),0)</f>
        <v>0</v>
      </c>
      <c r="AO62">
        <f>IF(('Output(tau)'!$B$18-AO$1)=$H62,EXP(-'Output(tau)'!$B$34*AO$1),0)</f>
        <v>0</v>
      </c>
      <c r="AP62">
        <f>IF(('Output(tau)'!$B$18-AP$1)=$H62,EXP(-'Output(tau)'!$B$34*AP$1),0)</f>
        <v>0</v>
      </c>
      <c r="AQ62">
        <f>IF(('Output(tau)'!$B$18-AQ$1)=$H62,EXP(-'Output(tau)'!$B$34*AQ$1),0)</f>
        <v>0</v>
      </c>
      <c r="AR62">
        <f>IF(('Output(tau)'!$B$18-AR$1)=$H62,EXP(-'Output(tau)'!$B$34*AR$1),0)</f>
        <v>0</v>
      </c>
      <c r="AS62">
        <f>IF(('Output(tau)'!$B$18-AS$1)=$H62,EXP(-'Output(tau)'!$B$34*AS$1),0)</f>
        <v>0</v>
      </c>
      <c r="AT62">
        <f>IF(('Output(tau)'!$B$18-AT$1)=$H62,EXP(-'Output(tau)'!$B$34*AT$1),0)</f>
        <v>0</v>
      </c>
      <c r="AU62">
        <f>IF(('Output(tau)'!$B$18-AU$1)=$H62,EXP(-'Output(tau)'!$B$34*AU$1),0)</f>
        <v>0</v>
      </c>
      <c r="AV62">
        <f>IF(('Output(tau)'!$B$18-AV$1)=$H62,EXP(-'Output(tau)'!$B$34*AV$1),0)</f>
        <v>0</v>
      </c>
    </row>
    <row r="63" spans="7:48" x14ac:dyDescent="0.15">
      <c r="G63">
        <f>IF('Output(tau)'!$B$18&gt;H63,'Output(tau)'!$B$18-H63,0)</f>
        <v>9</v>
      </c>
      <c r="H63">
        <v>1991</v>
      </c>
      <c r="I63">
        <f>IF(AND(('Output(tau)'!$B$18-I$1-$H63)&gt;-0.5,('Output(tau)'!$B$18-I$1-$H63)&lt;=0.5),EXP(-'Output(tau)'!$B$34*I$1),0)</f>
        <v>0</v>
      </c>
      <c r="J63">
        <f>IF(('Output(tau)'!$B$18-J$1)=$H63,EXP(-'Output(tau)'!$B$34*J$1),0)</f>
        <v>0</v>
      </c>
      <c r="K63">
        <f>IF(('Output(tau)'!$B$18-K$1)=$H63,EXP(-'Output(tau)'!$B$34*K$1),0)</f>
        <v>0</v>
      </c>
      <c r="L63">
        <f>IF(('Output(tau)'!$B$18-L$1)=$H63,EXP(-'Output(tau)'!$B$34*L$1),0)</f>
        <v>0</v>
      </c>
      <c r="M63">
        <f>IF(('Output(tau)'!$B$18-M$1)=$H63,EXP(-'Output(tau)'!$B$34*M$1),0)</f>
        <v>0</v>
      </c>
      <c r="N63">
        <f>IF(('Output(tau)'!$B$18-N$1)=$H63,EXP(-'Output(tau)'!$B$34*N$1),0)</f>
        <v>0</v>
      </c>
      <c r="O63">
        <f>IF(('Output(tau)'!$B$18-O$1)=$H63,EXP(-'Output(tau)'!$B$34*O$1),0)</f>
        <v>0</v>
      </c>
      <c r="P63">
        <f>IF(('Output(tau)'!$B$18-P$1)=$H63,EXP(-'Output(tau)'!$B$34*P$1),0)</f>
        <v>0</v>
      </c>
      <c r="Q63">
        <f>IF(('Output(tau)'!$B$18-Q$1)=$H63,EXP(-'Output(tau)'!$B$34*Q$1),0)</f>
        <v>1</v>
      </c>
      <c r="R63">
        <f>IF(('Output(tau)'!$B$18-R$1)=$H63,EXP(-'Output(tau)'!$B$34*R$1),0)</f>
        <v>0</v>
      </c>
      <c r="S63">
        <f>IF(('Output(tau)'!$B$18-S$1)=$H63,EXP(-'Output(tau)'!$B$34*S$1),0)</f>
        <v>0</v>
      </c>
      <c r="T63">
        <f>IF(('Output(tau)'!$B$18-T$1)=$H63,EXP(-'Output(tau)'!$B$34*T$1),0)</f>
        <v>0</v>
      </c>
      <c r="U63">
        <f>IF(('Output(tau)'!$B$18-U$1)=$H63,EXP(-'Output(tau)'!$B$34*U$1),0)</f>
        <v>0</v>
      </c>
      <c r="V63">
        <f>IF(('Output(tau)'!$B$18-V$1)=$H63,EXP(-'Output(tau)'!$B$34*V$1),0)</f>
        <v>0</v>
      </c>
      <c r="W63">
        <f>IF(('Output(tau)'!$B$18-W$1)=$H63,EXP(-'Output(tau)'!$B$34*W$1),0)</f>
        <v>0</v>
      </c>
      <c r="X63">
        <f>IF(('Output(tau)'!$B$18-X$1)=$H63,EXP(-'Output(tau)'!$B$34*X$1),0)</f>
        <v>0</v>
      </c>
      <c r="Y63">
        <f>IF(('Output(tau)'!$B$18-Y$1)=$H63,EXP(-'Output(tau)'!$B$34*Y$1),0)</f>
        <v>0</v>
      </c>
      <c r="Z63">
        <f>IF(('Output(tau)'!$B$18-Z$1)=$H63,EXP(-'Output(tau)'!$B$34*Z$1),0)</f>
        <v>0</v>
      </c>
      <c r="AA63">
        <f>IF(('Output(tau)'!$B$18-AA$1)=$H63,EXP(-'Output(tau)'!$B$34*AA$1),0)</f>
        <v>0</v>
      </c>
      <c r="AB63">
        <f>IF(('Output(tau)'!$B$18-AB$1)=$H63,EXP(-'Output(tau)'!$B$34*AB$1),0)</f>
        <v>0</v>
      </c>
      <c r="AC63">
        <f>IF(('Output(tau)'!$B$18-AC$1)=$H63,EXP(-'Output(tau)'!$B$34*AC$1),0)</f>
        <v>0</v>
      </c>
      <c r="AD63">
        <f>IF(('Output(tau)'!$B$18-AD$1)=$H63,EXP(-'Output(tau)'!$B$34*AD$1),0)</f>
        <v>0</v>
      </c>
      <c r="AE63">
        <f>IF(('Output(tau)'!$B$18-AE$1)=$H63,EXP(-'Output(tau)'!$B$34*AE$1),0)</f>
        <v>0</v>
      </c>
      <c r="AF63">
        <f>IF(('Output(tau)'!$B$18-AF$1)=$H63,EXP(-'Output(tau)'!$B$34*AF$1),0)</f>
        <v>0</v>
      </c>
      <c r="AG63">
        <f>IF(('Output(tau)'!$B$18-AG$1)=$H63,EXP(-'Output(tau)'!$B$34*AG$1),0)</f>
        <v>0</v>
      </c>
      <c r="AH63">
        <f>IF(('Output(tau)'!$B$18-AH$1)=$H63,EXP(-'Output(tau)'!$B$34*AH$1),0)</f>
        <v>0</v>
      </c>
      <c r="AI63">
        <f>IF(('Output(tau)'!$B$18-AI$1)=$H63,EXP(-'Output(tau)'!$B$34*AI$1),0)</f>
        <v>0</v>
      </c>
      <c r="AJ63">
        <f>IF(('Output(tau)'!$B$18-AJ$1)=$H63,EXP(-'Output(tau)'!$B$34*AJ$1),0)</f>
        <v>0</v>
      </c>
      <c r="AK63">
        <f>IF(('Output(tau)'!$B$18-AK$1)=$H63,EXP(-'Output(tau)'!$B$34*AK$1),0)</f>
        <v>0</v>
      </c>
      <c r="AL63">
        <f>IF(('Output(tau)'!$B$18-AL$1)=$H63,EXP(-'Output(tau)'!$B$34*AL$1),0)</f>
        <v>0</v>
      </c>
      <c r="AM63">
        <f>IF(('Output(tau)'!$B$18-AM$1)=$H63,EXP(-'Output(tau)'!$B$34*AM$1),0)</f>
        <v>0</v>
      </c>
      <c r="AN63">
        <f>IF(('Output(tau)'!$B$18-AN$1)=$H63,EXP(-'Output(tau)'!$B$34*AN$1),0)</f>
        <v>0</v>
      </c>
      <c r="AO63">
        <f>IF(('Output(tau)'!$B$18-AO$1)=$H63,EXP(-'Output(tau)'!$B$34*AO$1),0)</f>
        <v>0</v>
      </c>
      <c r="AP63">
        <f>IF(('Output(tau)'!$B$18-AP$1)=$H63,EXP(-'Output(tau)'!$B$34*AP$1),0)</f>
        <v>0</v>
      </c>
      <c r="AQ63">
        <f>IF(('Output(tau)'!$B$18-AQ$1)=$H63,EXP(-'Output(tau)'!$B$34*AQ$1),0)</f>
        <v>0</v>
      </c>
      <c r="AR63">
        <f>IF(('Output(tau)'!$B$18-AR$1)=$H63,EXP(-'Output(tau)'!$B$34*AR$1),0)</f>
        <v>0</v>
      </c>
      <c r="AS63">
        <f>IF(('Output(tau)'!$B$18-AS$1)=$H63,EXP(-'Output(tau)'!$B$34*AS$1),0)</f>
        <v>0</v>
      </c>
      <c r="AT63">
        <f>IF(('Output(tau)'!$B$18-AT$1)=$H63,EXP(-'Output(tau)'!$B$34*AT$1),0)</f>
        <v>0</v>
      </c>
      <c r="AU63">
        <f>IF(('Output(tau)'!$B$18-AU$1)=$H63,EXP(-'Output(tau)'!$B$34*AU$1),0)</f>
        <v>0</v>
      </c>
      <c r="AV63">
        <f>IF(('Output(tau)'!$B$18-AV$1)=$H63,EXP(-'Output(tau)'!$B$34*AV$1),0)</f>
        <v>0</v>
      </c>
    </row>
    <row r="64" spans="7:48" x14ac:dyDescent="0.15">
      <c r="G64">
        <f>IF('Output(tau)'!$B$18&gt;H64,'Output(tau)'!$B$18-H64,0)</f>
        <v>8</v>
      </c>
      <c r="H64">
        <v>1992</v>
      </c>
      <c r="I64">
        <f>IF(AND(('Output(tau)'!$B$18-I$1-$H64)&gt;-0.5,('Output(tau)'!$B$18-I$1-$H64)&lt;=0.5),EXP(-'Output(tau)'!$B$34*I$1),0)</f>
        <v>0</v>
      </c>
      <c r="J64">
        <f>IF(('Output(tau)'!$B$18-J$1)=$H64,EXP(-'Output(tau)'!$B$34*J$1),0)</f>
        <v>0</v>
      </c>
      <c r="K64">
        <f>IF(('Output(tau)'!$B$18-K$1)=$H64,EXP(-'Output(tau)'!$B$34*K$1),0)</f>
        <v>0</v>
      </c>
      <c r="L64">
        <f>IF(('Output(tau)'!$B$18-L$1)=$H64,EXP(-'Output(tau)'!$B$34*L$1),0)</f>
        <v>0</v>
      </c>
      <c r="M64">
        <f>IF(('Output(tau)'!$B$18-M$1)=$H64,EXP(-'Output(tau)'!$B$34*M$1),0)</f>
        <v>0</v>
      </c>
      <c r="N64">
        <f>IF(('Output(tau)'!$B$18-N$1)=$H64,EXP(-'Output(tau)'!$B$34*N$1),0)</f>
        <v>0</v>
      </c>
      <c r="O64">
        <f>IF(('Output(tau)'!$B$18-O$1)=$H64,EXP(-'Output(tau)'!$B$34*O$1),0)</f>
        <v>0</v>
      </c>
      <c r="P64">
        <f>IF(('Output(tau)'!$B$18-P$1)=$H64,EXP(-'Output(tau)'!$B$34*P$1),0)</f>
        <v>1</v>
      </c>
      <c r="Q64">
        <f>IF(('Output(tau)'!$B$18-Q$1)=$H64,EXP(-'Output(tau)'!$B$34*Q$1),0)</f>
        <v>0</v>
      </c>
      <c r="R64">
        <f>IF(('Output(tau)'!$B$18-R$1)=$H64,EXP(-'Output(tau)'!$B$34*R$1),0)</f>
        <v>0</v>
      </c>
      <c r="S64">
        <f>IF(('Output(tau)'!$B$18-S$1)=$H64,EXP(-'Output(tau)'!$B$34*S$1),0)</f>
        <v>0</v>
      </c>
      <c r="T64">
        <f>IF(('Output(tau)'!$B$18-T$1)=$H64,EXP(-'Output(tau)'!$B$34*T$1),0)</f>
        <v>0</v>
      </c>
      <c r="U64">
        <f>IF(('Output(tau)'!$B$18-U$1)=$H64,EXP(-'Output(tau)'!$B$34*U$1),0)</f>
        <v>0</v>
      </c>
      <c r="V64">
        <f>IF(('Output(tau)'!$B$18-V$1)=$H64,EXP(-'Output(tau)'!$B$34*V$1),0)</f>
        <v>0</v>
      </c>
      <c r="W64">
        <f>IF(('Output(tau)'!$B$18-W$1)=$H64,EXP(-'Output(tau)'!$B$34*W$1),0)</f>
        <v>0</v>
      </c>
      <c r="X64">
        <f>IF(('Output(tau)'!$B$18-X$1)=$H64,EXP(-'Output(tau)'!$B$34*X$1),0)</f>
        <v>0</v>
      </c>
      <c r="Y64">
        <f>IF(('Output(tau)'!$B$18-Y$1)=$H64,EXP(-'Output(tau)'!$B$34*Y$1),0)</f>
        <v>0</v>
      </c>
      <c r="Z64">
        <f>IF(('Output(tau)'!$B$18-Z$1)=$H64,EXP(-'Output(tau)'!$B$34*Z$1),0)</f>
        <v>0</v>
      </c>
      <c r="AA64">
        <f>IF(('Output(tau)'!$B$18-AA$1)=$H64,EXP(-'Output(tau)'!$B$34*AA$1),0)</f>
        <v>0</v>
      </c>
      <c r="AB64">
        <f>IF(('Output(tau)'!$B$18-AB$1)=$H64,EXP(-'Output(tau)'!$B$34*AB$1),0)</f>
        <v>0</v>
      </c>
      <c r="AC64">
        <f>IF(('Output(tau)'!$B$18-AC$1)=$H64,EXP(-'Output(tau)'!$B$34*AC$1),0)</f>
        <v>0</v>
      </c>
      <c r="AD64">
        <f>IF(('Output(tau)'!$B$18-AD$1)=$H64,EXP(-'Output(tau)'!$B$34*AD$1),0)</f>
        <v>0</v>
      </c>
      <c r="AE64">
        <f>IF(('Output(tau)'!$B$18-AE$1)=$H64,EXP(-'Output(tau)'!$B$34*AE$1),0)</f>
        <v>0</v>
      </c>
      <c r="AF64">
        <f>IF(('Output(tau)'!$B$18-AF$1)=$H64,EXP(-'Output(tau)'!$B$34*AF$1),0)</f>
        <v>0</v>
      </c>
      <c r="AG64">
        <f>IF(('Output(tau)'!$B$18-AG$1)=$H64,EXP(-'Output(tau)'!$B$34*AG$1),0)</f>
        <v>0</v>
      </c>
      <c r="AH64">
        <f>IF(('Output(tau)'!$B$18-AH$1)=$H64,EXP(-'Output(tau)'!$B$34*AH$1),0)</f>
        <v>0</v>
      </c>
      <c r="AI64">
        <f>IF(('Output(tau)'!$B$18-AI$1)=$H64,EXP(-'Output(tau)'!$B$34*AI$1),0)</f>
        <v>0</v>
      </c>
      <c r="AJ64">
        <f>IF(('Output(tau)'!$B$18-AJ$1)=$H64,EXP(-'Output(tau)'!$B$34*AJ$1),0)</f>
        <v>0</v>
      </c>
      <c r="AK64">
        <f>IF(('Output(tau)'!$B$18-AK$1)=$H64,EXP(-'Output(tau)'!$B$34*AK$1),0)</f>
        <v>0</v>
      </c>
      <c r="AL64">
        <f>IF(('Output(tau)'!$B$18-AL$1)=$H64,EXP(-'Output(tau)'!$B$34*AL$1),0)</f>
        <v>0</v>
      </c>
      <c r="AM64">
        <f>IF(('Output(tau)'!$B$18-AM$1)=$H64,EXP(-'Output(tau)'!$B$34*AM$1),0)</f>
        <v>0</v>
      </c>
      <c r="AN64">
        <f>IF(('Output(tau)'!$B$18-AN$1)=$H64,EXP(-'Output(tau)'!$B$34*AN$1),0)</f>
        <v>0</v>
      </c>
      <c r="AO64">
        <f>IF(('Output(tau)'!$B$18-AO$1)=$H64,EXP(-'Output(tau)'!$B$34*AO$1),0)</f>
        <v>0</v>
      </c>
      <c r="AP64">
        <f>IF(('Output(tau)'!$B$18-AP$1)=$H64,EXP(-'Output(tau)'!$B$34*AP$1),0)</f>
        <v>0</v>
      </c>
      <c r="AQ64">
        <f>IF(('Output(tau)'!$B$18-AQ$1)=$H64,EXP(-'Output(tau)'!$B$34*AQ$1),0)</f>
        <v>0</v>
      </c>
      <c r="AR64">
        <f>IF(('Output(tau)'!$B$18-AR$1)=$H64,EXP(-'Output(tau)'!$B$34*AR$1),0)</f>
        <v>0</v>
      </c>
      <c r="AS64">
        <f>IF(('Output(tau)'!$B$18-AS$1)=$H64,EXP(-'Output(tau)'!$B$34*AS$1),0)</f>
        <v>0</v>
      </c>
      <c r="AT64">
        <f>IF(('Output(tau)'!$B$18-AT$1)=$H64,EXP(-'Output(tau)'!$B$34*AT$1),0)</f>
        <v>0</v>
      </c>
      <c r="AU64">
        <f>IF(('Output(tau)'!$B$18-AU$1)=$H64,EXP(-'Output(tau)'!$B$34*AU$1),0)</f>
        <v>0</v>
      </c>
      <c r="AV64">
        <f>IF(('Output(tau)'!$B$18-AV$1)=$H64,EXP(-'Output(tau)'!$B$34*AV$1),0)</f>
        <v>0</v>
      </c>
    </row>
    <row r="65" spans="7:48" x14ac:dyDescent="0.15">
      <c r="G65">
        <f>IF('Output(tau)'!$B$18&gt;H65,'Output(tau)'!$B$18-H65,0)</f>
        <v>7</v>
      </c>
      <c r="H65">
        <v>1993</v>
      </c>
      <c r="I65">
        <f>IF(AND(('Output(tau)'!$B$18-I$1-$H65)&gt;-0.5,('Output(tau)'!$B$18-I$1-$H65)&lt;=0.5),EXP(-'Output(tau)'!$B$34*I$1),0)</f>
        <v>0</v>
      </c>
      <c r="J65">
        <f>IF(('Output(tau)'!$B$18-J$1)=$H65,EXP(-'Output(tau)'!$B$34*J$1),0)</f>
        <v>0</v>
      </c>
      <c r="K65">
        <f>IF(('Output(tau)'!$B$18-K$1)=$H65,EXP(-'Output(tau)'!$B$34*K$1),0)</f>
        <v>0</v>
      </c>
      <c r="L65">
        <f>IF(('Output(tau)'!$B$18-L$1)=$H65,EXP(-'Output(tau)'!$B$34*L$1),0)</f>
        <v>0</v>
      </c>
      <c r="M65">
        <f>IF(('Output(tau)'!$B$18-M$1)=$H65,EXP(-'Output(tau)'!$B$34*M$1),0)</f>
        <v>0</v>
      </c>
      <c r="N65">
        <f>IF(('Output(tau)'!$B$18-N$1)=$H65,EXP(-'Output(tau)'!$B$34*N$1),0)</f>
        <v>0</v>
      </c>
      <c r="O65">
        <f>IF(('Output(tau)'!$B$18-O$1)=$H65,EXP(-'Output(tau)'!$B$34*O$1),0)</f>
        <v>1</v>
      </c>
      <c r="P65">
        <f>IF(('Output(tau)'!$B$18-P$1)=$H65,EXP(-'Output(tau)'!$B$34*P$1),0)</f>
        <v>0</v>
      </c>
      <c r="Q65">
        <f>IF(('Output(tau)'!$B$18-Q$1)=$H65,EXP(-'Output(tau)'!$B$34*Q$1),0)</f>
        <v>0</v>
      </c>
      <c r="R65">
        <f>IF(('Output(tau)'!$B$18-R$1)=$H65,EXP(-'Output(tau)'!$B$34*R$1),0)</f>
        <v>0</v>
      </c>
      <c r="S65">
        <f>IF(('Output(tau)'!$B$18-S$1)=$H65,EXP(-'Output(tau)'!$B$34*S$1),0)</f>
        <v>0</v>
      </c>
      <c r="T65">
        <f>IF(('Output(tau)'!$B$18-T$1)=$H65,EXP(-'Output(tau)'!$B$34*T$1),0)</f>
        <v>0</v>
      </c>
      <c r="U65">
        <f>IF(('Output(tau)'!$B$18-U$1)=$H65,EXP(-'Output(tau)'!$B$34*U$1),0)</f>
        <v>0</v>
      </c>
      <c r="V65">
        <f>IF(('Output(tau)'!$B$18-V$1)=$H65,EXP(-'Output(tau)'!$B$34*V$1),0)</f>
        <v>0</v>
      </c>
      <c r="W65">
        <f>IF(('Output(tau)'!$B$18-W$1)=$H65,EXP(-'Output(tau)'!$B$34*W$1),0)</f>
        <v>0</v>
      </c>
      <c r="X65">
        <f>IF(('Output(tau)'!$B$18-X$1)=$H65,EXP(-'Output(tau)'!$B$34*X$1),0)</f>
        <v>0</v>
      </c>
      <c r="Y65">
        <f>IF(('Output(tau)'!$B$18-Y$1)=$H65,EXP(-'Output(tau)'!$B$34*Y$1),0)</f>
        <v>0</v>
      </c>
      <c r="Z65">
        <f>IF(('Output(tau)'!$B$18-Z$1)=$H65,EXP(-'Output(tau)'!$B$34*Z$1),0)</f>
        <v>0</v>
      </c>
      <c r="AA65">
        <f>IF(('Output(tau)'!$B$18-AA$1)=$H65,EXP(-'Output(tau)'!$B$34*AA$1),0)</f>
        <v>0</v>
      </c>
      <c r="AB65">
        <f>IF(('Output(tau)'!$B$18-AB$1)=$H65,EXP(-'Output(tau)'!$B$34*AB$1),0)</f>
        <v>0</v>
      </c>
      <c r="AC65">
        <f>IF(('Output(tau)'!$B$18-AC$1)=$H65,EXP(-'Output(tau)'!$B$34*AC$1),0)</f>
        <v>0</v>
      </c>
      <c r="AD65">
        <f>IF(('Output(tau)'!$B$18-AD$1)=$H65,EXP(-'Output(tau)'!$B$34*AD$1),0)</f>
        <v>0</v>
      </c>
      <c r="AE65">
        <f>IF(('Output(tau)'!$B$18-AE$1)=$H65,EXP(-'Output(tau)'!$B$34*AE$1),0)</f>
        <v>0</v>
      </c>
      <c r="AF65">
        <f>IF(('Output(tau)'!$B$18-AF$1)=$H65,EXP(-'Output(tau)'!$B$34*AF$1),0)</f>
        <v>0</v>
      </c>
      <c r="AG65">
        <f>IF(('Output(tau)'!$B$18-AG$1)=$H65,EXP(-'Output(tau)'!$B$34*AG$1),0)</f>
        <v>0</v>
      </c>
      <c r="AH65">
        <f>IF(('Output(tau)'!$B$18-AH$1)=$H65,EXP(-'Output(tau)'!$B$34*AH$1),0)</f>
        <v>0</v>
      </c>
      <c r="AI65">
        <f>IF(('Output(tau)'!$B$18-AI$1)=$H65,EXP(-'Output(tau)'!$B$34*AI$1),0)</f>
        <v>0</v>
      </c>
      <c r="AJ65">
        <f>IF(('Output(tau)'!$B$18-AJ$1)=$H65,EXP(-'Output(tau)'!$B$34*AJ$1),0)</f>
        <v>0</v>
      </c>
      <c r="AK65">
        <f>IF(('Output(tau)'!$B$18-AK$1)=$H65,EXP(-'Output(tau)'!$B$34*AK$1),0)</f>
        <v>0</v>
      </c>
      <c r="AL65">
        <f>IF(('Output(tau)'!$B$18-AL$1)=$H65,EXP(-'Output(tau)'!$B$34*AL$1),0)</f>
        <v>0</v>
      </c>
      <c r="AM65">
        <f>IF(('Output(tau)'!$B$18-AM$1)=$H65,EXP(-'Output(tau)'!$B$34*AM$1),0)</f>
        <v>0</v>
      </c>
      <c r="AN65">
        <f>IF(('Output(tau)'!$B$18-AN$1)=$H65,EXP(-'Output(tau)'!$B$34*AN$1),0)</f>
        <v>0</v>
      </c>
      <c r="AO65">
        <f>IF(('Output(tau)'!$B$18-AO$1)=$H65,EXP(-'Output(tau)'!$B$34*AO$1),0)</f>
        <v>0</v>
      </c>
      <c r="AP65">
        <f>IF(('Output(tau)'!$B$18-AP$1)=$H65,EXP(-'Output(tau)'!$B$34*AP$1),0)</f>
        <v>0</v>
      </c>
      <c r="AQ65">
        <f>IF(('Output(tau)'!$B$18-AQ$1)=$H65,EXP(-'Output(tau)'!$B$34*AQ$1),0)</f>
        <v>0</v>
      </c>
      <c r="AR65">
        <f>IF(('Output(tau)'!$B$18-AR$1)=$H65,EXP(-'Output(tau)'!$B$34*AR$1),0)</f>
        <v>0</v>
      </c>
      <c r="AS65">
        <f>IF(('Output(tau)'!$B$18-AS$1)=$H65,EXP(-'Output(tau)'!$B$34*AS$1),0)</f>
        <v>0</v>
      </c>
      <c r="AT65">
        <f>IF(('Output(tau)'!$B$18-AT$1)=$H65,EXP(-'Output(tau)'!$B$34*AT$1),0)</f>
        <v>0</v>
      </c>
      <c r="AU65">
        <f>IF(('Output(tau)'!$B$18-AU$1)=$H65,EXP(-'Output(tau)'!$B$34*AU$1),0)</f>
        <v>0</v>
      </c>
      <c r="AV65">
        <f>IF(('Output(tau)'!$B$18-AV$1)=$H65,EXP(-'Output(tau)'!$B$34*AV$1),0)</f>
        <v>0</v>
      </c>
    </row>
    <row r="66" spans="7:48" x14ac:dyDescent="0.15">
      <c r="G66">
        <f>IF('Output(tau)'!$B$18&gt;H66,'Output(tau)'!$B$18-H66,0)</f>
        <v>6</v>
      </c>
      <c r="H66">
        <v>1994</v>
      </c>
      <c r="I66">
        <f>IF(AND(('Output(tau)'!$B$18-I$1-$H66)&gt;-0.5,('Output(tau)'!$B$18-I$1-$H66)&lt;=0.5),EXP(-'Output(tau)'!$B$34*I$1),0)</f>
        <v>0</v>
      </c>
      <c r="J66">
        <f>IF(('Output(tau)'!$B$18-J$1)=$H66,EXP(-'Output(tau)'!$B$34*J$1),0)</f>
        <v>0</v>
      </c>
      <c r="K66">
        <f>IF(('Output(tau)'!$B$18-K$1)=$H66,EXP(-'Output(tau)'!$B$34*K$1),0)</f>
        <v>0</v>
      </c>
      <c r="L66">
        <f>IF(('Output(tau)'!$B$18-L$1)=$H66,EXP(-'Output(tau)'!$B$34*L$1),0)</f>
        <v>0</v>
      </c>
      <c r="M66">
        <f>IF(('Output(tau)'!$B$18-M$1)=$H66,EXP(-'Output(tau)'!$B$34*M$1),0)</f>
        <v>0</v>
      </c>
      <c r="N66">
        <f>IF(('Output(tau)'!$B$18-N$1)=$H66,EXP(-'Output(tau)'!$B$34*N$1),0)</f>
        <v>1</v>
      </c>
      <c r="O66">
        <f>IF(('Output(tau)'!$B$18-O$1)=$H66,EXP(-'Output(tau)'!$B$34*O$1),0)</f>
        <v>0</v>
      </c>
      <c r="P66">
        <f>IF(('Output(tau)'!$B$18-P$1)=$H66,EXP(-'Output(tau)'!$B$34*P$1),0)</f>
        <v>0</v>
      </c>
      <c r="Q66">
        <f>IF(('Output(tau)'!$B$18-Q$1)=$H66,EXP(-'Output(tau)'!$B$34*Q$1),0)</f>
        <v>0</v>
      </c>
      <c r="R66">
        <f>IF(('Output(tau)'!$B$18-R$1)=$H66,EXP(-'Output(tau)'!$B$34*R$1),0)</f>
        <v>0</v>
      </c>
      <c r="S66">
        <f>IF(('Output(tau)'!$B$18-S$1)=$H66,EXP(-'Output(tau)'!$B$34*S$1),0)</f>
        <v>0</v>
      </c>
      <c r="T66">
        <f>IF(('Output(tau)'!$B$18-T$1)=$H66,EXP(-'Output(tau)'!$B$34*T$1),0)</f>
        <v>0</v>
      </c>
      <c r="U66">
        <f>IF(('Output(tau)'!$B$18-U$1)=$H66,EXP(-'Output(tau)'!$B$34*U$1),0)</f>
        <v>0</v>
      </c>
      <c r="V66">
        <f>IF(('Output(tau)'!$B$18-V$1)=$H66,EXP(-'Output(tau)'!$B$34*V$1),0)</f>
        <v>0</v>
      </c>
      <c r="W66">
        <f>IF(('Output(tau)'!$B$18-W$1)=$H66,EXP(-'Output(tau)'!$B$34*W$1),0)</f>
        <v>0</v>
      </c>
      <c r="X66">
        <f>IF(('Output(tau)'!$B$18-X$1)=$H66,EXP(-'Output(tau)'!$B$34*X$1),0)</f>
        <v>0</v>
      </c>
      <c r="Y66">
        <f>IF(('Output(tau)'!$B$18-Y$1)=$H66,EXP(-'Output(tau)'!$B$34*Y$1),0)</f>
        <v>0</v>
      </c>
      <c r="Z66">
        <f>IF(('Output(tau)'!$B$18-Z$1)=$H66,EXP(-'Output(tau)'!$B$34*Z$1),0)</f>
        <v>0</v>
      </c>
      <c r="AA66">
        <f>IF(('Output(tau)'!$B$18-AA$1)=$H66,EXP(-'Output(tau)'!$B$34*AA$1),0)</f>
        <v>0</v>
      </c>
      <c r="AB66">
        <f>IF(('Output(tau)'!$B$18-AB$1)=$H66,EXP(-'Output(tau)'!$B$34*AB$1),0)</f>
        <v>0</v>
      </c>
      <c r="AC66">
        <f>IF(('Output(tau)'!$B$18-AC$1)=$H66,EXP(-'Output(tau)'!$B$34*AC$1),0)</f>
        <v>0</v>
      </c>
      <c r="AD66">
        <f>IF(('Output(tau)'!$B$18-AD$1)=$H66,EXP(-'Output(tau)'!$B$34*AD$1),0)</f>
        <v>0</v>
      </c>
      <c r="AE66">
        <f>IF(('Output(tau)'!$B$18-AE$1)=$H66,EXP(-'Output(tau)'!$B$34*AE$1),0)</f>
        <v>0</v>
      </c>
      <c r="AF66">
        <f>IF(('Output(tau)'!$B$18-AF$1)=$H66,EXP(-'Output(tau)'!$B$34*AF$1),0)</f>
        <v>0</v>
      </c>
      <c r="AG66">
        <f>IF(('Output(tau)'!$B$18-AG$1)=$H66,EXP(-'Output(tau)'!$B$34*AG$1),0)</f>
        <v>0</v>
      </c>
      <c r="AH66">
        <f>IF(('Output(tau)'!$B$18-AH$1)=$H66,EXP(-'Output(tau)'!$B$34*AH$1),0)</f>
        <v>0</v>
      </c>
      <c r="AI66">
        <f>IF(('Output(tau)'!$B$18-AI$1)=$H66,EXP(-'Output(tau)'!$B$34*AI$1),0)</f>
        <v>0</v>
      </c>
      <c r="AJ66">
        <f>IF(('Output(tau)'!$B$18-AJ$1)=$H66,EXP(-'Output(tau)'!$B$34*AJ$1),0)</f>
        <v>0</v>
      </c>
      <c r="AK66">
        <f>IF(('Output(tau)'!$B$18-AK$1)=$H66,EXP(-'Output(tau)'!$B$34*AK$1),0)</f>
        <v>0</v>
      </c>
      <c r="AL66">
        <f>IF(('Output(tau)'!$B$18-AL$1)=$H66,EXP(-'Output(tau)'!$B$34*AL$1),0)</f>
        <v>0</v>
      </c>
      <c r="AM66">
        <f>IF(('Output(tau)'!$B$18-AM$1)=$H66,EXP(-'Output(tau)'!$B$34*AM$1),0)</f>
        <v>0</v>
      </c>
      <c r="AN66">
        <f>IF(('Output(tau)'!$B$18-AN$1)=$H66,EXP(-'Output(tau)'!$B$34*AN$1),0)</f>
        <v>0</v>
      </c>
      <c r="AO66">
        <f>IF(('Output(tau)'!$B$18-AO$1)=$H66,EXP(-'Output(tau)'!$B$34*AO$1),0)</f>
        <v>0</v>
      </c>
      <c r="AP66">
        <f>IF(('Output(tau)'!$B$18-AP$1)=$H66,EXP(-'Output(tau)'!$B$34*AP$1),0)</f>
        <v>0</v>
      </c>
      <c r="AQ66">
        <f>IF(('Output(tau)'!$B$18-AQ$1)=$H66,EXP(-'Output(tau)'!$B$34*AQ$1),0)</f>
        <v>0</v>
      </c>
      <c r="AR66">
        <f>IF(('Output(tau)'!$B$18-AR$1)=$H66,EXP(-'Output(tau)'!$B$34*AR$1),0)</f>
        <v>0</v>
      </c>
      <c r="AS66">
        <f>IF(('Output(tau)'!$B$18-AS$1)=$H66,EXP(-'Output(tau)'!$B$34*AS$1),0)</f>
        <v>0</v>
      </c>
      <c r="AT66">
        <f>IF(('Output(tau)'!$B$18-AT$1)=$H66,EXP(-'Output(tau)'!$B$34*AT$1),0)</f>
        <v>0</v>
      </c>
      <c r="AU66">
        <f>IF(('Output(tau)'!$B$18-AU$1)=$H66,EXP(-'Output(tau)'!$B$34*AU$1),0)</f>
        <v>0</v>
      </c>
      <c r="AV66">
        <f>IF(('Output(tau)'!$B$18-AV$1)=$H66,EXP(-'Output(tau)'!$B$34*AV$1),0)</f>
        <v>0</v>
      </c>
    </row>
    <row r="67" spans="7:48" x14ac:dyDescent="0.15">
      <c r="G67">
        <f>IF('Output(tau)'!$B$18&gt;H67,'Output(tau)'!$B$18-H67,0)</f>
        <v>5</v>
      </c>
      <c r="H67">
        <v>1995</v>
      </c>
      <c r="I67">
        <f>IF(AND(('Output(tau)'!$B$18-I$1-$H67)&gt;-0.5,('Output(tau)'!$B$18-I$1-$H67)&lt;=0.5),EXP(-'Output(tau)'!$B$34*I$1),0)</f>
        <v>0</v>
      </c>
      <c r="J67">
        <f>IF(('Output(tau)'!$B$18-J$1)=$H67,EXP(-'Output(tau)'!$B$34*J$1),0)</f>
        <v>0</v>
      </c>
      <c r="K67">
        <f>IF(('Output(tau)'!$B$18-K$1)=$H67,EXP(-'Output(tau)'!$B$34*K$1),0)</f>
        <v>0</v>
      </c>
      <c r="L67">
        <f>IF(('Output(tau)'!$B$18-L$1)=$H67,EXP(-'Output(tau)'!$B$34*L$1),0)</f>
        <v>0</v>
      </c>
      <c r="M67">
        <f>IF(('Output(tau)'!$B$18-M$1)=$H67,EXP(-'Output(tau)'!$B$34*M$1),0)</f>
        <v>1</v>
      </c>
      <c r="N67">
        <f>IF(('Output(tau)'!$B$18-N$1)=$H67,EXP(-'Output(tau)'!$B$34*N$1),0)</f>
        <v>0</v>
      </c>
      <c r="O67">
        <f>IF(('Output(tau)'!$B$18-O$1)=$H67,EXP(-'Output(tau)'!$B$34*O$1),0)</f>
        <v>0</v>
      </c>
      <c r="P67">
        <f>IF(('Output(tau)'!$B$18-P$1)=$H67,EXP(-'Output(tau)'!$B$34*P$1),0)</f>
        <v>0</v>
      </c>
      <c r="Q67">
        <f>IF(('Output(tau)'!$B$18-Q$1)=$H67,EXP(-'Output(tau)'!$B$34*Q$1),0)</f>
        <v>0</v>
      </c>
      <c r="R67">
        <f>IF(('Output(tau)'!$B$18-R$1)=$H67,EXP(-'Output(tau)'!$B$34*R$1),0)</f>
        <v>0</v>
      </c>
      <c r="S67">
        <f>IF(('Output(tau)'!$B$18-S$1)=$H67,EXP(-'Output(tau)'!$B$34*S$1),0)</f>
        <v>0</v>
      </c>
      <c r="T67">
        <f>IF(('Output(tau)'!$B$18-T$1)=$H67,EXP(-'Output(tau)'!$B$34*T$1),0)</f>
        <v>0</v>
      </c>
      <c r="U67">
        <f>IF(('Output(tau)'!$B$18-U$1)=$H67,EXP(-'Output(tau)'!$B$34*U$1),0)</f>
        <v>0</v>
      </c>
      <c r="V67">
        <f>IF(('Output(tau)'!$B$18-V$1)=$H67,EXP(-'Output(tau)'!$B$34*V$1),0)</f>
        <v>0</v>
      </c>
      <c r="W67">
        <f>IF(('Output(tau)'!$B$18-W$1)=$H67,EXP(-'Output(tau)'!$B$34*W$1),0)</f>
        <v>0</v>
      </c>
      <c r="X67">
        <f>IF(('Output(tau)'!$B$18-X$1)=$H67,EXP(-'Output(tau)'!$B$34*X$1),0)</f>
        <v>0</v>
      </c>
      <c r="Y67">
        <f>IF(('Output(tau)'!$B$18-Y$1)=$H67,EXP(-'Output(tau)'!$B$34*Y$1),0)</f>
        <v>0</v>
      </c>
      <c r="Z67">
        <f>IF(('Output(tau)'!$B$18-Z$1)=$H67,EXP(-'Output(tau)'!$B$34*Z$1),0)</f>
        <v>0</v>
      </c>
      <c r="AA67">
        <f>IF(('Output(tau)'!$B$18-AA$1)=$H67,EXP(-'Output(tau)'!$B$34*AA$1),0)</f>
        <v>0</v>
      </c>
      <c r="AB67">
        <f>IF(('Output(tau)'!$B$18-AB$1)=$H67,EXP(-'Output(tau)'!$B$34*AB$1),0)</f>
        <v>0</v>
      </c>
      <c r="AC67">
        <f>IF(('Output(tau)'!$B$18-AC$1)=$H67,EXP(-'Output(tau)'!$B$34*AC$1),0)</f>
        <v>0</v>
      </c>
      <c r="AD67">
        <f>IF(('Output(tau)'!$B$18-AD$1)=$H67,EXP(-'Output(tau)'!$B$34*AD$1),0)</f>
        <v>0</v>
      </c>
      <c r="AE67">
        <f>IF(('Output(tau)'!$B$18-AE$1)=$H67,EXP(-'Output(tau)'!$B$34*AE$1),0)</f>
        <v>0</v>
      </c>
      <c r="AF67">
        <f>IF(('Output(tau)'!$B$18-AF$1)=$H67,EXP(-'Output(tau)'!$B$34*AF$1),0)</f>
        <v>0</v>
      </c>
      <c r="AG67">
        <f>IF(('Output(tau)'!$B$18-AG$1)=$H67,EXP(-'Output(tau)'!$B$34*AG$1),0)</f>
        <v>0</v>
      </c>
      <c r="AH67">
        <f>IF(('Output(tau)'!$B$18-AH$1)=$H67,EXP(-'Output(tau)'!$B$34*AH$1),0)</f>
        <v>0</v>
      </c>
      <c r="AI67">
        <f>IF(('Output(tau)'!$B$18-AI$1)=$H67,EXP(-'Output(tau)'!$B$34*AI$1),0)</f>
        <v>0</v>
      </c>
      <c r="AJ67">
        <f>IF(('Output(tau)'!$B$18-AJ$1)=$H67,EXP(-'Output(tau)'!$B$34*AJ$1),0)</f>
        <v>0</v>
      </c>
      <c r="AK67">
        <f>IF(('Output(tau)'!$B$18-AK$1)=$H67,EXP(-'Output(tau)'!$B$34*AK$1),0)</f>
        <v>0</v>
      </c>
      <c r="AL67">
        <f>IF(('Output(tau)'!$B$18-AL$1)=$H67,EXP(-'Output(tau)'!$B$34*AL$1),0)</f>
        <v>0</v>
      </c>
      <c r="AM67">
        <f>IF(('Output(tau)'!$B$18-AM$1)=$H67,EXP(-'Output(tau)'!$B$34*AM$1),0)</f>
        <v>0</v>
      </c>
      <c r="AN67">
        <f>IF(('Output(tau)'!$B$18-AN$1)=$H67,EXP(-'Output(tau)'!$B$34*AN$1),0)</f>
        <v>0</v>
      </c>
      <c r="AO67">
        <f>IF(('Output(tau)'!$B$18-AO$1)=$H67,EXP(-'Output(tau)'!$B$34*AO$1),0)</f>
        <v>0</v>
      </c>
      <c r="AP67">
        <f>IF(('Output(tau)'!$B$18-AP$1)=$H67,EXP(-'Output(tau)'!$B$34*AP$1),0)</f>
        <v>0</v>
      </c>
      <c r="AQ67">
        <f>IF(('Output(tau)'!$B$18-AQ$1)=$H67,EXP(-'Output(tau)'!$B$34*AQ$1),0)</f>
        <v>0</v>
      </c>
      <c r="AR67">
        <f>IF(('Output(tau)'!$B$18-AR$1)=$H67,EXP(-'Output(tau)'!$B$34*AR$1),0)</f>
        <v>0</v>
      </c>
      <c r="AS67">
        <f>IF(('Output(tau)'!$B$18-AS$1)=$H67,EXP(-'Output(tau)'!$B$34*AS$1),0)</f>
        <v>0</v>
      </c>
      <c r="AT67">
        <f>IF(('Output(tau)'!$B$18-AT$1)=$H67,EXP(-'Output(tau)'!$B$34*AT$1),0)</f>
        <v>0</v>
      </c>
      <c r="AU67">
        <f>IF(('Output(tau)'!$B$18-AU$1)=$H67,EXP(-'Output(tau)'!$B$34*AU$1),0)</f>
        <v>0</v>
      </c>
      <c r="AV67">
        <f>IF(('Output(tau)'!$B$18-AV$1)=$H67,EXP(-'Output(tau)'!$B$34*AV$1),0)</f>
        <v>0</v>
      </c>
    </row>
    <row r="68" spans="7:48" x14ac:dyDescent="0.15">
      <c r="G68">
        <f>IF('Output(tau)'!$B$18&gt;H68,'Output(tau)'!$B$18-H68,0)</f>
        <v>4</v>
      </c>
      <c r="H68">
        <v>1996</v>
      </c>
      <c r="I68">
        <f>IF(AND(('Output(tau)'!$B$18-I$1-$H68)&gt;-0.5,('Output(tau)'!$B$18-I$1-$H68)&lt;=0.5),EXP(-'Output(tau)'!$B$34*I$1),0)</f>
        <v>0</v>
      </c>
      <c r="J68">
        <f>IF(('Output(tau)'!$B$18-J$1)=$H68,EXP(-'Output(tau)'!$B$34*J$1),0)</f>
        <v>0</v>
      </c>
      <c r="K68">
        <f>IF(('Output(tau)'!$B$18-K$1)=$H68,EXP(-'Output(tau)'!$B$34*K$1),0)</f>
        <v>0</v>
      </c>
      <c r="L68">
        <f>IF(('Output(tau)'!$B$18-L$1)=$H68,EXP(-'Output(tau)'!$B$34*L$1),0)</f>
        <v>1</v>
      </c>
      <c r="M68">
        <f>IF(('Output(tau)'!$B$18-M$1)=$H68,EXP(-'Output(tau)'!$B$34*M$1),0)</f>
        <v>0</v>
      </c>
      <c r="N68">
        <f>IF(('Output(tau)'!$B$18-N$1)=$H68,EXP(-'Output(tau)'!$B$34*N$1),0)</f>
        <v>0</v>
      </c>
      <c r="O68">
        <f>IF(('Output(tau)'!$B$18-O$1)=$H68,EXP(-'Output(tau)'!$B$34*O$1),0)</f>
        <v>0</v>
      </c>
      <c r="P68">
        <f>IF(('Output(tau)'!$B$18-P$1)=$H68,EXP(-'Output(tau)'!$B$34*P$1),0)</f>
        <v>0</v>
      </c>
      <c r="Q68">
        <f>IF(('Output(tau)'!$B$18-Q$1)=$H68,EXP(-'Output(tau)'!$B$34*Q$1),0)</f>
        <v>0</v>
      </c>
      <c r="R68">
        <f>IF(('Output(tau)'!$B$18-R$1)=$H68,EXP(-'Output(tau)'!$B$34*R$1),0)</f>
        <v>0</v>
      </c>
      <c r="S68">
        <f>IF(('Output(tau)'!$B$18-S$1)=$H68,EXP(-'Output(tau)'!$B$34*S$1),0)</f>
        <v>0</v>
      </c>
      <c r="T68">
        <f>IF(('Output(tau)'!$B$18-T$1)=$H68,EXP(-'Output(tau)'!$B$34*T$1),0)</f>
        <v>0</v>
      </c>
      <c r="U68">
        <f>IF(('Output(tau)'!$B$18-U$1)=$H68,EXP(-'Output(tau)'!$B$34*U$1),0)</f>
        <v>0</v>
      </c>
      <c r="V68">
        <f>IF(('Output(tau)'!$B$18-V$1)=$H68,EXP(-'Output(tau)'!$B$34*V$1),0)</f>
        <v>0</v>
      </c>
      <c r="W68">
        <f>IF(('Output(tau)'!$B$18-W$1)=$H68,EXP(-'Output(tau)'!$B$34*W$1),0)</f>
        <v>0</v>
      </c>
      <c r="X68">
        <f>IF(('Output(tau)'!$B$18-X$1)=$H68,EXP(-'Output(tau)'!$B$34*X$1),0)</f>
        <v>0</v>
      </c>
      <c r="Y68">
        <f>IF(('Output(tau)'!$B$18-Y$1)=$H68,EXP(-'Output(tau)'!$B$34*Y$1),0)</f>
        <v>0</v>
      </c>
      <c r="Z68">
        <f>IF(('Output(tau)'!$B$18-Z$1)=$H68,EXP(-'Output(tau)'!$B$34*Z$1),0)</f>
        <v>0</v>
      </c>
      <c r="AA68">
        <f>IF(('Output(tau)'!$B$18-AA$1)=$H68,EXP(-'Output(tau)'!$B$34*AA$1),0)</f>
        <v>0</v>
      </c>
      <c r="AB68">
        <f>IF(('Output(tau)'!$B$18-AB$1)=$H68,EXP(-'Output(tau)'!$B$34*AB$1),0)</f>
        <v>0</v>
      </c>
      <c r="AC68">
        <f>IF(('Output(tau)'!$B$18-AC$1)=$H68,EXP(-'Output(tau)'!$B$34*AC$1),0)</f>
        <v>0</v>
      </c>
      <c r="AD68">
        <f>IF(('Output(tau)'!$B$18-AD$1)=$H68,EXP(-'Output(tau)'!$B$34*AD$1),0)</f>
        <v>0</v>
      </c>
      <c r="AE68">
        <f>IF(('Output(tau)'!$B$18-AE$1)=$H68,EXP(-'Output(tau)'!$B$34*AE$1),0)</f>
        <v>0</v>
      </c>
      <c r="AF68">
        <f>IF(('Output(tau)'!$B$18-AF$1)=$H68,EXP(-'Output(tau)'!$B$34*AF$1),0)</f>
        <v>0</v>
      </c>
      <c r="AG68">
        <f>IF(('Output(tau)'!$B$18-AG$1)=$H68,EXP(-'Output(tau)'!$B$34*AG$1),0)</f>
        <v>0</v>
      </c>
      <c r="AH68">
        <f>IF(('Output(tau)'!$B$18-AH$1)=$H68,EXP(-'Output(tau)'!$B$34*AH$1),0)</f>
        <v>0</v>
      </c>
      <c r="AI68">
        <f>IF(('Output(tau)'!$B$18-AI$1)=$H68,EXP(-'Output(tau)'!$B$34*AI$1),0)</f>
        <v>0</v>
      </c>
      <c r="AJ68">
        <f>IF(('Output(tau)'!$B$18-AJ$1)=$H68,EXP(-'Output(tau)'!$B$34*AJ$1),0)</f>
        <v>0</v>
      </c>
      <c r="AK68">
        <f>IF(('Output(tau)'!$B$18-AK$1)=$H68,EXP(-'Output(tau)'!$B$34*AK$1),0)</f>
        <v>0</v>
      </c>
      <c r="AL68">
        <f>IF(('Output(tau)'!$B$18-AL$1)=$H68,EXP(-'Output(tau)'!$B$34*AL$1),0)</f>
        <v>0</v>
      </c>
      <c r="AM68">
        <f>IF(('Output(tau)'!$B$18-AM$1)=$H68,EXP(-'Output(tau)'!$B$34*AM$1),0)</f>
        <v>0</v>
      </c>
      <c r="AN68">
        <f>IF(('Output(tau)'!$B$18-AN$1)=$H68,EXP(-'Output(tau)'!$B$34*AN$1),0)</f>
        <v>0</v>
      </c>
      <c r="AO68">
        <f>IF(('Output(tau)'!$B$18-AO$1)=$H68,EXP(-'Output(tau)'!$B$34*AO$1),0)</f>
        <v>0</v>
      </c>
      <c r="AP68">
        <f>IF(('Output(tau)'!$B$18-AP$1)=$H68,EXP(-'Output(tau)'!$B$34*AP$1),0)</f>
        <v>0</v>
      </c>
      <c r="AQ68">
        <f>IF(('Output(tau)'!$B$18-AQ$1)=$H68,EXP(-'Output(tau)'!$B$34*AQ$1),0)</f>
        <v>0</v>
      </c>
      <c r="AR68">
        <f>IF(('Output(tau)'!$B$18-AR$1)=$H68,EXP(-'Output(tau)'!$B$34*AR$1),0)</f>
        <v>0</v>
      </c>
      <c r="AS68">
        <f>IF(('Output(tau)'!$B$18-AS$1)=$H68,EXP(-'Output(tau)'!$B$34*AS$1),0)</f>
        <v>0</v>
      </c>
      <c r="AT68">
        <f>IF(('Output(tau)'!$B$18-AT$1)=$H68,EXP(-'Output(tau)'!$B$34*AT$1),0)</f>
        <v>0</v>
      </c>
      <c r="AU68">
        <f>IF(('Output(tau)'!$B$18-AU$1)=$H68,EXP(-'Output(tau)'!$B$34*AU$1),0)</f>
        <v>0</v>
      </c>
      <c r="AV68">
        <f>IF(('Output(tau)'!$B$18-AV$1)=$H68,EXP(-'Output(tau)'!$B$34*AV$1),0)</f>
        <v>0</v>
      </c>
    </row>
    <row r="69" spans="7:48" x14ac:dyDescent="0.15">
      <c r="G69">
        <f>IF('Output(tau)'!$B$18&gt;H69,'Output(tau)'!$B$18-H69,0)</f>
        <v>3</v>
      </c>
      <c r="H69">
        <v>1997</v>
      </c>
      <c r="I69">
        <f>IF(AND(('Output(tau)'!$B$18-I$1-$H69)&gt;-0.5,('Output(tau)'!$B$18-I$1-$H69)&lt;=0.5),EXP(-'Output(tau)'!$B$34*I$1),0)</f>
        <v>0</v>
      </c>
      <c r="J69">
        <f>IF(('Output(tau)'!$B$18-J$1)=$H69,EXP(-'Output(tau)'!$B$34*J$1),0)</f>
        <v>0</v>
      </c>
      <c r="K69">
        <f>IF(('Output(tau)'!$B$18-K$1)=$H69,EXP(-'Output(tau)'!$B$34*K$1),0)</f>
        <v>1</v>
      </c>
      <c r="L69">
        <f>IF(('Output(tau)'!$B$18-L$1)=$H69,EXP(-'Output(tau)'!$B$34*L$1),0)</f>
        <v>0</v>
      </c>
      <c r="M69">
        <f>IF(('Output(tau)'!$B$18-M$1)=$H69,EXP(-'Output(tau)'!$B$34*M$1),0)</f>
        <v>0</v>
      </c>
      <c r="N69">
        <f>IF(('Output(tau)'!$B$18-N$1)=$H69,EXP(-'Output(tau)'!$B$34*N$1),0)</f>
        <v>0</v>
      </c>
      <c r="O69">
        <f>IF(('Output(tau)'!$B$18-O$1)=$H69,EXP(-'Output(tau)'!$B$34*O$1),0)</f>
        <v>0</v>
      </c>
      <c r="P69">
        <f>IF(('Output(tau)'!$B$18-P$1)=$H69,EXP(-'Output(tau)'!$B$34*P$1),0)</f>
        <v>0</v>
      </c>
      <c r="Q69">
        <f>IF(('Output(tau)'!$B$18-Q$1)=$H69,EXP(-'Output(tau)'!$B$34*Q$1),0)</f>
        <v>0</v>
      </c>
      <c r="R69">
        <f>IF(('Output(tau)'!$B$18-R$1)=$H69,EXP(-'Output(tau)'!$B$34*R$1),0)</f>
        <v>0</v>
      </c>
      <c r="S69">
        <f>IF(('Output(tau)'!$B$18-S$1)=$H69,EXP(-'Output(tau)'!$B$34*S$1),0)</f>
        <v>0</v>
      </c>
      <c r="T69">
        <f>IF(('Output(tau)'!$B$18-T$1)=$H69,EXP(-'Output(tau)'!$B$34*T$1),0)</f>
        <v>0</v>
      </c>
      <c r="U69">
        <f>IF(('Output(tau)'!$B$18-U$1)=$H69,EXP(-'Output(tau)'!$B$34*U$1),0)</f>
        <v>0</v>
      </c>
      <c r="V69">
        <f>IF(('Output(tau)'!$B$18-V$1)=$H69,EXP(-'Output(tau)'!$B$34*V$1),0)</f>
        <v>0</v>
      </c>
      <c r="W69">
        <f>IF(('Output(tau)'!$B$18-W$1)=$H69,EXP(-'Output(tau)'!$B$34*W$1),0)</f>
        <v>0</v>
      </c>
      <c r="X69">
        <f>IF(('Output(tau)'!$B$18-X$1)=$H69,EXP(-'Output(tau)'!$B$34*X$1),0)</f>
        <v>0</v>
      </c>
      <c r="Y69">
        <f>IF(('Output(tau)'!$B$18-Y$1)=$H69,EXP(-'Output(tau)'!$B$34*Y$1),0)</f>
        <v>0</v>
      </c>
      <c r="Z69">
        <f>IF(('Output(tau)'!$B$18-Z$1)=$H69,EXP(-'Output(tau)'!$B$34*Z$1),0)</f>
        <v>0</v>
      </c>
      <c r="AA69">
        <f>IF(('Output(tau)'!$B$18-AA$1)=$H69,EXP(-'Output(tau)'!$B$34*AA$1),0)</f>
        <v>0</v>
      </c>
      <c r="AB69">
        <f>IF(('Output(tau)'!$B$18-AB$1)=$H69,EXP(-'Output(tau)'!$B$34*AB$1),0)</f>
        <v>0</v>
      </c>
      <c r="AC69">
        <f>IF(('Output(tau)'!$B$18-AC$1)=$H69,EXP(-'Output(tau)'!$B$34*AC$1),0)</f>
        <v>0</v>
      </c>
      <c r="AD69">
        <f>IF(('Output(tau)'!$B$18-AD$1)=$H69,EXP(-'Output(tau)'!$B$34*AD$1),0)</f>
        <v>0</v>
      </c>
      <c r="AE69">
        <f>IF(('Output(tau)'!$B$18-AE$1)=$H69,EXP(-'Output(tau)'!$B$34*AE$1),0)</f>
        <v>0</v>
      </c>
      <c r="AF69">
        <f>IF(('Output(tau)'!$B$18-AF$1)=$H69,EXP(-'Output(tau)'!$B$34*AF$1),0)</f>
        <v>0</v>
      </c>
      <c r="AG69">
        <f>IF(('Output(tau)'!$B$18-AG$1)=$H69,EXP(-'Output(tau)'!$B$34*AG$1),0)</f>
        <v>0</v>
      </c>
      <c r="AH69">
        <f>IF(('Output(tau)'!$B$18-AH$1)=$H69,EXP(-'Output(tau)'!$B$34*AH$1),0)</f>
        <v>0</v>
      </c>
      <c r="AI69">
        <f>IF(('Output(tau)'!$B$18-AI$1)=$H69,EXP(-'Output(tau)'!$B$34*AI$1),0)</f>
        <v>0</v>
      </c>
      <c r="AJ69">
        <f>IF(('Output(tau)'!$B$18-AJ$1)=$H69,EXP(-'Output(tau)'!$B$34*AJ$1),0)</f>
        <v>0</v>
      </c>
      <c r="AK69">
        <f>IF(('Output(tau)'!$B$18-AK$1)=$H69,EXP(-'Output(tau)'!$B$34*AK$1),0)</f>
        <v>0</v>
      </c>
      <c r="AL69">
        <f>IF(('Output(tau)'!$B$18-AL$1)=$H69,EXP(-'Output(tau)'!$B$34*AL$1),0)</f>
        <v>0</v>
      </c>
      <c r="AM69">
        <f>IF(('Output(tau)'!$B$18-AM$1)=$H69,EXP(-'Output(tau)'!$B$34*AM$1),0)</f>
        <v>0</v>
      </c>
      <c r="AN69">
        <f>IF(('Output(tau)'!$B$18-AN$1)=$H69,EXP(-'Output(tau)'!$B$34*AN$1),0)</f>
        <v>0</v>
      </c>
      <c r="AO69">
        <f>IF(('Output(tau)'!$B$18-AO$1)=$H69,EXP(-'Output(tau)'!$B$34*AO$1),0)</f>
        <v>0</v>
      </c>
      <c r="AP69">
        <f>IF(('Output(tau)'!$B$18-AP$1)=$H69,EXP(-'Output(tau)'!$B$34*AP$1),0)</f>
        <v>0</v>
      </c>
      <c r="AQ69">
        <f>IF(('Output(tau)'!$B$18-AQ$1)=$H69,EXP(-'Output(tau)'!$B$34*AQ$1),0)</f>
        <v>0</v>
      </c>
      <c r="AR69">
        <f>IF(('Output(tau)'!$B$18-AR$1)=$H69,EXP(-'Output(tau)'!$B$34*AR$1),0)</f>
        <v>0</v>
      </c>
      <c r="AS69">
        <f>IF(('Output(tau)'!$B$18-AS$1)=$H69,EXP(-'Output(tau)'!$B$34*AS$1),0)</f>
        <v>0</v>
      </c>
      <c r="AT69">
        <f>IF(('Output(tau)'!$B$18-AT$1)=$H69,EXP(-'Output(tau)'!$B$34*AT$1),0)</f>
        <v>0</v>
      </c>
      <c r="AU69">
        <f>IF(('Output(tau)'!$B$18-AU$1)=$H69,EXP(-'Output(tau)'!$B$34*AU$1),0)</f>
        <v>0</v>
      </c>
      <c r="AV69">
        <f>IF(('Output(tau)'!$B$18-AV$1)=$H69,EXP(-'Output(tau)'!$B$34*AV$1),0)</f>
        <v>0</v>
      </c>
    </row>
    <row r="70" spans="7:48" x14ac:dyDescent="0.15">
      <c r="G70">
        <f>IF('Output(tau)'!$B$18&gt;H70,'Output(tau)'!$B$18-H70,0)</f>
        <v>2</v>
      </c>
      <c r="H70">
        <v>1998</v>
      </c>
      <c r="I70">
        <f>IF(AND(('Output(tau)'!$B$18-I$1-$H70)&gt;-0.5,('Output(tau)'!$B$18-I$1-$H70)&lt;=0.5),EXP(-'Output(tau)'!$B$34*I$1),0)</f>
        <v>0</v>
      </c>
      <c r="J70">
        <f>IF(('Output(tau)'!$B$18-J$1)=$H70,EXP(-'Output(tau)'!$B$34*J$1),0)</f>
        <v>1</v>
      </c>
      <c r="K70">
        <f>IF(('Output(tau)'!$B$18-K$1)=$H70,EXP(-'Output(tau)'!$B$34*K$1),0)</f>
        <v>0</v>
      </c>
      <c r="L70">
        <f>IF(('Output(tau)'!$B$18-L$1)=$H70,EXP(-'Output(tau)'!$B$34*L$1),0)</f>
        <v>0</v>
      </c>
      <c r="M70">
        <f>IF(('Output(tau)'!$B$18-M$1)=$H70,EXP(-'Output(tau)'!$B$34*M$1),0)</f>
        <v>0</v>
      </c>
      <c r="N70">
        <f>IF(('Output(tau)'!$B$18-N$1)=$H70,EXP(-'Output(tau)'!$B$34*N$1),0)</f>
        <v>0</v>
      </c>
      <c r="O70">
        <f>IF(('Output(tau)'!$B$18-O$1)=$H70,EXP(-'Output(tau)'!$B$34*O$1),0)</f>
        <v>0</v>
      </c>
      <c r="P70">
        <f>IF(('Output(tau)'!$B$18-P$1)=$H70,EXP(-'Output(tau)'!$B$34*P$1),0)</f>
        <v>0</v>
      </c>
      <c r="Q70">
        <f>IF(('Output(tau)'!$B$18-Q$1)=$H70,EXP(-'Output(tau)'!$B$34*Q$1),0)</f>
        <v>0</v>
      </c>
      <c r="R70">
        <f>IF(('Output(tau)'!$B$18-R$1)=$H70,EXP(-'Output(tau)'!$B$34*R$1),0)</f>
        <v>0</v>
      </c>
      <c r="S70">
        <f>IF(('Output(tau)'!$B$18-S$1)=$H70,EXP(-'Output(tau)'!$B$34*S$1),0)</f>
        <v>0</v>
      </c>
      <c r="T70">
        <f>IF(('Output(tau)'!$B$18-T$1)=$H70,EXP(-'Output(tau)'!$B$34*T$1),0)</f>
        <v>0</v>
      </c>
      <c r="U70">
        <f>IF(('Output(tau)'!$B$18-U$1)=$H70,EXP(-'Output(tau)'!$B$34*U$1),0)</f>
        <v>0</v>
      </c>
      <c r="V70">
        <f>IF(('Output(tau)'!$B$18-V$1)=$H70,EXP(-'Output(tau)'!$B$34*V$1),0)</f>
        <v>0</v>
      </c>
      <c r="W70">
        <f>IF(('Output(tau)'!$B$18-W$1)=$H70,EXP(-'Output(tau)'!$B$34*W$1),0)</f>
        <v>0</v>
      </c>
      <c r="X70">
        <f>IF(('Output(tau)'!$B$18-X$1)=$H70,EXP(-'Output(tau)'!$B$34*X$1),0)</f>
        <v>0</v>
      </c>
      <c r="Y70">
        <f>IF(('Output(tau)'!$B$18-Y$1)=$H70,EXP(-'Output(tau)'!$B$34*Y$1),0)</f>
        <v>0</v>
      </c>
      <c r="Z70">
        <f>IF(('Output(tau)'!$B$18-Z$1)=$H70,EXP(-'Output(tau)'!$B$34*Z$1),0)</f>
        <v>0</v>
      </c>
      <c r="AA70">
        <f>IF(('Output(tau)'!$B$18-AA$1)=$H70,EXP(-'Output(tau)'!$B$34*AA$1),0)</f>
        <v>0</v>
      </c>
      <c r="AB70">
        <f>IF(('Output(tau)'!$B$18-AB$1)=$H70,EXP(-'Output(tau)'!$B$34*AB$1),0)</f>
        <v>0</v>
      </c>
      <c r="AC70">
        <f>IF(('Output(tau)'!$B$18-AC$1)=$H70,EXP(-'Output(tau)'!$B$34*AC$1),0)</f>
        <v>0</v>
      </c>
      <c r="AD70">
        <f>IF(('Output(tau)'!$B$18-AD$1)=$H70,EXP(-'Output(tau)'!$B$34*AD$1),0)</f>
        <v>0</v>
      </c>
      <c r="AE70">
        <f>IF(('Output(tau)'!$B$18-AE$1)=$H70,EXP(-'Output(tau)'!$B$34*AE$1),0)</f>
        <v>0</v>
      </c>
      <c r="AF70">
        <f>IF(('Output(tau)'!$B$18-AF$1)=$H70,EXP(-'Output(tau)'!$B$34*AF$1),0)</f>
        <v>0</v>
      </c>
      <c r="AG70">
        <f>IF(('Output(tau)'!$B$18-AG$1)=$H70,EXP(-'Output(tau)'!$B$34*AG$1),0)</f>
        <v>0</v>
      </c>
      <c r="AH70">
        <f>IF(('Output(tau)'!$B$18-AH$1)=$H70,EXP(-'Output(tau)'!$B$34*AH$1),0)</f>
        <v>0</v>
      </c>
      <c r="AI70">
        <f>IF(('Output(tau)'!$B$18-AI$1)=$H70,EXP(-'Output(tau)'!$B$34*AI$1),0)</f>
        <v>0</v>
      </c>
      <c r="AJ70">
        <f>IF(('Output(tau)'!$B$18-AJ$1)=$H70,EXP(-'Output(tau)'!$B$34*AJ$1),0)</f>
        <v>0</v>
      </c>
      <c r="AK70">
        <f>IF(('Output(tau)'!$B$18-AK$1)=$H70,EXP(-'Output(tau)'!$B$34*AK$1),0)</f>
        <v>0</v>
      </c>
      <c r="AL70">
        <f>IF(('Output(tau)'!$B$18-AL$1)=$H70,EXP(-'Output(tau)'!$B$34*AL$1),0)</f>
        <v>0</v>
      </c>
      <c r="AM70">
        <f>IF(('Output(tau)'!$B$18-AM$1)=$H70,EXP(-'Output(tau)'!$B$34*AM$1),0)</f>
        <v>0</v>
      </c>
      <c r="AN70">
        <f>IF(('Output(tau)'!$B$18-AN$1)=$H70,EXP(-'Output(tau)'!$B$34*AN$1),0)</f>
        <v>0</v>
      </c>
      <c r="AO70">
        <f>IF(('Output(tau)'!$B$18-AO$1)=$H70,EXP(-'Output(tau)'!$B$34*AO$1),0)</f>
        <v>0</v>
      </c>
      <c r="AP70">
        <f>IF(('Output(tau)'!$B$18-AP$1)=$H70,EXP(-'Output(tau)'!$B$34*AP$1),0)</f>
        <v>0</v>
      </c>
      <c r="AQ70">
        <f>IF(('Output(tau)'!$B$18-AQ$1)=$H70,EXP(-'Output(tau)'!$B$34*AQ$1),0)</f>
        <v>0</v>
      </c>
      <c r="AR70">
        <f>IF(('Output(tau)'!$B$18-AR$1)=$H70,EXP(-'Output(tau)'!$B$34*AR$1),0)</f>
        <v>0</v>
      </c>
      <c r="AS70">
        <f>IF(('Output(tau)'!$B$18-AS$1)=$H70,EXP(-'Output(tau)'!$B$34*AS$1),0)</f>
        <v>0</v>
      </c>
      <c r="AT70">
        <f>IF(('Output(tau)'!$B$18-AT$1)=$H70,EXP(-'Output(tau)'!$B$34*AT$1),0)</f>
        <v>0</v>
      </c>
      <c r="AU70">
        <f>IF(('Output(tau)'!$B$18-AU$1)=$H70,EXP(-'Output(tau)'!$B$34*AU$1),0)</f>
        <v>0</v>
      </c>
      <c r="AV70">
        <f>IF(('Output(tau)'!$B$18-AV$1)=$H70,EXP(-'Output(tau)'!$B$34*AV$1),0)</f>
        <v>0</v>
      </c>
    </row>
    <row r="71" spans="7:48" x14ac:dyDescent="0.15">
      <c r="G71">
        <f>IF('Output(tau)'!$B$18&gt;H71,'Output(tau)'!$B$18-H71,0)</f>
        <v>1</v>
      </c>
      <c r="H71">
        <v>1999</v>
      </c>
      <c r="I71">
        <f>IF(AND(('Output(tau)'!$B$18-I$1-$H71)&gt;-0.5,('Output(tau)'!$B$18-I$1-$H71)&lt;=0.5),EXP(-'Output(tau)'!$B$34*I$1),0)</f>
        <v>0</v>
      </c>
      <c r="J71">
        <f>IF(('Output(tau)'!$B$18-J$1)=$H71,EXP(-'Output(tau)'!$B$34*J$1),0)</f>
        <v>0</v>
      </c>
      <c r="K71">
        <f>IF(('Output(tau)'!$B$18-K$1)=$H71,EXP(-'Output(tau)'!$B$34*K$1),0)</f>
        <v>0</v>
      </c>
      <c r="L71">
        <f>IF(('Output(tau)'!$B$18-L$1)=$H71,EXP(-'Output(tau)'!$B$34*L$1),0)</f>
        <v>0</v>
      </c>
      <c r="M71">
        <f>IF(('Output(tau)'!$B$18-M$1)=$H71,EXP(-'Output(tau)'!$B$34*M$1),0)</f>
        <v>0</v>
      </c>
      <c r="N71">
        <f>IF(('Output(tau)'!$B$18-N$1)=$H71,EXP(-'Output(tau)'!$B$34*N$1),0)</f>
        <v>0</v>
      </c>
      <c r="O71">
        <f>IF(('Output(tau)'!$B$18-O$1)=$H71,EXP(-'Output(tau)'!$B$34*O$1),0)</f>
        <v>0</v>
      </c>
      <c r="P71">
        <f>IF(('Output(tau)'!$B$18-P$1)=$H71,EXP(-'Output(tau)'!$B$34*P$1),0)</f>
        <v>0</v>
      </c>
      <c r="Q71">
        <f>IF(('Output(tau)'!$B$18-Q$1)=$H71,EXP(-'Output(tau)'!$B$34*Q$1),0)</f>
        <v>0</v>
      </c>
      <c r="R71">
        <f>IF(('Output(tau)'!$B$18-R$1)=$H71,EXP(-'Output(tau)'!$B$34*R$1),0)</f>
        <v>0</v>
      </c>
      <c r="S71">
        <f>IF(('Output(tau)'!$B$18-S$1)=$H71,EXP(-'Output(tau)'!$B$34*S$1),0)</f>
        <v>0</v>
      </c>
      <c r="T71">
        <f>IF(('Output(tau)'!$B$18-T$1)=$H71,EXP(-'Output(tau)'!$B$34*T$1),0)</f>
        <v>0</v>
      </c>
      <c r="U71">
        <f>IF(('Output(tau)'!$B$18-U$1)=$H71,EXP(-'Output(tau)'!$B$34*U$1),0)</f>
        <v>0</v>
      </c>
      <c r="V71">
        <f>IF(('Output(tau)'!$B$18-V$1)=$H71,EXP(-'Output(tau)'!$B$34*V$1),0)</f>
        <v>0</v>
      </c>
      <c r="W71">
        <f>IF(('Output(tau)'!$B$18-W$1)=$H71,EXP(-'Output(tau)'!$B$34*W$1),0)</f>
        <v>0</v>
      </c>
      <c r="X71">
        <f>IF(('Output(tau)'!$B$18-X$1)=$H71,EXP(-'Output(tau)'!$B$34*X$1),0)</f>
        <v>0</v>
      </c>
      <c r="Y71">
        <f>IF(('Output(tau)'!$B$18-Y$1)=$H71,EXP(-'Output(tau)'!$B$34*Y$1),0)</f>
        <v>0</v>
      </c>
      <c r="Z71">
        <f>IF(('Output(tau)'!$B$18-Z$1)=$H71,EXP(-'Output(tau)'!$B$34*Z$1),0)</f>
        <v>0</v>
      </c>
      <c r="AA71">
        <f>IF(('Output(tau)'!$B$18-AA$1)=$H71,EXP(-'Output(tau)'!$B$34*AA$1),0)</f>
        <v>0</v>
      </c>
      <c r="AB71">
        <f>IF(('Output(tau)'!$B$18-AB$1)=$H71,EXP(-'Output(tau)'!$B$34*AB$1),0)</f>
        <v>0</v>
      </c>
      <c r="AC71">
        <f>IF(('Output(tau)'!$B$18-AC$1)=$H71,EXP(-'Output(tau)'!$B$34*AC$1),0)</f>
        <v>0</v>
      </c>
      <c r="AD71">
        <f>IF(('Output(tau)'!$B$18-AD$1)=$H71,EXP(-'Output(tau)'!$B$34*AD$1),0)</f>
        <v>0</v>
      </c>
      <c r="AE71">
        <f>IF(('Output(tau)'!$B$18-AE$1)=$H71,EXP(-'Output(tau)'!$B$34*AE$1),0)</f>
        <v>0</v>
      </c>
      <c r="AF71">
        <f>IF(('Output(tau)'!$B$18-AF$1)=$H71,EXP(-'Output(tau)'!$B$34*AF$1),0)</f>
        <v>0</v>
      </c>
      <c r="AG71">
        <f>IF(('Output(tau)'!$B$18-AG$1)=$H71,EXP(-'Output(tau)'!$B$34*AG$1),0)</f>
        <v>0</v>
      </c>
      <c r="AH71">
        <f>IF(('Output(tau)'!$B$18-AH$1)=$H71,EXP(-'Output(tau)'!$B$34*AH$1),0)</f>
        <v>0</v>
      </c>
      <c r="AI71">
        <f>IF(('Output(tau)'!$B$18-AI$1)=$H71,EXP(-'Output(tau)'!$B$34*AI$1),0)</f>
        <v>0</v>
      </c>
      <c r="AJ71">
        <f>IF(('Output(tau)'!$B$18-AJ$1)=$H71,EXP(-'Output(tau)'!$B$34*AJ$1),0)</f>
        <v>0</v>
      </c>
      <c r="AK71">
        <f>IF(('Output(tau)'!$B$18-AK$1)=$H71,EXP(-'Output(tau)'!$B$34*AK$1),0)</f>
        <v>0</v>
      </c>
      <c r="AL71">
        <f>IF(('Output(tau)'!$B$18-AL$1)=$H71,EXP(-'Output(tau)'!$B$34*AL$1),0)</f>
        <v>0</v>
      </c>
      <c r="AM71">
        <f>IF(('Output(tau)'!$B$18-AM$1)=$H71,EXP(-'Output(tau)'!$B$34*AM$1),0)</f>
        <v>0</v>
      </c>
      <c r="AN71">
        <f>IF(('Output(tau)'!$B$18-AN$1)=$H71,EXP(-'Output(tau)'!$B$34*AN$1),0)</f>
        <v>0</v>
      </c>
      <c r="AO71">
        <f>IF(('Output(tau)'!$B$18-AO$1)=$H71,EXP(-'Output(tau)'!$B$34*AO$1),0)</f>
        <v>0</v>
      </c>
      <c r="AP71">
        <f>IF(('Output(tau)'!$B$18-AP$1)=$H71,EXP(-'Output(tau)'!$B$34*AP$1),0)</f>
        <v>0</v>
      </c>
      <c r="AQ71">
        <f>IF(('Output(tau)'!$B$18-AQ$1)=$H71,EXP(-'Output(tau)'!$B$34*AQ$1),0)</f>
        <v>0</v>
      </c>
      <c r="AR71">
        <f>IF(('Output(tau)'!$B$18-AR$1)=$H71,EXP(-'Output(tau)'!$B$34*AR$1),0)</f>
        <v>0</v>
      </c>
      <c r="AS71">
        <f>IF(('Output(tau)'!$B$18-AS$1)=$H71,EXP(-'Output(tau)'!$B$34*AS$1),0)</f>
        <v>0</v>
      </c>
      <c r="AT71">
        <f>IF(('Output(tau)'!$B$18-AT$1)=$H71,EXP(-'Output(tau)'!$B$34*AT$1),0)</f>
        <v>0</v>
      </c>
      <c r="AU71">
        <f>IF(('Output(tau)'!$B$18-AU$1)=$H71,EXP(-'Output(tau)'!$B$34*AU$1),0)</f>
        <v>0</v>
      </c>
      <c r="AV71">
        <f>IF(('Output(tau)'!$B$18-AV$1)=$H71,EXP(-'Output(tau)'!$B$34*AV$1),0)</f>
        <v>0</v>
      </c>
    </row>
    <row r="72" spans="7:48" x14ac:dyDescent="0.15">
      <c r="G72">
        <f>IF('Output(tau)'!$B$18&gt;H72,'Output(tau)'!$B$18-H72,0)</f>
        <v>0</v>
      </c>
      <c r="H72">
        <v>2000</v>
      </c>
      <c r="I72">
        <f>IF(AND(('Output(tau)'!$B$18-I$1-$H72)&gt;-0.5,('Output(tau)'!$B$18-I$1-$H72)&lt;=0.5),EXP(-'Output(tau)'!$B$34*I$1),0)</f>
        <v>0</v>
      </c>
      <c r="J72">
        <f>IF(('Output(tau)'!$B$18-J$1)=$H72,EXP(-'Output(tau)'!$B$34*J$1),0)</f>
        <v>0</v>
      </c>
      <c r="K72">
        <f>IF(('Output(tau)'!$B$18-K$1)=$H72,EXP(-'Output(tau)'!$B$34*K$1),0)</f>
        <v>0</v>
      </c>
      <c r="L72">
        <f>IF(('Output(tau)'!$B$18-L$1)=$H72,EXP(-'Output(tau)'!$B$34*L$1),0)</f>
        <v>0</v>
      </c>
      <c r="M72">
        <f>IF(('Output(tau)'!$B$18-M$1)=$H72,EXP(-'Output(tau)'!$B$34*M$1),0)</f>
        <v>0</v>
      </c>
      <c r="N72">
        <f>IF(('Output(tau)'!$B$18-N$1)=$H72,EXP(-'Output(tau)'!$B$34*N$1),0)</f>
        <v>0</v>
      </c>
      <c r="O72">
        <f>IF(('Output(tau)'!$B$18-O$1)=$H72,EXP(-'Output(tau)'!$B$34*O$1),0)</f>
        <v>0</v>
      </c>
      <c r="P72">
        <f>IF(('Output(tau)'!$B$18-P$1)=$H72,EXP(-'Output(tau)'!$B$34*P$1),0)</f>
        <v>0</v>
      </c>
      <c r="Q72">
        <f>IF(('Output(tau)'!$B$18-Q$1)=$H72,EXP(-'Output(tau)'!$B$34*Q$1),0)</f>
        <v>0</v>
      </c>
      <c r="R72">
        <f>IF(('Output(tau)'!$B$18-R$1)=$H72,EXP(-'Output(tau)'!$B$34*R$1),0)</f>
        <v>0</v>
      </c>
      <c r="S72">
        <f>IF(('Output(tau)'!$B$18-S$1)=$H72,EXP(-'Output(tau)'!$B$34*S$1),0)</f>
        <v>0</v>
      </c>
      <c r="T72">
        <f>IF(('Output(tau)'!$B$18-T$1)=$H72,EXP(-'Output(tau)'!$B$34*T$1),0)</f>
        <v>0</v>
      </c>
      <c r="U72">
        <f>IF(('Output(tau)'!$B$18-U$1)=$H72,EXP(-'Output(tau)'!$B$34*U$1),0)</f>
        <v>0</v>
      </c>
      <c r="V72">
        <f>IF(('Output(tau)'!$B$18-V$1)=$H72,EXP(-'Output(tau)'!$B$34*V$1),0)</f>
        <v>0</v>
      </c>
      <c r="W72">
        <f>IF(('Output(tau)'!$B$18-W$1)=$H72,EXP(-'Output(tau)'!$B$34*W$1),0)</f>
        <v>0</v>
      </c>
      <c r="X72">
        <f>IF(('Output(tau)'!$B$18-X$1)=$H72,EXP(-'Output(tau)'!$B$34*X$1),0)</f>
        <v>0</v>
      </c>
      <c r="Y72">
        <f>IF(('Output(tau)'!$B$18-Y$1)=$H72,EXP(-'Output(tau)'!$B$34*Y$1),0)</f>
        <v>0</v>
      </c>
      <c r="Z72">
        <f>IF(('Output(tau)'!$B$18-Z$1)=$H72,EXP(-'Output(tau)'!$B$34*Z$1),0)</f>
        <v>0</v>
      </c>
      <c r="AA72">
        <f>IF(('Output(tau)'!$B$18-AA$1)=$H72,EXP(-'Output(tau)'!$B$34*AA$1),0)</f>
        <v>0</v>
      </c>
      <c r="AB72">
        <f>IF(('Output(tau)'!$B$18-AB$1)=$H72,EXP(-'Output(tau)'!$B$34*AB$1),0)</f>
        <v>0</v>
      </c>
      <c r="AC72">
        <f>IF(('Output(tau)'!$B$18-AC$1)=$H72,EXP(-'Output(tau)'!$B$34*AC$1),0)</f>
        <v>0</v>
      </c>
      <c r="AD72">
        <f>IF(('Output(tau)'!$B$18-AD$1)=$H72,EXP(-'Output(tau)'!$B$34*AD$1),0)</f>
        <v>0</v>
      </c>
      <c r="AE72">
        <f>IF(('Output(tau)'!$B$18-AE$1)=$H72,EXP(-'Output(tau)'!$B$34*AE$1),0)</f>
        <v>0</v>
      </c>
      <c r="AF72">
        <f>IF(('Output(tau)'!$B$18-AF$1)=$H72,EXP(-'Output(tau)'!$B$34*AF$1),0)</f>
        <v>0</v>
      </c>
      <c r="AG72">
        <f>IF(('Output(tau)'!$B$18-AG$1)=$H72,EXP(-'Output(tau)'!$B$34*AG$1),0)</f>
        <v>0</v>
      </c>
      <c r="AH72">
        <f>IF(('Output(tau)'!$B$18-AH$1)=$H72,EXP(-'Output(tau)'!$B$34*AH$1),0)</f>
        <v>0</v>
      </c>
      <c r="AI72">
        <f>IF(('Output(tau)'!$B$18-AI$1)=$H72,EXP(-'Output(tau)'!$B$34*AI$1),0)</f>
        <v>0</v>
      </c>
      <c r="AJ72">
        <f>IF(('Output(tau)'!$B$18-AJ$1)=$H72,EXP(-'Output(tau)'!$B$34*AJ$1),0)</f>
        <v>0</v>
      </c>
      <c r="AK72">
        <f>IF(('Output(tau)'!$B$18-AK$1)=$H72,EXP(-'Output(tau)'!$B$34*AK$1),0)</f>
        <v>0</v>
      </c>
      <c r="AL72">
        <f>IF(('Output(tau)'!$B$18-AL$1)=$H72,EXP(-'Output(tau)'!$B$34*AL$1),0)</f>
        <v>0</v>
      </c>
      <c r="AM72">
        <f>IF(('Output(tau)'!$B$18-AM$1)=$H72,EXP(-'Output(tau)'!$B$34*AM$1),0)</f>
        <v>0</v>
      </c>
      <c r="AN72">
        <f>IF(('Output(tau)'!$B$18-AN$1)=$H72,EXP(-'Output(tau)'!$B$34*AN$1),0)</f>
        <v>0</v>
      </c>
      <c r="AO72">
        <f>IF(('Output(tau)'!$B$18-AO$1)=$H72,EXP(-'Output(tau)'!$B$34*AO$1),0)</f>
        <v>0</v>
      </c>
      <c r="AP72">
        <f>IF(('Output(tau)'!$B$18-AP$1)=$H72,EXP(-'Output(tau)'!$B$34*AP$1),0)</f>
        <v>0</v>
      </c>
      <c r="AQ72">
        <f>IF(('Output(tau)'!$B$18-AQ$1)=$H72,EXP(-'Output(tau)'!$B$34*AQ$1),0)</f>
        <v>0</v>
      </c>
      <c r="AR72">
        <f>IF(('Output(tau)'!$B$18-AR$1)=$H72,EXP(-'Output(tau)'!$B$34*AR$1),0)</f>
        <v>0</v>
      </c>
      <c r="AS72">
        <f>IF(('Output(tau)'!$B$18-AS$1)=$H72,EXP(-'Output(tau)'!$B$34*AS$1),0)</f>
        <v>0</v>
      </c>
      <c r="AT72">
        <f>IF(('Output(tau)'!$B$18-AT$1)=$H72,EXP(-'Output(tau)'!$B$34*AT$1),0)</f>
        <v>0</v>
      </c>
      <c r="AU72">
        <f>IF(('Output(tau)'!$B$18-AU$1)=$H72,EXP(-'Output(tau)'!$B$34*AU$1),0)</f>
        <v>0</v>
      </c>
      <c r="AV72">
        <f>IF(('Output(tau)'!$B$18-AV$1)=$H72,EXP(-'Output(tau)'!$B$34*AV$1),0)</f>
        <v>0</v>
      </c>
    </row>
  </sheetData>
  <phoneticPr fontId="1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2"/>
  <sheetViews>
    <sheetView workbookViewId="0"/>
    <sheetView workbookViewId="1"/>
  </sheetViews>
  <sheetFormatPr baseColWidth="10" defaultColWidth="8.83203125" defaultRowHeight="13" x14ac:dyDescent="0.15"/>
  <cols>
    <col min="1" max="8" width="8.83203125" customWidth="1"/>
    <col min="9" max="9" width="12.33203125" customWidth="1"/>
  </cols>
  <sheetData>
    <row r="1" spans="1:48" x14ac:dyDescent="0.15">
      <c r="A1" t="s">
        <v>13</v>
      </c>
      <c r="H1" t="s">
        <v>14</v>
      </c>
      <c r="I1">
        <f>INTERFACE!$B$6</f>
        <v>10</v>
      </c>
      <c r="J1">
        <v>2</v>
      </c>
      <c r="K1">
        <f>J1+INTERFACE!$B$8</f>
        <v>3</v>
      </c>
      <c r="L1">
        <f>K1+INTERFACE!$B$8</f>
        <v>4</v>
      </c>
      <c r="M1">
        <f>L1+INTERFACE!$B$8</f>
        <v>5</v>
      </c>
      <c r="N1">
        <f>M1+INTERFACE!$B$8</f>
        <v>6</v>
      </c>
      <c r="O1">
        <f>N1+INTERFACE!$B$8</f>
        <v>7</v>
      </c>
      <c r="P1">
        <f>O1+INTERFACE!$B$8</f>
        <v>8</v>
      </c>
      <c r="Q1">
        <f>P1+INTERFACE!$B$8</f>
        <v>9</v>
      </c>
      <c r="R1">
        <f>Q1+INTERFACE!$B$8</f>
        <v>10</v>
      </c>
      <c r="S1">
        <f>R1+INTERFACE!$B$8</f>
        <v>11</v>
      </c>
      <c r="T1">
        <f>S1+INTERFACE!$B$8</f>
        <v>12</v>
      </c>
      <c r="U1">
        <f>T1+INTERFACE!$B$8</f>
        <v>13</v>
      </c>
      <c r="V1">
        <f>U1+INTERFACE!$B$8</f>
        <v>14</v>
      </c>
      <c r="W1">
        <f>V1+INTERFACE!$B$8</f>
        <v>15</v>
      </c>
      <c r="X1">
        <f>W1+INTERFACE!$B$8</f>
        <v>16</v>
      </c>
      <c r="Y1">
        <f>X1+INTERFACE!$B$8</f>
        <v>17</v>
      </c>
      <c r="Z1">
        <f>Y1+INTERFACE!$B$8</f>
        <v>18</v>
      </c>
      <c r="AA1">
        <f>Z1+INTERFACE!$B$8</f>
        <v>19</v>
      </c>
      <c r="AB1">
        <f>AA1+INTERFACE!$B$8</f>
        <v>20</v>
      </c>
      <c r="AC1">
        <f>AB1+INTERFACE!$B$8</f>
        <v>21</v>
      </c>
      <c r="AD1">
        <f>AC1+INTERFACE!$B$8</f>
        <v>22</v>
      </c>
      <c r="AE1">
        <f>AD1+INTERFACE!$B$8</f>
        <v>23</v>
      </c>
      <c r="AF1">
        <f>AE1+INTERFACE!$B$8</f>
        <v>24</v>
      </c>
      <c r="AG1">
        <f>AF1+INTERFACE!$B$8</f>
        <v>25</v>
      </c>
      <c r="AH1">
        <f>AG1+INTERFACE!$B$8</f>
        <v>26</v>
      </c>
      <c r="AI1">
        <f>AH1+INTERFACE!$B$8</f>
        <v>27</v>
      </c>
      <c r="AJ1">
        <f>AI1+INTERFACE!$B$8</f>
        <v>28</v>
      </c>
      <c r="AK1">
        <f>AJ1+INTERFACE!$B$8</f>
        <v>29</v>
      </c>
      <c r="AL1">
        <f>AK1+INTERFACE!$B$8</f>
        <v>30</v>
      </c>
      <c r="AM1">
        <f>AL1+INTERFACE!$B$8</f>
        <v>31</v>
      </c>
      <c r="AN1">
        <f>AM1+INTERFACE!$B$8</f>
        <v>32</v>
      </c>
      <c r="AO1">
        <f>AN1+INTERFACE!$B$8</f>
        <v>33</v>
      </c>
      <c r="AP1">
        <f>AO1+INTERFACE!$B$8</f>
        <v>34</v>
      </c>
      <c r="AQ1">
        <f>AP1+INTERFACE!$B$8</f>
        <v>35</v>
      </c>
      <c r="AR1">
        <f>AQ1+INTERFACE!$B$8</f>
        <v>36</v>
      </c>
      <c r="AS1">
        <f>AR1+INTERFACE!$B$8</f>
        <v>37</v>
      </c>
      <c r="AT1">
        <f>AS1+INTERFACE!$B$8</f>
        <v>38</v>
      </c>
      <c r="AU1">
        <f>AT1+INTERFACE!$B$8</f>
        <v>39</v>
      </c>
      <c r="AV1">
        <f>AU1+INTERFACE!$B$8</f>
        <v>40</v>
      </c>
    </row>
    <row r="11" spans="1:48" x14ac:dyDescent="0.15">
      <c r="H11" t="s">
        <v>15</v>
      </c>
    </row>
    <row r="12" spans="1:48" x14ac:dyDescent="0.15">
      <c r="G12">
        <f>IF('Output(tau)'!$B$18&gt;H12,'Output(tau)'!$B$18-H12,0)</f>
        <v>60</v>
      </c>
      <c r="H12">
        <v>1940</v>
      </c>
      <c r="I12">
        <f>IF('Output(tau)'!$B$18&gt;=$H12,1/I$1*1/(1/I$1+'Output(tau)'!$B$34)*(EXP(-('Output(tau)'!$B$18-$H12-1)*(1/I$1+'Output(tau)'!$B$34))-EXP(-('Output(tau)'!$B$18-$H12)*(1/I$1+'Output(tau)'!$B$34))),0)</f>
        <v>2.6069264210200989E-4</v>
      </c>
      <c r="J12">
        <f>IF('Output(tau)'!$B$18&gt;=$H12,1/J$1*1/(1/J$1+'Output(tau)'!$B$34)*(EXP(-('Output(tau)'!$B$18-$H12-1)*(1/J$1+'Output(tau)'!$B$34))-EXP(-('Output(tau)'!$B$18-$H12)*(1/J$1+'Output(tau)'!$B$34))),0)</f>
        <v>6.0704890630787025E-14</v>
      </c>
      <c r="K12">
        <f>IF('Output(tau)'!$B$18&gt;=$H12,1/K$1*1/(1/K$1+'Output(tau)'!$B$34)*(EXP(-('Output(tau)'!$B$18-$H12-1)*(1/K$1+'Output(tau)'!$B$34))-EXP(-('Output(tau)'!$B$18-$H12)*(1/K$1+'Output(tau)'!$B$34))),0)</f>
        <v>8.1541798304790264E-10</v>
      </c>
      <c r="L12">
        <f>IF('Output(tau)'!$B$18&gt;=$H12,1/L$1*1/(1/L$1+'Output(tau)'!$B$34)*(EXP(-('Output(tau)'!$B$18-$H12-1)*(1/L$1+'Output(tau)'!$B$34))-EXP(-('Output(tau)'!$B$18-$H12)*(1/L$1+'Output(tau)'!$B$34))),0)</f>
        <v>8.6884034046278138E-8</v>
      </c>
      <c r="M12">
        <f>IF('Output(tau)'!$B$18&gt;=$H12,1/M$1*1/(1/M$1+'Output(tau)'!$B$34)*(EXP(-('Output(tau)'!$B$18-$H12-1)*(1/M$1+'Output(tau)'!$B$34))-EXP(-('Output(tau)'!$B$18-$H12)*(1/M$1+'Output(tau)'!$B$34))),0)</f>
        <v>1.3603455617486483E-6</v>
      </c>
      <c r="N12">
        <f>IF('Output(tau)'!$B$18&gt;=$H12,1/N$1*1/(1/N$1+'Output(tau)'!$B$34)*(EXP(-('Output(tau)'!$B$18-$H12-1)*(1/N$1+'Output(tau)'!$B$34))-EXP(-('Output(tau)'!$B$18-$H12)*(1/N$1+'Output(tau)'!$B$34))),0)</f>
        <v>8.2337500057956423E-6</v>
      </c>
      <c r="O12">
        <f>IF('Output(tau)'!$B$18&gt;=$H12,1/O$1*1/(1/O$1+'Output(tau)'!$B$34)*(EXP(-('Output(tau)'!$B$18-$H12-1)*(1/O$1+'Output(tau)'!$B$34))-EXP(-('Output(tau)'!$B$18-$H12)*(1/O$1+'Output(tau)'!$B$34))),0)</f>
        <v>2.9091632924809212E-5</v>
      </c>
      <c r="P12">
        <f>IF('Output(tau)'!$B$18&gt;=$H12,1/P$1*1/(1/P$1+'Output(tau)'!$B$34)*(EXP(-('Output(tau)'!$B$18-$H12-1)*(1/P$1+'Output(tau)'!$B$34))-EXP(-('Output(tau)'!$B$18-$H12)*(1/P$1+'Output(tau)'!$B$34))),0)</f>
        <v>7.3642328300623948E-5</v>
      </c>
      <c r="Q12">
        <f>IF('Output(tau)'!$B$18&gt;=$H12,1/Q$1*1/(1/Q$1+'Output(tau)'!$B$34)*(EXP(-('Output(tau)'!$B$18-$H12-1)*(1/Q$1+'Output(tau)'!$B$34))-EXP(-('Output(tau)'!$B$18-$H12)*(1/Q$1+'Output(tau)'!$B$34))),0)</f>
        <v>1.4955873918287175E-4</v>
      </c>
      <c r="R12">
        <f>IF('Output(tau)'!$B$18&gt;=$H12,1/R$1*1/(1/R$1+'Output(tau)'!$B$34)*(EXP(-('Output(tau)'!$B$18-$H12-1)*(1/R$1+'Output(tau)'!$B$34))-EXP(-('Output(tau)'!$B$18-$H12)*(1/R$1+'Output(tau)'!$B$34))),0)</f>
        <v>2.6069264210200989E-4</v>
      </c>
      <c r="S12">
        <f>IF('Output(tau)'!$B$18&gt;=$H12,1/S$1*1/(1/S$1+'Output(tau)'!$B$34)*(EXP(-('Output(tau)'!$B$18-$H12-1)*(1/S$1+'Output(tau)'!$B$34))-EXP(-('Output(tau)'!$B$18-$H12)*(1/S$1+'Output(tau)'!$B$34))),0)</f>
        <v>4.0702259707877872E-4</v>
      </c>
      <c r="T12">
        <f>IF('Output(tau)'!$B$18&gt;=$H12,1/T$1*1/(1/T$1+'Output(tau)'!$B$34)*(EXP(-('Output(tau)'!$B$18-$H12-1)*(1/T$1+'Output(tau)'!$B$34))-EXP(-('Output(tau)'!$B$18-$H12)*(1/T$1+'Output(tau)'!$B$34))),0)</f>
        <v>5.8555487967994375E-4</v>
      </c>
      <c r="U12">
        <f>IF('Output(tau)'!$B$18&gt;=$H12,1/U$1*1/(1/U$1+'Output(tau)'!$B$34)*(EXP(-('Output(tau)'!$B$18-$H12-1)*(1/U$1+'Output(tau)'!$B$34))-EXP(-('Output(tau)'!$B$18-$H12)*(1/U$1+'Output(tau)'!$B$34))),0)</f>
        <v>7.9146420951639943E-4</v>
      </c>
      <c r="V12">
        <f>IF('Output(tau)'!$B$18&gt;=$H12,1/V$1*1/(1/V$1+'Output(tau)'!$B$34)*(EXP(-('Output(tau)'!$B$18-$H12-1)*(1/V$1+'Output(tau)'!$B$34))-EXP(-('Output(tau)'!$B$18-$H12)*(1/V$1+'Output(tau)'!$B$34))),0)</f>
        <v>1.0190904617890205E-3</v>
      </c>
      <c r="W12">
        <f>IF('Output(tau)'!$B$18&gt;=$H12,1/W$1*1/(1/W$1+'Output(tau)'!$B$34)*(EXP(-('Output(tau)'!$B$18-$H12-1)*(1/W$1+'Output(tau)'!$B$34))-EXP(-('Output(tau)'!$B$18-$H12)*(1/W$1+'Output(tau)'!$B$34))),0)</f>
        <v>1.2626637661788294E-3</v>
      </c>
      <c r="X12">
        <f>IF('Output(tau)'!$B$18&gt;=$H12,1/X$1*1/(1/X$1+'Output(tau)'!$B$34)*(EXP(-('Output(tau)'!$B$18-$H12-1)*(1/X$1+'Output(tau)'!$B$34))-EXP(-('Output(tau)'!$B$18-$H12)*(1/X$1+'Output(tau)'!$B$34))),0)</f>
        <v>1.5167642939510409E-3</v>
      </c>
      <c r="Y12">
        <f>IF('Output(tau)'!$B$18&gt;=$H12,1/Y$1*1/(1/Y$1+'Output(tau)'!$B$34)*(EXP(-('Output(tau)'!$B$18-$H12-1)*(1/Y$1+'Output(tau)'!$B$34))-EXP(-('Output(tau)'!$B$18-$H12)*(1/Y$1+'Output(tau)'!$B$34))),0)</f>
        <v>1.7765727839979401E-3</v>
      </c>
      <c r="Z12">
        <f>IF('Output(tau)'!$B$18&gt;=$H12,1/Z$1*1/(1/Z$1+'Output(tau)'!$B$34)*(EXP(-('Output(tau)'!$B$18-$H12-1)*(1/Z$1+'Output(tau)'!$B$34))-EXP(-('Output(tau)'!$B$18-$H12)*(1/Z$1+'Output(tau)'!$B$34))),0)</f>
        <v>2.0379747865202011E-3</v>
      </c>
      <c r="AA12">
        <f>IF('Output(tau)'!$B$18&gt;=$H12,1/AA$1*1/(1/AA$1+'Output(tau)'!$B$34)*(EXP(-('Output(tau)'!$B$18-$H12-1)*(1/AA$1+'Output(tau)'!$B$34))-EXP(-('Output(tau)'!$B$18-$H12)*(1/AA$1+'Output(tau)'!$B$34))),0)</f>
        <v>2.2975716708597896E-3</v>
      </c>
      <c r="AB12">
        <f>IF('Output(tau)'!$B$18&gt;=$H12,1/AB$1*1/(1/AB$1+'Output(tau)'!$B$34)*(EXP(-('Output(tau)'!$B$18-$H12-1)*(1/AB$1+'Output(tau)'!$B$34))-EXP(-('Output(tau)'!$B$18-$H12)*(1/AB$1+'Output(tau)'!$B$34))),0)</f>
        <v>2.552637580568437E-3</v>
      </c>
      <c r="AC12">
        <f>IF('Output(tau)'!$B$18&gt;=$H12,1/AC$1*1/(1/AC$1+'Output(tau)'!$B$34)*(EXP(-('Output(tau)'!$B$18-$H12-1)*(1/AC$1+'Output(tau)'!$B$34))-EXP(-('Output(tau)'!$B$18-$H12)*(1/AC$1+'Output(tau)'!$B$34))),0)</f>
        <v>2.801048995799027E-3</v>
      </c>
      <c r="AD12">
        <f>IF('Output(tau)'!$B$18&gt;=$H12,1/AD$1*1/(1/AD$1+'Output(tau)'!$B$34)*(EXP(-('Output(tau)'!$B$18-$H12-1)*(1/AD$1+'Output(tau)'!$B$34))-EXP(-('Output(tau)'!$B$18-$H12)*(1/AD$1+'Output(tau)'!$B$34))),0)</f>
        <v>3.0412039030126015E-3</v>
      </c>
      <c r="AE12">
        <f>IF('Output(tau)'!$B$18&gt;=$H12,1/AE$1*1/(1/AE$1+'Output(tau)'!$B$34)*(EXP(-('Output(tau)'!$B$18-$H12-1)*(1/AE$1+'Output(tau)'!$B$34))-EXP(-('Output(tau)'!$B$18-$H12)*(1/AE$1+'Output(tau)'!$B$34))),0)</f>
        <v>3.2719407325036837E-3</v>
      </c>
      <c r="AF12">
        <f>IF('Output(tau)'!$B$18&gt;=$H12,1/AF$1*1/(1/AF$1+'Output(tau)'!$B$34)*(EXP(-('Output(tau)'!$B$18-$H12-1)*(1/AF$1+'Output(tau)'!$B$34))-EXP(-('Output(tau)'!$B$18-$H12)*(1/AF$1+'Output(tau)'!$B$34))),0)</f>
        <v>3.4924626539716147E-3</v>
      </c>
      <c r="AG12">
        <f>IF('Output(tau)'!$B$18&gt;=$H12,1/AG$1*1/(1/AG$1+'Output(tau)'!$B$34)*(EXP(-('Output(tau)'!$B$18-$H12-1)*(1/AG$1+'Output(tau)'!$B$34))-EXP(-('Output(tau)'!$B$18-$H12)*(1/AG$1+'Output(tau)'!$B$34))),0)</f>
        <v>3.7022699068898351E-3</v>
      </c>
      <c r="AH12">
        <f>IF('Output(tau)'!$B$18&gt;=$H12,1/AH$1*1/(1/AH$1+'Output(tau)'!$B$34)*(EXP(-('Output(tau)'!$B$18-$H12-1)*(1/AH$1+'Output(tau)'!$B$34))-EXP(-('Output(tau)'!$B$18-$H12)*(1/AH$1+'Output(tau)'!$B$34))),0)</f>
        <v>3.9011010695706588E-3</v>
      </c>
      <c r="AI12">
        <f>IF('Output(tau)'!$B$18&gt;=$H12,1/AI$1*1/(1/AI$1+'Output(tau)'!$B$34)*(EXP(-('Output(tau)'!$B$18-$H12-1)*(1/AI$1+'Output(tau)'!$B$34))-EXP(-('Output(tau)'!$B$18-$H12)*(1/AI$1+'Output(tau)'!$B$34))),0)</f>
        <v>4.0888831509692525E-3</v>
      </c>
      <c r="AJ12">
        <f>IF('Output(tau)'!$B$18&gt;=$H12,1/AJ$1*1/(1/AJ$1+'Output(tau)'!$B$34)*(EXP(-('Output(tau)'!$B$18-$H12-1)*(1/AJ$1+'Output(tau)'!$B$34))-EXP(-('Output(tau)'!$B$18-$H12)*(1/AJ$1+'Output(tau)'!$B$34))),0)</f>
        <v>4.2656898494045636E-3</v>
      </c>
      <c r="AK12">
        <f>IF('Output(tau)'!$B$18&gt;=$H12,1/AK$1*1/(1/AK$1+'Output(tau)'!$B$34)*(EXP(-('Output(tau)'!$B$18-$H12-1)*(1/AK$1+'Output(tau)'!$B$34))-EXP(-('Output(tau)'!$B$18-$H12)*(1/AK$1+'Output(tau)'!$B$34))),0)</f>
        <v>4.4317070780681977E-3</v>
      </c>
      <c r="AL12">
        <f>IF('Output(tau)'!$B$18&gt;=$H12,1/AL$1*1/(1/AL$1+'Output(tau)'!$B$34)*(EXP(-('Output(tau)'!$B$18-$H12-1)*(1/AL$1+'Output(tau)'!$B$34))-EXP(-('Output(tau)'!$B$18-$H12)*(1/AL$1+'Output(tau)'!$B$34))),0)</f>
        <v>4.587204787696697E-3</v>
      </c>
      <c r="AM12">
        <f>IF('Output(tau)'!$B$18&gt;=$H12,1/AM$1*1/(1/AM$1+'Output(tau)'!$B$34)*(EXP(-('Output(tau)'!$B$18-$H12-1)*(1/AM$1+'Output(tau)'!$B$34))-EXP(-('Output(tau)'!$B$18-$H12)*(1/AM$1+'Output(tau)'!$B$34))),0)</f>
        <v>4.732514145102118E-3</v>
      </c>
      <c r="AN12">
        <f>IF('Output(tau)'!$B$18&gt;=$H12,1/AN$1*1/(1/AN$1+'Output(tau)'!$B$34)*(EXP(-('Output(tau)'!$B$18-$H12-1)*(1/AN$1+'Output(tau)'!$B$34))-EXP(-('Output(tau)'!$B$18-$H12)*(1/AN$1+'Output(tau)'!$B$34))),0)</f>
        <v>4.8680092045699508E-3</v>
      </c>
      <c r="AO12">
        <f>IF('Output(tau)'!$B$18&gt;=$H12,1/AO$1*1/(1/AO$1+'Output(tau)'!$B$34)*(EXP(-('Output(tau)'!$B$18-$H12-1)*(1/AO$1+'Output(tau)'!$B$34))-EXP(-('Output(tau)'!$B$18-$H12)*(1/AO$1+'Output(tau)'!$B$34))),0)</f>
        <v>4.9940923086351507E-3</v>
      </c>
      <c r="AP12">
        <f>IF('Output(tau)'!$B$18&gt;=$H12,1/AP$1*1/(1/AP$1+'Output(tau)'!$B$34)*(EXP(-('Output(tau)'!$B$18-$H12-1)*(1/AP$1+'Output(tau)'!$B$34))-EXP(-('Output(tau)'!$B$18-$H12)*(1/AP$1+'Output(tau)'!$B$34))),0)</f>
        <v>5.1111825587213944E-3</v>
      </c>
      <c r="AQ12">
        <f>IF('Output(tau)'!$B$18&gt;=$H12,1/AQ$1*1/(1/AQ$1+'Output(tau)'!$B$34)*(EXP(-('Output(tau)'!$B$18-$H12-1)*(1/AQ$1+'Output(tau)'!$B$34))-EXP(-('Output(tau)'!$B$18-$H12)*(1/AQ$1+'Output(tau)'!$B$34))),0)</f>
        <v>5.2197067954699305E-3</v>
      </c>
      <c r="AR12">
        <f>IF('Output(tau)'!$B$18&gt;=$H12,1/AR$1*1/(1/AR$1+'Output(tau)'!$B$34)*(EXP(-('Output(tau)'!$B$18-$H12-1)*(1/AR$1+'Output(tau)'!$B$34))-EXP(-('Output(tau)'!$B$18-$H12)*(1/AR$1+'Output(tau)'!$B$34))),0)</f>
        <v>5.3200926187808584E-3</v>
      </c>
      <c r="AS12">
        <f>IF('Output(tau)'!$B$18&gt;=$H12,1/AS$1*1/(1/AS$1+'Output(tau)'!$B$34)*(EXP(-('Output(tau)'!$B$18-$H12-1)*(1/AS$1+'Output(tau)'!$B$34))-EXP(-('Output(tau)'!$B$18-$H12)*(1/AS$1+'Output(tau)'!$B$34))),0)</f>
        <v>5.412763056908021E-3</v>
      </c>
      <c r="AT12">
        <f>IF('Output(tau)'!$B$18&gt;=$H12,1/AT$1*1/(1/AT$1+'Output(tau)'!$B$34)*(EXP(-('Output(tau)'!$B$18-$H12-1)*(1/AT$1+'Output(tau)'!$B$34))-EXP(-('Output(tau)'!$B$18-$H12)*(1/AT$1+'Output(tau)'!$B$34))),0)</f>
        <v>5.4981325621952792E-3</v>
      </c>
      <c r="AU12">
        <f>IF('Output(tau)'!$B$18&gt;=$H12,1/AU$1*1/(1/AU$1+'Output(tau)'!$B$34)*(EXP(-('Output(tau)'!$B$18-$H12-1)*(1/AU$1+'Output(tau)'!$B$34))-EXP(-('Output(tau)'!$B$18-$H12)*(1/AU$1+'Output(tau)'!$B$34))),0)</f>
        <v>5.5766040688728646E-3</v>
      </c>
      <c r="AV12">
        <f>IF('Output(tau)'!$B$18&gt;=$H12,1/AV$1*1/(1/AV$1+'Output(tau)'!$B$34)*(EXP(-('Output(tau)'!$B$18-$H12-1)*(1/AV$1+'Output(tau)'!$B$34))-EXP(-('Output(tau)'!$B$18-$H12)*(1/AV$1+'Output(tau)'!$B$34))),0)</f>
        <v>5.6485668967926062E-3</v>
      </c>
    </row>
    <row r="13" spans="1:48" x14ac:dyDescent="0.15">
      <c r="G13">
        <f>IF('Output(tau)'!$B$18&gt;H13,'Output(tau)'!$B$18-H13,0)</f>
        <v>59</v>
      </c>
      <c r="H13">
        <v>1941</v>
      </c>
      <c r="I13">
        <f>IF('Output(tau)'!$B$18&gt;=$H13,1/I$1*1/(1/I$1+'Output(tau)'!$B$34)*(EXP(-('Output(tau)'!$B$18-$H13-1)*(1/I$1+'Output(tau)'!$B$34))-EXP(-('Output(tau)'!$B$18-$H13)*(1/I$1+'Output(tau)'!$B$34))),0)</f>
        <v>2.8810992660744435E-4</v>
      </c>
      <c r="J13">
        <f>IF('Output(tau)'!$B$18&gt;=$H13,1/J$1*1/(1/J$1+'Output(tau)'!$B$34)*(EXP(-('Output(tau)'!$B$18-$H13-1)*(1/J$1+'Output(tau)'!$B$34))-EXP(-('Output(tau)'!$B$18-$H13)*(1/J$1+'Output(tau)'!$B$34))),0)</f>
        <v>1.000854444185035E-13</v>
      </c>
      <c r="K13">
        <f>IF('Output(tau)'!$B$18&gt;=$H13,1/K$1*1/(1/K$1+'Output(tau)'!$B$34)*(EXP(-('Output(tau)'!$B$18-$H13-1)*(1/K$1+'Output(tau)'!$B$34))-EXP(-('Output(tau)'!$B$18-$H13)*(1/K$1+'Output(tau)'!$B$34))),0)</f>
        <v>1.1380074687802804E-9</v>
      </c>
      <c r="L13">
        <f>IF('Output(tau)'!$B$18&gt;=$H13,1/L$1*1/(1/L$1+'Output(tau)'!$B$34)*(EXP(-('Output(tau)'!$B$18-$H13-1)*(1/L$1+'Output(tau)'!$B$34))-EXP(-('Output(tau)'!$B$18-$H13)*(1/L$1+'Output(tau)'!$B$34))),0)</f>
        <v>1.115613080197841E-7</v>
      </c>
      <c r="M13">
        <f>IF('Output(tau)'!$B$18&gt;=$H13,1/M$1*1/(1/M$1+'Output(tau)'!$B$34)*(EXP(-('Output(tau)'!$B$18-$H13-1)*(1/M$1+'Output(tau)'!$B$34))-EXP(-('Output(tau)'!$B$18-$H13)*(1/M$1+'Output(tau)'!$B$34))),0)</f>
        <v>1.6615298211707438E-6</v>
      </c>
      <c r="N13">
        <f>IF('Output(tau)'!$B$18&gt;=$H13,1/N$1*1/(1/N$1+'Output(tau)'!$B$34)*(EXP(-('Output(tau)'!$B$18-$H13-1)*(1/N$1+'Output(tau)'!$B$34))-EXP(-('Output(tau)'!$B$18-$H13)*(1/N$1+'Output(tau)'!$B$34))),0)</f>
        <v>9.727026306279153E-6</v>
      </c>
      <c r="O13">
        <f>IF('Output(tau)'!$B$18&gt;=$H13,1/O$1*1/(1/O$1+'Output(tau)'!$B$34)*(EXP(-('Output(tau)'!$B$18-$H13-1)*(1/O$1+'Output(tau)'!$B$34))-EXP(-('Output(tau)'!$B$18-$H13)*(1/O$1+'Output(tau)'!$B$34))),0)</f>
        <v>3.3559089386398275E-5</v>
      </c>
      <c r="P13">
        <f>IF('Output(tau)'!$B$18&gt;=$H13,1/P$1*1/(1/P$1+'Output(tau)'!$B$34)*(EXP(-('Output(tau)'!$B$18-$H13-1)*(1/P$1+'Output(tau)'!$B$34))-EXP(-('Output(tau)'!$B$18-$H13)*(1/P$1+'Output(tau)'!$B$34))),0)</f>
        <v>8.3447690394091454E-5</v>
      </c>
      <c r="Q13">
        <f>IF('Output(tau)'!$B$18&gt;=$H13,1/Q$1*1/(1/Q$1+'Output(tau)'!$B$34)*(EXP(-('Output(tau)'!$B$18-$H13-1)*(1/Q$1+'Output(tau)'!$B$34))-EXP(-('Output(tau)'!$B$18-$H13)*(1/Q$1+'Output(tau)'!$B$34))),0)</f>
        <v>1.6713474293385136E-4</v>
      </c>
      <c r="R13">
        <f>IF('Output(tau)'!$B$18&gt;=$H13,1/R$1*1/(1/R$1+'Output(tau)'!$B$34)*(EXP(-('Output(tau)'!$B$18-$H13-1)*(1/R$1+'Output(tau)'!$B$34))-EXP(-('Output(tau)'!$B$18-$H13)*(1/R$1+'Output(tau)'!$B$34))),0)</f>
        <v>2.8810992660744435E-4</v>
      </c>
      <c r="S13">
        <f>IF('Output(tau)'!$B$18&gt;=$H13,1/S$1*1/(1/S$1+'Output(tau)'!$B$34)*(EXP(-('Output(tau)'!$B$18-$H13-1)*(1/S$1+'Output(tau)'!$B$34))-EXP(-('Output(tau)'!$B$18-$H13)*(1/S$1+'Output(tau)'!$B$34))),0)</f>
        <v>4.4575870965910241E-4</v>
      </c>
      <c r="T13">
        <f>IF('Output(tau)'!$B$18&gt;=$H13,1/T$1*1/(1/T$1+'Output(tau)'!$B$34)*(EXP(-('Output(tau)'!$B$18-$H13-1)*(1/T$1+'Output(tau)'!$B$34))-EXP(-('Output(tau)'!$B$18-$H13)*(1/T$1+'Output(tau)'!$B$34))),0)</f>
        <v>6.3644196994103869E-4</v>
      </c>
      <c r="U13">
        <f>IF('Output(tau)'!$B$18&gt;=$H13,1/U$1*1/(1/U$1+'Output(tau)'!$B$34)*(EXP(-('Output(tau)'!$B$18-$H13-1)*(1/U$1+'Output(tau)'!$B$34))-EXP(-('Output(tau)'!$B$18-$H13)*(1/U$1+'Output(tau)'!$B$34))),0)</f>
        <v>8.5474889579254323E-4</v>
      </c>
      <c r="V13">
        <f>IF('Output(tau)'!$B$18&gt;=$H13,1/V$1*1/(1/V$1+'Output(tau)'!$B$34)*(EXP(-('Output(tau)'!$B$18-$H13-1)*(1/V$1+'Output(tau)'!$B$34))-EXP(-('Output(tau)'!$B$18-$H13)*(1/V$1+'Output(tau)'!$B$34))),0)</f>
        <v>1.094545377609224E-3</v>
      </c>
      <c r="W13">
        <f>IF('Output(tau)'!$B$18&gt;=$H13,1/W$1*1/(1/W$1+'Output(tau)'!$B$34)*(EXP(-('Output(tau)'!$B$18-$H13-1)*(1/W$1+'Output(tau)'!$B$34))-EXP(-('Output(tau)'!$B$18-$H13)*(1/W$1+'Output(tau)'!$B$34))),0)</f>
        <v>1.3497106770786332E-3</v>
      </c>
      <c r="X13">
        <f>IF('Output(tau)'!$B$18&gt;=$H13,1/X$1*1/(1/X$1+'Output(tau)'!$B$34)*(EXP(-('Output(tau)'!$B$18-$H13-1)*(1/X$1+'Output(tau)'!$B$34))-EXP(-('Output(tau)'!$B$18-$H13)*(1/X$1+'Output(tau)'!$B$34))),0)</f>
        <v>1.6145871863953373E-3</v>
      </c>
      <c r="Y13">
        <f>IF('Output(tau)'!$B$18&gt;=$H13,1/Y$1*1/(1/Y$1+'Output(tau)'!$B$34)*(EXP(-('Output(tau)'!$B$18-$H13-1)*(1/Y$1+'Output(tau)'!$B$34))-EXP(-('Output(tau)'!$B$18-$H13)*(1/Y$1+'Output(tau)'!$B$34))),0)</f>
        <v>1.8842118853174133E-3</v>
      </c>
      <c r="Z13">
        <f>IF('Output(tau)'!$B$18&gt;=$H13,1/Z$1*1/(1/Z$1+'Output(tau)'!$B$34)*(EXP(-('Output(tau)'!$B$18-$H13-1)*(1/Z$1+'Output(tau)'!$B$34))-EXP(-('Output(tau)'!$B$18-$H13)*(1/Z$1+'Output(tau)'!$B$34))),0)</f>
        <v>2.1543996899523396E-3</v>
      </c>
      <c r="AA13">
        <f>IF('Output(tau)'!$B$18&gt;=$H13,1/AA$1*1/(1/AA$1+'Output(tau)'!$B$34)*(EXP(-('Output(tau)'!$B$18-$H13-1)*(1/AA$1+'Output(tau)'!$B$34))-EXP(-('Output(tau)'!$B$18-$H13)*(1/AA$1+'Output(tau)'!$B$34))),0)</f>
        <v>2.4217352988967697E-3</v>
      </c>
      <c r="AB13">
        <f>IF('Output(tau)'!$B$18&gt;=$H13,1/AB$1*1/(1/AB$1+'Output(tau)'!$B$34)*(EXP(-('Output(tau)'!$B$18-$H13-1)*(1/AB$1+'Output(tau)'!$B$34))-EXP(-('Output(tau)'!$B$18-$H13)*(1/AB$1+'Output(tau)'!$B$34))),0)</f>
        <v>2.6835141079748284E-3</v>
      </c>
      <c r="AC13">
        <f>IF('Output(tau)'!$B$18&gt;=$H13,1/AC$1*1/(1/AC$1+'Output(tau)'!$B$34)*(EXP(-('Output(tau)'!$B$18-$H13-1)*(1/AC$1+'Output(tau)'!$B$34))-EXP(-('Output(tau)'!$B$18-$H13)*(1/AC$1+'Output(tau)'!$B$34))),0)</f>
        <v>2.937659089103449E-3</v>
      </c>
      <c r="AD13">
        <f>IF('Output(tau)'!$B$18&gt;=$H13,1/AD$1*1/(1/AD$1+'Output(tau)'!$B$34)*(EXP(-('Output(tau)'!$B$18-$H13-1)*(1/AD$1+'Output(tau)'!$B$34))-EXP(-('Output(tau)'!$B$18-$H13)*(1/AD$1+'Output(tau)'!$B$34))),0)</f>
        <v>3.1826303316307702E-3</v>
      </c>
      <c r="AE13">
        <f>IF('Output(tau)'!$B$18&gt;=$H13,1/AE$1*1/(1/AE$1+'Output(tau)'!$B$34)*(EXP(-('Output(tau)'!$B$18-$H13-1)*(1/AE$1+'Output(tau)'!$B$34))-EXP(-('Output(tau)'!$B$18-$H13)*(1/AE$1+'Output(tau)'!$B$34))),0)</f>
        <v>3.4173369081197807E-3</v>
      </c>
      <c r="AF13">
        <f>IF('Output(tau)'!$B$18&gt;=$H13,1/AF$1*1/(1/AF$1+'Output(tau)'!$B$34)*(EXP(-('Output(tau)'!$B$18-$H13-1)*(1/AF$1+'Output(tau)'!$B$34))-EXP(-('Output(tau)'!$B$18-$H13)*(1/AF$1+'Output(tau)'!$B$34))),0)</f>
        <v>3.6410561313896944E-3</v>
      </c>
      <c r="AG13">
        <f>IF('Output(tau)'!$B$18&gt;=$H13,1/AG$1*1/(1/AG$1+'Output(tau)'!$B$34)*(EXP(-('Output(tau)'!$B$18-$H13-1)*(1/AG$1+'Output(tau)'!$B$34))-EXP(-('Output(tau)'!$B$18-$H13)*(1/AG$1+'Output(tau)'!$B$34))),0)</f>
        <v>3.8533624080591966E-3</v>
      </c>
      <c r="AH13">
        <f>IF('Output(tau)'!$B$18&gt;=$H13,1/AH$1*1/(1/AH$1+'Output(tau)'!$B$34)*(EXP(-('Output(tau)'!$B$18-$H13-1)*(1/AH$1+'Output(tau)'!$B$34))-EXP(-('Output(tau)'!$B$18-$H13)*(1/AH$1+'Output(tau)'!$B$34))),0)</f>
        <v>4.0540661993277022E-3</v>
      </c>
      <c r="AI13">
        <f>IF('Output(tau)'!$B$18&gt;=$H13,1/AI$1*1/(1/AI$1+'Output(tau)'!$B$34)*(EXP(-('Output(tau)'!$B$18-$H13-1)*(1/AI$1+'Output(tau)'!$B$34))-EXP(-('Output(tau)'!$B$18-$H13)*(1/AI$1+'Output(tau)'!$B$34))),0)</f>
        <v>4.2431626600458877E-3</v>
      </c>
      <c r="AJ13">
        <f>IF('Output(tau)'!$B$18&gt;=$H13,1/AJ$1*1/(1/AJ$1+'Output(tau)'!$B$34)*(EXP(-('Output(tau)'!$B$18-$H13-1)*(1/AJ$1+'Output(tau)'!$B$34))-EXP(-('Output(tau)'!$B$18-$H13)*(1/AJ$1+'Output(tau)'!$B$34))),0)</f>
        <v>4.4207890586565324E-3</v>
      </c>
      <c r="AK13">
        <f>IF('Output(tau)'!$B$18&gt;=$H13,1/AK$1*1/(1/AK$1+'Output(tau)'!$B$34)*(EXP(-('Output(tau)'!$B$18-$H13-1)*(1/AK$1+'Output(tau)'!$B$34))-EXP(-('Output(tau)'!$B$18-$H13)*(1/AK$1+'Output(tau)'!$B$34))),0)</f>
        <v>4.5871898955143764E-3</v>
      </c>
      <c r="AL13">
        <f>IF('Output(tau)'!$B$18&gt;=$H13,1/AL$1*1/(1/AL$1+'Output(tau)'!$B$34)*(EXP(-('Output(tau)'!$B$18-$H13-1)*(1/AL$1+'Output(tau)'!$B$34))-EXP(-('Output(tau)'!$B$18-$H13)*(1/AL$1+'Output(tau)'!$B$34))),0)</f>
        <v>4.7426886146856584E-3</v>
      </c>
      <c r="AM13">
        <f>IF('Output(tau)'!$B$18&gt;=$H13,1/AM$1*1/(1/AM$1+'Output(tau)'!$B$34)*(EXP(-('Output(tau)'!$B$18-$H13-1)*(1/AM$1+'Output(tau)'!$B$34))-EXP(-('Output(tau)'!$B$18-$H13)*(1/AM$1+'Output(tau)'!$B$34))),0)</f>
        <v>4.8876648690527602E-3</v>
      </c>
      <c r="AN13">
        <f>IF('Output(tau)'!$B$18&gt;=$H13,1/AN$1*1/(1/AN$1+'Output(tau)'!$B$34)*(EXP(-('Output(tau)'!$B$18-$H13-1)*(1/AN$1+'Output(tau)'!$B$34))-EXP(-('Output(tau)'!$B$18-$H13)*(1/AN$1+'Output(tau)'!$B$34))),0)</f>
        <v>5.0225364044599874E-3</v>
      </c>
      <c r="AO13">
        <f>IF('Output(tau)'!$B$18&gt;=$H13,1/AO$1*1/(1/AO$1+'Output(tau)'!$B$34)*(EXP(-('Output(tau)'!$B$18-$H13-1)*(1/AO$1+'Output(tau)'!$B$34))-EXP(-('Output(tau)'!$B$18-$H13)*(1/AO$1+'Output(tau)'!$B$34))),0)</f>
        <v>5.1477447487385253E-3</v>
      </c>
      <c r="AP13">
        <f>IF('Output(tau)'!$B$18&gt;=$H13,1/AP$1*1/(1/AP$1+'Output(tau)'!$B$34)*(EXP(-('Output(tau)'!$B$18-$H13-1)*(1/AP$1+'Output(tau)'!$B$34))-EXP(-('Output(tau)'!$B$18-$H13)*(1/AP$1+'Output(tau)'!$B$34))),0)</f>
        <v>5.2637440106313993E-3</v>
      </c>
      <c r="AQ13">
        <f>IF('Output(tau)'!$B$18&gt;=$H13,1/AQ$1*1/(1/AQ$1+'Output(tau)'!$B$34)*(EXP(-('Output(tau)'!$B$18-$H13-1)*(1/AQ$1+'Output(tau)'!$B$34))-EXP(-('Output(tau)'!$B$18-$H13)*(1/AQ$1+'Output(tau)'!$B$34))),0)</f>
        <v>5.3709922040791613E-3</v>
      </c>
      <c r="AR13">
        <f>IF('Output(tau)'!$B$18&gt;=$H13,1/AR$1*1/(1/AR$1+'Output(tau)'!$B$34)*(EXP(-('Output(tau)'!$B$18-$H13-1)*(1/AR$1+'Output(tau)'!$B$34))-EXP(-('Output(tau)'!$B$18-$H13)*(1/AR$1+'Output(tau)'!$B$34))),0)</f>
        <v>5.4699446115591965E-3</v>
      </c>
      <c r="AS13">
        <f>IF('Output(tau)'!$B$18&gt;=$H13,1/AS$1*1/(1/AS$1+'Output(tau)'!$B$34)*(EXP(-('Output(tau)'!$B$18-$H13-1)*(1/AS$1+'Output(tau)'!$B$34))-EXP(-('Output(tau)'!$B$18-$H13)*(1/AS$1+'Output(tau)'!$B$34))),0)</f>
        <v>5.5610487852398027E-3</v>
      </c>
      <c r="AT13">
        <f>IF('Output(tau)'!$B$18&gt;=$H13,1/AT$1*1/(1/AT$1+'Output(tau)'!$B$34)*(EXP(-('Output(tau)'!$B$18-$H13-1)*(1/AT$1+'Output(tau)'!$B$34))-EXP(-('Output(tau)'!$B$18-$H13)*(1/AT$1+'Output(tau)'!$B$34))),0)</f>
        <v>5.6447408570349245E-3</v>
      </c>
      <c r="AU13">
        <f>IF('Output(tau)'!$B$18&gt;=$H13,1/AU$1*1/(1/AU$1+'Output(tau)'!$B$34)*(EXP(-('Output(tau)'!$B$18-$H13-1)*(1/AU$1+'Output(tau)'!$B$34))-EXP(-('Output(tau)'!$B$18-$H13)*(1/AU$1+'Output(tau)'!$B$34))),0)</f>
        <v>5.7214428893301028E-3</v>
      </c>
      <c r="AV13">
        <f>IF('Output(tau)'!$B$18&gt;=$H13,1/AV$1*1/(1/AV$1+'Output(tau)'!$B$34)*(EXP(-('Output(tau)'!$B$18-$H13-1)*(1/AV$1+'Output(tau)'!$B$34))-EXP(-('Output(tau)'!$B$18-$H13)*(1/AV$1+'Output(tau)'!$B$34))),0)</f>
        <v>5.7915610485752E-3</v>
      </c>
    </row>
    <row r="14" spans="1:48" x14ac:dyDescent="0.15">
      <c r="G14">
        <f>IF('Output(tau)'!$B$18&gt;H14,'Output(tau)'!$B$18-H14,0)</f>
        <v>58</v>
      </c>
      <c r="H14">
        <v>1942</v>
      </c>
      <c r="I14">
        <f>IF('Output(tau)'!$B$18&gt;=$H14,1/I$1*1/(1/I$1+'Output(tau)'!$B$34)*(EXP(-('Output(tau)'!$B$18-$H14-1)*(1/I$1+'Output(tau)'!$B$34))-EXP(-('Output(tau)'!$B$18-$H14)*(1/I$1+'Output(tau)'!$B$34))),0)</f>
        <v>3.184107120954593E-4</v>
      </c>
      <c r="J14">
        <f>IF('Output(tau)'!$B$18&gt;=$H14,1/J$1*1/(1/J$1+'Output(tau)'!$B$34)*(EXP(-('Output(tau)'!$B$18-$H14-1)*(1/J$1+'Output(tau)'!$B$34))-EXP(-('Output(tau)'!$B$18-$H14)*(1/J$1+'Output(tau)'!$B$34))),0)</f>
        <v>1.6501300110026218E-13</v>
      </c>
      <c r="K14">
        <f>IF('Output(tau)'!$B$18&gt;=$H14,1/K$1*1/(1/K$1+'Output(tau)'!$B$34)*(EXP(-('Output(tau)'!$B$18-$H14-1)*(1/K$1+'Output(tau)'!$B$34))-EXP(-('Output(tau)'!$B$18-$H14)*(1/K$1+'Output(tau)'!$B$34))),0)</f>
        <v>1.5882173632705269E-9</v>
      </c>
      <c r="L14">
        <f>IF('Output(tau)'!$B$18&gt;=$H14,1/L$1*1/(1/L$1+'Output(tau)'!$B$34)*(EXP(-('Output(tau)'!$B$18-$H14-1)*(1/L$1+'Output(tau)'!$B$34))-EXP(-('Output(tau)'!$B$18-$H14)*(1/L$1+'Output(tau)'!$B$34))),0)</f>
        <v>1.432475550163329E-7</v>
      </c>
      <c r="M14">
        <f>IF('Output(tau)'!$B$18&gt;=$H14,1/M$1*1/(1/M$1+'Output(tau)'!$B$34)*(EXP(-('Output(tau)'!$B$18-$H14-1)*(1/M$1+'Output(tau)'!$B$34))-EXP(-('Output(tau)'!$B$18-$H14)*(1/M$1+'Output(tau)'!$B$34))),0)</f>
        <v>2.0293971063433379E-6</v>
      </c>
      <c r="N14">
        <f>IF('Output(tau)'!$B$18&gt;=$H14,1/N$1*1/(1/N$1+'Output(tau)'!$B$34)*(EXP(-('Output(tau)'!$B$18-$H14-1)*(1/N$1+'Output(tau)'!$B$34))-EXP(-('Output(tau)'!$B$18-$H14)*(1/N$1+'Output(tau)'!$B$34))),0)</f>
        <v>1.1491123813140949E-5</v>
      </c>
      <c r="O14">
        <f>IF('Output(tau)'!$B$18&gt;=$H14,1/O$1*1/(1/O$1+'Output(tau)'!$B$34)*(EXP(-('Output(tau)'!$B$18-$H14-1)*(1/O$1+'Output(tau)'!$B$34))-EXP(-('Output(tau)'!$B$18-$H14)*(1/O$1+'Output(tau)'!$B$34))),0)</f>
        <v>3.8712590776704566E-5</v>
      </c>
      <c r="P14">
        <f>IF('Output(tau)'!$B$18&gt;=$H14,1/P$1*1/(1/P$1+'Output(tau)'!$B$34)*(EXP(-('Output(tau)'!$B$18-$H14-1)*(1/P$1+'Output(tau)'!$B$34))-EXP(-('Output(tau)'!$B$18-$H14)*(1/P$1+'Output(tau)'!$B$34))),0)</f>
        <v>9.4558621282064218E-5</v>
      </c>
      <c r="Q14">
        <f>IF('Output(tau)'!$B$18&gt;=$H14,1/Q$1*1/(1/Q$1+'Output(tau)'!$B$34)*(EXP(-('Output(tau)'!$B$18-$H14-1)*(1/Q$1+'Output(tau)'!$B$34))-EXP(-('Output(tau)'!$B$18-$H14)*(1/Q$1+'Output(tau)'!$B$34))),0)</f>
        <v>1.8677626227784705E-4</v>
      </c>
      <c r="R14">
        <f>IF('Output(tau)'!$B$18&gt;=$H14,1/R$1*1/(1/R$1+'Output(tau)'!$B$34)*(EXP(-('Output(tau)'!$B$18-$H14-1)*(1/R$1+'Output(tau)'!$B$34))-EXP(-('Output(tau)'!$B$18-$H14)*(1/R$1+'Output(tau)'!$B$34))),0)</f>
        <v>3.184107120954593E-4</v>
      </c>
      <c r="S14">
        <f>IF('Output(tau)'!$B$18&gt;=$H14,1/S$1*1/(1/S$1+'Output(tau)'!$B$34)*(EXP(-('Output(tau)'!$B$18-$H14-1)*(1/S$1+'Output(tau)'!$B$34))-EXP(-('Output(tau)'!$B$18-$H14)*(1/S$1+'Output(tau)'!$B$34))),0)</f>
        <v>4.8818131637660793E-4</v>
      </c>
      <c r="T14">
        <f>IF('Output(tau)'!$B$18&gt;=$H14,1/T$1*1/(1/T$1+'Output(tau)'!$B$34)*(EXP(-('Output(tau)'!$B$18-$H14-1)*(1/T$1+'Output(tau)'!$B$34))-EXP(-('Output(tau)'!$B$18-$H14)*(1/T$1+'Output(tau)'!$B$34))),0)</f>
        <v>6.9175135441418463E-4</v>
      </c>
      <c r="U14">
        <f>IF('Output(tau)'!$B$18&gt;=$H14,1/U$1*1/(1/U$1+'Output(tau)'!$B$34)*(EXP(-('Output(tau)'!$B$18-$H14-1)*(1/U$1+'Output(tau)'!$B$34))-EXP(-('Output(tau)'!$B$18-$H14)*(1/U$1+'Output(tau)'!$B$34))),0)</f>
        <v>9.2309376226246131E-4</v>
      </c>
      <c r="V14">
        <f>IF('Output(tau)'!$B$18&gt;=$H14,1/V$1*1/(1/V$1+'Output(tau)'!$B$34)*(EXP(-('Output(tau)'!$B$18-$H14-1)*(1/V$1+'Output(tau)'!$B$34))-EXP(-('Output(tau)'!$B$18-$H14)*(1/V$1+'Output(tau)'!$B$34))),0)</f>
        <v>1.1755870833513038E-3</v>
      </c>
      <c r="W14">
        <f>IF('Output(tau)'!$B$18&gt;=$H14,1/W$1*1/(1/W$1+'Output(tau)'!$B$34)*(EXP(-('Output(tau)'!$B$18-$H14-1)*(1/W$1+'Output(tau)'!$B$34))-EXP(-('Output(tau)'!$B$18-$H14)*(1/W$1+'Output(tau)'!$B$34))),0)</f>
        <v>1.44275852417396E-3</v>
      </c>
      <c r="X14">
        <f>IF('Output(tau)'!$B$18&gt;=$H14,1/X$1*1/(1/X$1+'Output(tau)'!$B$34)*(EXP(-('Output(tau)'!$B$18-$H14-1)*(1/X$1+'Output(tau)'!$B$34))-EXP(-('Output(tau)'!$B$18-$H14)*(1/X$1+'Output(tau)'!$B$34))),0)</f>
        <v>1.7187191133576155E-3</v>
      </c>
      <c r="Y14">
        <f>IF('Output(tau)'!$B$18&gt;=$H14,1/Y$1*1/(1/Y$1+'Output(tau)'!$B$34)*(EXP(-('Output(tau)'!$B$18-$H14-1)*(1/Y$1+'Output(tau)'!$B$34))-EXP(-('Output(tau)'!$B$18-$H14)*(1/Y$1+'Output(tau)'!$B$34))),0)</f>
        <v>1.9983726311409433E-3</v>
      </c>
      <c r="Z14">
        <f>IF('Output(tau)'!$B$18&gt;=$H14,1/Z$1*1/(1/Z$1+'Output(tau)'!$B$34)*(EXP(-('Output(tau)'!$B$18-$H14-1)*(1/Z$1+'Output(tau)'!$B$34))-EXP(-('Output(tau)'!$B$18-$H14)*(1/Z$1+'Output(tau)'!$B$34))),0)</f>
        <v>2.2774756855514569E-3</v>
      </c>
      <c r="AA14">
        <f>IF('Output(tau)'!$B$18&gt;=$H14,1/AA$1*1/(1/AA$1+'Output(tau)'!$B$34)*(EXP(-('Output(tau)'!$B$18-$H14-1)*(1/AA$1+'Output(tau)'!$B$34))-EXP(-('Output(tau)'!$B$18-$H14)*(1/AA$1+'Output(tau)'!$B$34))),0)</f>
        <v>2.5526088836775665E-3</v>
      </c>
      <c r="AB14">
        <f>IF('Output(tau)'!$B$18&gt;=$H14,1/AB$1*1/(1/AB$1+'Output(tau)'!$B$34)*(EXP(-('Output(tau)'!$B$18-$H14-1)*(1/AB$1+'Output(tau)'!$B$34))-EXP(-('Output(tau)'!$B$18-$H14)*(1/AB$1+'Output(tau)'!$B$34))),0)</f>
        <v>2.8211008184312464E-3</v>
      </c>
      <c r="AC14">
        <f>IF('Output(tau)'!$B$18&gt;=$H14,1/AC$1*1/(1/AC$1+'Output(tau)'!$B$34)*(EXP(-('Output(tau)'!$B$18-$H14-1)*(1/AC$1+'Output(tau)'!$B$34))-EXP(-('Output(tau)'!$B$18-$H14)*(1/AC$1+'Output(tau)'!$B$34))),0)</f>
        <v>3.0809317997418512E-3</v>
      </c>
      <c r="AD14">
        <f>IF('Output(tau)'!$B$18&gt;=$H14,1/AD$1*1/(1/AD$1+'Output(tau)'!$B$34)*(EXP(-('Output(tau)'!$B$18-$H14-1)*(1/AD$1+'Output(tau)'!$B$34))-EXP(-('Output(tau)'!$B$18-$H14)*(1/AD$1+'Output(tau)'!$B$34))),0)</f>
        <v>3.3306335750069582E-3</v>
      </c>
      <c r="AE14">
        <f>IF('Output(tau)'!$B$18&gt;=$H14,1/AE$1*1/(1/AE$1+'Output(tau)'!$B$34)*(EXP(-('Output(tau)'!$B$18-$H14-1)*(1/AE$1+'Output(tau)'!$B$34))-EXP(-('Output(tau)'!$B$18-$H14)*(1/AE$1+'Output(tau)'!$B$34))),0)</f>
        <v>3.5691940955977081E-3</v>
      </c>
      <c r="AF14">
        <f>IF('Output(tau)'!$B$18&gt;=$H14,1/AF$1*1/(1/AF$1+'Output(tau)'!$B$34)*(EXP(-('Output(tau)'!$B$18-$H14-1)*(1/AF$1+'Output(tau)'!$B$34))-EXP(-('Output(tau)'!$B$18-$H14)*(1/AF$1+'Output(tau)'!$B$34))),0)</f>
        <v>3.7959718014033833E-3</v>
      </c>
      <c r="AG14">
        <f>IF('Output(tau)'!$B$18&gt;=$H14,1/AG$1*1/(1/AG$1+'Output(tau)'!$B$34)*(EXP(-('Output(tau)'!$B$18-$H14-1)*(1/AG$1+'Output(tau)'!$B$34))-EXP(-('Output(tau)'!$B$18-$H14)*(1/AG$1+'Output(tau)'!$B$34))),0)</f>
        <v>4.0106211111758938E-3</v>
      </c>
      <c r="AH14">
        <f>IF('Output(tau)'!$B$18&gt;=$H14,1/AH$1*1/(1/AH$1+'Output(tau)'!$B$34)*(EXP(-('Output(tau)'!$B$18-$H14-1)*(1/AH$1+'Output(tau)'!$B$34))-EXP(-('Output(tau)'!$B$18-$H14)*(1/AH$1+'Output(tau)'!$B$34))),0)</f>
        <v>4.2130292077617038E-3</v>
      </c>
      <c r="AI14">
        <f>IF('Output(tau)'!$B$18&gt;=$H14,1/AI$1*1/(1/AI$1+'Output(tau)'!$B$34)*(EXP(-('Output(tau)'!$B$18-$H14-1)*(1/AI$1+'Output(tau)'!$B$34))-EXP(-('Output(tau)'!$B$18-$H14)*(1/AI$1+'Output(tau)'!$B$34))),0)</f>
        <v>4.4032633594187354E-3</v>
      </c>
      <c r="AJ14">
        <f>IF('Output(tau)'!$B$18&gt;=$H14,1/AJ$1*1/(1/AJ$1+'Output(tau)'!$B$34)*(EXP(-('Output(tau)'!$B$18-$H14-1)*(1/AJ$1+'Output(tau)'!$B$34))-EXP(-('Output(tau)'!$B$18-$H14)*(1/AJ$1+'Output(tau)'!$B$34))),0)</f>
        <v>4.5815276288464768E-3</v>
      </c>
      <c r="AK14">
        <f>IF('Output(tau)'!$B$18&gt;=$H14,1/AK$1*1/(1/AK$1+'Output(tau)'!$B$34)*(EXP(-('Output(tau)'!$B$18-$H14-1)*(1/AK$1+'Output(tau)'!$B$34))-EXP(-('Output(tau)'!$B$18-$H14)*(1/AK$1+'Output(tau)'!$B$34))),0)</f>
        <v>4.7481277004169098E-3</v>
      </c>
      <c r="AL14">
        <f>IF('Output(tau)'!$B$18&gt;=$H14,1/AL$1*1/(1/AL$1+'Output(tau)'!$B$34)*(EXP(-('Output(tau)'!$B$18-$H14-1)*(1/AL$1+'Output(tau)'!$B$34))-EXP(-('Output(tau)'!$B$18-$H14)*(1/AL$1+'Output(tau)'!$B$34))),0)</f>
        <v>4.9034425836400053E-3</v>
      </c>
      <c r="AM14">
        <f>IF('Output(tau)'!$B$18&gt;=$H14,1/AM$1*1/(1/AM$1+'Output(tau)'!$B$34)*(EXP(-('Output(tau)'!$B$18-$H14-1)*(1/AM$1+'Output(tau)'!$B$34))-EXP(-('Output(tau)'!$B$18-$H14)*(1/AM$1+'Output(tau)'!$B$34))),0)</f>
        <v>5.0479020536889352E-3</v>
      </c>
      <c r="AN14">
        <f>IF('Output(tau)'!$B$18&gt;=$H14,1/AN$1*1/(1/AN$1+'Output(tau)'!$B$34)*(EXP(-('Output(tau)'!$B$18-$H14-1)*(1/AN$1+'Output(tau)'!$B$34))-EXP(-('Output(tau)'!$B$18-$H14)*(1/AN$1+'Output(tau)'!$B$34))),0)</f>
        <v>5.1819688242258355E-3</v>
      </c>
      <c r="AO14">
        <f>IF('Output(tau)'!$B$18&gt;=$H14,1/AO$1*1/(1/AO$1+'Output(tau)'!$B$34)*(EXP(-('Output(tau)'!$B$18-$H14-1)*(1/AO$1+'Output(tau)'!$B$34))-EXP(-('Output(tau)'!$B$18-$H14)*(1/AO$1+'Output(tau)'!$B$34))),0)</f>
        <v>5.3061245889159947E-3</v>
      </c>
      <c r="AP14">
        <f>IF('Output(tau)'!$B$18&gt;=$H14,1/AP$1*1/(1/AP$1+'Output(tau)'!$B$34)*(EXP(-('Output(tau)'!$B$18-$H14-1)*(1/AP$1+'Output(tau)'!$B$34))-EXP(-('Output(tau)'!$B$18-$H14)*(1/AP$1+'Output(tau)'!$B$34))),0)</f>
        <v>5.4208592025695446E-3</v>
      </c>
      <c r="AQ14">
        <f>IF('Output(tau)'!$B$18&gt;=$H14,1/AQ$1*1/(1/AQ$1+'Output(tau)'!$B$34)*(EXP(-('Output(tau)'!$B$18-$H14-1)*(1/AQ$1+'Output(tau)'!$B$34))-EXP(-('Output(tau)'!$B$18-$H14)*(1/AQ$1+'Output(tau)'!$B$34))),0)</f>
        <v>5.5266623943924786E-3</v>
      </c>
      <c r="AR14">
        <f>IF('Output(tau)'!$B$18&gt;=$H14,1/AR$1*1/(1/AR$1+'Output(tau)'!$B$34)*(EXP(-('Output(tau)'!$B$18-$H14-1)*(1/AR$1+'Output(tau)'!$B$34))-EXP(-('Output(tau)'!$B$18-$H14)*(1/AR$1+'Output(tau)'!$B$34))),0)</f>
        <v>5.6240175120073621E-3</v>
      </c>
      <c r="AS14">
        <f>IF('Output(tau)'!$B$18&gt;=$H14,1/AS$1*1/(1/AS$1+'Output(tau)'!$B$34)*(EXP(-('Output(tau)'!$B$18-$H14-1)*(1/AS$1+'Output(tau)'!$B$34))-EXP(-('Output(tau)'!$B$18-$H14)*(1/AS$1+'Output(tau)'!$B$34))),0)</f>
        <v>5.713396885597688E-3</v>
      </c>
      <c r="AT14">
        <f>IF('Output(tau)'!$B$18&gt;=$H14,1/AT$1*1/(1/AT$1+'Output(tau)'!$B$34)*(EXP(-('Output(tau)'!$B$18-$H14-1)*(1/AT$1+'Output(tau)'!$B$34))-EXP(-('Output(tau)'!$B$18-$H14)*(1/AT$1+'Output(tau)'!$B$34))),0)</f>
        <v>5.7952584777906935E-3</v>
      </c>
      <c r="AU14">
        <f>IF('Output(tau)'!$B$18&gt;=$H14,1/AU$1*1/(1/AU$1+'Output(tau)'!$B$34)*(EXP(-('Output(tau)'!$B$18-$H14-1)*(1/AU$1+'Output(tau)'!$B$34))-EXP(-('Output(tau)'!$B$18-$H14)*(1/AU$1+'Output(tau)'!$B$34))),0)</f>
        <v>5.8700435482920976E-3</v>
      </c>
      <c r="AV14">
        <f>IF('Output(tau)'!$B$18&gt;=$H14,1/AV$1*1/(1/AV$1+'Output(tau)'!$B$34)*(EXP(-('Output(tau)'!$B$18-$H14-1)*(1/AV$1+'Output(tau)'!$B$34))-EXP(-('Output(tau)'!$B$18-$H14)*(1/AV$1+'Output(tau)'!$B$34))),0)</f>
        <v>5.9381751145445028E-3</v>
      </c>
    </row>
    <row r="15" spans="1:48" x14ac:dyDescent="0.15">
      <c r="G15">
        <f>IF('Output(tau)'!$B$18&gt;H15,'Output(tau)'!$B$18-H15,0)</f>
        <v>57</v>
      </c>
      <c r="H15">
        <v>1943</v>
      </c>
      <c r="I15">
        <f>IF('Output(tau)'!$B$18&gt;=$H15,1/I$1*1/(1/I$1+'Output(tau)'!$B$34)*(EXP(-('Output(tau)'!$B$18-$H15-1)*(1/I$1+'Output(tau)'!$B$34))-EXP(-('Output(tau)'!$B$18-$H15)*(1/I$1+'Output(tau)'!$B$34))),0)</f>
        <v>3.5189825901165697E-4</v>
      </c>
      <c r="J15">
        <f>IF('Output(tau)'!$B$18&gt;=$H15,1/J$1*1/(1/J$1+'Output(tau)'!$B$34)*(EXP(-('Output(tau)'!$B$18-$H15-1)*(1/J$1+'Output(tau)'!$B$34))-EXP(-('Output(tau)'!$B$18-$H15)*(1/J$1+'Output(tau)'!$B$34))),0)</f>
        <v>2.7206044485606585E-13</v>
      </c>
      <c r="K15">
        <f>IF('Output(tau)'!$B$18&gt;=$H15,1/K$1*1/(1/K$1+'Output(tau)'!$B$34)*(EXP(-('Output(tau)'!$B$18-$H15-1)*(1/K$1+'Output(tau)'!$B$34))-EXP(-('Output(tau)'!$B$18-$H15)*(1/K$1+'Output(tau)'!$B$34))),0)</f>
        <v>2.2165358859178392E-9</v>
      </c>
      <c r="L15">
        <f>IF('Output(tau)'!$B$18&gt;=$H15,1/L$1*1/(1/L$1+'Output(tau)'!$B$34)*(EXP(-('Output(tau)'!$B$18-$H15-1)*(1/L$1+'Output(tau)'!$B$34))-EXP(-('Output(tau)'!$B$18-$H15)*(1/L$1+'Output(tau)'!$B$34))),0)</f>
        <v>1.8393350151934695E-7</v>
      </c>
      <c r="M15">
        <f>IF('Output(tau)'!$B$18&gt;=$H15,1/M$1*1/(1/M$1+'Output(tau)'!$B$34)*(EXP(-('Output(tau)'!$B$18-$H15-1)*(1/M$1+'Output(tau)'!$B$34))-EXP(-('Output(tau)'!$B$18-$H15)*(1/M$1+'Output(tau)'!$B$34))),0)</f>
        <v>2.4787112230899983E-6</v>
      </c>
      <c r="N15">
        <f>IF('Output(tau)'!$B$18&gt;=$H15,1/N$1*1/(1/N$1+'Output(tau)'!$B$34)*(EXP(-('Output(tau)'!$B$18-$H15-1)*(1/N$1+'Output(tau)'!$B$34))-EXP(-('Output(tau)'!$B$18-$H15)*(1/N$1+'Output(tau)'!$B$34))),0)</f>
        <v>1.3575158772182581E-5</v>
      </c>
      <c r="O15">
        <f>IF('Output(tau)'!$B$18&gt;=$H15,1/O$1*1/(1/O$1+'Output(tau)'!$B$34)*(EXP(-('Output(tau)'!$B$18-$H15-1)*(1/O$1+'Output(tau)'!$B$34))-EXP(-('Output(tau)'!$B$18-$H15)*(1/O$1+'Output(tau)'!$B$34))),0)</f>
        <v>4.4657489581705556E-5</v>
      </c>
      <c r="P15">
        <f>IF('Output(tau)'!$B$18&gt;=$H15,1/P$1*1/(1/P$1+'Output(tau)'!$B$34)*(EXP(-('Output(tau)'!$B$18-$H15-1)*(1/P$1+'Output(tau)'!$B$34))-EXP(-('Output(tau)'!$B$18-$H15)*(1/P$1+'Output(tau)'!$B$34))),0)</f>
        <v>1.07148955429903E-4</v>
      </c>
      <c r="Q15">
        <f>IF('Output(tau)'!$B$18&gt;=$H15,1/Q$1*1/(1/Q$1+'Output(tau)'!$B$34)*(EXP(-('Output(tau)'!$B$18-$H15-1)*(1/Q$1+'Output(tau)'!$B$34))-EXP(-('Output(tau)'!$B$18-$H15)*(1/Q$1+'Output(tau)'!$B$34))),0)</f>
        <v>2.0872603468382743E-4</v>
      </c>
      <c r="R15">
        <f>IF('Output(tau)'!$B$18&gt;=$H15,1/R$1*1/(1/R$1+'Output(tau)'!$B$34)*(EXP(-('Output(tau)'!$B$18-$H15-1)*(1/R$1+'Output(tau)'!$B$34))-EXP(-('Output(tau)'!$B$18-$H15)*(1/R$1+'Output(tau)'!$B$34))),0)</f>
        <v>3.5189825901165697E-4</v>
      </c>
      <c r="S15">
        <f>IF('Output(tau)'!$B$18&gt;=$H15,1/S$1*1/(1/S$1+'Output(tau)'!$B$34)*(EXP(-('Output(tau)'!$B$18-$H15-1)*(1/S$1+'Output(tau)'!$B$34))-EXP(-('Output(tau)'!$B$18-$H15)*(1/S$1+'Output(tau)'!$B$34))),0)</f>
        <v>5.3464125881344526E-4</v>
      </c>
      <c r="T15">
        <f>IF('Output(tau)'!$B$18&gt;=$H15,1/T$1*1/(1/T$1+'Output(tau)'!$B$34)*(EXP(-('Output(tau)'!$B$18-$H15-1)*(1/T$1+'Output(tau)'!$B$34))-EXP(-('Output(tau)'!$B$18-$H15)*(1/T$1+'Output(tau)'!$B$34))),0)</f>
        <v>7.51867348374579E-4</v>
      </c>
      <c r="U15">
        <f>IF('Output(tau)'!$B$18&gt;=$H15,1/U$1*1/(1/U$1+'Output(tau)'!$B$34)*(EXP(-('Output(tau)'!$B$18-$H15-1)*(1/U$1+'Output(tau)'!$B$34))-EXP(-('Output(tau)'!$B$18-$H15)*(1/U$1+'Output(tau)'!$B$34))),0)</f>
        <v>9.9690341587136723E-4</v>
      </c>
      <c r="V15">
        <f>IF('Output(tau)'!$B$18&gt;=$H15,1/V$1*1/(1/V$1+'Output(tau)'!$B$34)*(EXP(-('Output(tau)'!$B$18-$H15-1)*(1/V$1+'Output(tau)'!$B$34))-EXP(-('Output(tau)'!$B$18-$H15)*(1/V$1+'Output(tau)'!$B$34))),0)</f>
        <v>1.2626292329342287E-3</v>
      </c>
      <c r="W15">
        <f>IF('Output(tau)'!$B$18&gt;=$H15,1/W$1*1/(1/W$1+'Output(tau)'!$B$34)*(EXP(-('Output(tau)'!$B$18-$H15-1)*(1/W$1+'Output(tau)'!$B$34))-EXP(-('Output(tau)'!$B$18-$H15)*(1/W$1+'Output(tau)'!$B$34))),0)</f>
        <v>1.542221006639713E-3</v>
      </c>
      <c r="X15">
        <f>IF('Output(tau)'!$B$18&gt;=$H15,1/X$1*1/(1/X$1+'Output(tau)'!$B$34)*(EXP(-('Output(tau)'!$B$18-$H15-1)*(1/X$1+'Output(tau)'!$B$34))-EXP(-('Output(tau)'!$B$18-$H15)*(1/X$1+'Output(tau)'!$B$34))),0)</f>
        <v>1.8295669726054002E-3</v>
      </c>
      <c r="Y15">
        <f>IF('Output(tau)'!$B$18&gt;=$H15,1/Y$1*1/(1/Y$1+'Output(tau)'!$B$34)*(EXP(-('Output(tau)'!$B$18-$H15-1)*(1/Y$1+'Output(tau)'!$B$34))-EXP(-('Output(tau)'!$B$18-$H15)*(1/Y$1+'Output(tau)'!$B$34))),0)</f>
        <v>2.1194501552676964E-3</v>
      </c>
      <c r="Z15">
        <f>IF('Output(tau)'!$B$18&gt;=$H15,1/Z$1*1/(1/Z$1+'Output(tau)'!$B$34)*(EXP(-('Output(tau)'!$B$18-$H15-1)*(1/Z$1+'Output(tau)'!$B$34))-EXP(-('Output(tau)'!$B$18-$H15)*(1/Z$1+'Output(tau)'!$B$34))),0)</f>
        <v>2.4075827352133053E-3</v>
      </c>
      <c r="AA15">
        <f>IF('Output(tau)'!$B$18&gt;=$H15,1/AA$1*1/(1/AA$1+'Output(tau)'!$B$34)*(EXP(-('Output(tau)'!$B$18-$H15-1)*(1/AA$1+'Output(tau)'!$B$34))-EXP(-('Output(tau)'!$B$18-$H15)*(1/AA$1+'Output(tau)'!$B$34))),0)</f>
        <v>2.690555039602395E-3</v>
      </c>
      <c r="AB15">
        <f>IF('Output(tau)'!$B$18&gt;=$H15,1/AB$1*1/(1/AB$1+'Output(tau)'!$B$34)*(EXP(-('Output(tau)'!$B$18-$H15-1)*(1/AB$1+'Output(tau)'!$B$34))-EXP(-('Output(tau)'!$B$18-$H15)*(1/AB$1+'Output(tau)'!$B$34))),0)</f>
        <v>2.9657417503794956E-3</v>
      </c>
      <c r="AC15">
        <f>IF('Output(tau)'!$B$18&gt;=$H15,1/AC$1*1/(1/AC$1+'Output(tau)'!$B$34)*(EXP(-('Output(tau)'!$B$18-$H15-1)*(1/AC$1+'Output(tau)'!$B$34))-EXP(-('Output(tau)'!$B$18-$H15)*(1/AC$1+'Output(tau)'!$B$34))),0)</f>
        <v>3.2311920705398456E-3</v>
      </c>
      <c r="AD15">
        <f>IF('Output(tau)'!$B$18&gt;=$H15,1/AD$1*1/(1/AD$1+'Output(tau)'!$B$34)*(EXP(-('Output(tau)'!$B$18-$H15-1)*(1/AD$1+'Output(tau)'!$B$34))-EXP(-('Output(tau)'!$B$18-$H15)*(1/AD$1+'Output(tau)'!$B$34))),0)</f>
        <v>3.4855194776201581E-3</v>
      </c>
      <c r="AE15">
        <f>IF('Output(tau)'!$B$18&gt;=$H15,1/AE$1*1/(1/AE$1+'Output(tau)'!$B$34)*(EXP(-('Output(tau)'!$B$18-$H15-1)*(1/AE$1+'Output(tau)'!$B$34))-EXP(-('Output(tau)'!$B$18-$H15)*(1/AE$1+'Output(tau)'!$B$34))),0)</f>
        <v>3.7277994047880958E-3</v>
      </c>
      <c r="AF15">
        <f>IF('Output(tau)'!$B$18&gt;=$H15,1/AF$1*1/(1/AF$1+'Output(tau)'!$B$34)*(EXP(-('Output(tau)'!$B$18-$H15-1)*(1/AF$1+'Output(tau)'!$B$34))-EXP(-('Output(tau)'!$B$18-$H15)*(1/AF$1+'Output(tau)'!$B$34))),0)</f>
        <v>3.9574786537416029E-3</v>
      </c>
      <c r="AG15">
        <f>IF('Output(tau)'!$B$18&gt;=$H15,1/AG$1*1/(1/AG$1+'Output(tau)'!$B$34)*(EXP(-('Output(tau)'!$B$18-$H15-1)*(1/AG$1+'Output(tau)'!$B$34))-EXP(-('Output(tau)'!$B$18-$H15)*(1/AG$1+'Output(tau)'!$B$34))),0)</f>
        <v>4.1742976637153678E-3</v>
      </c>
      <c r="AH15">
        <f>IF('Output(tau)'!$B$18&gt;=$H15,1/AH$1*1/(1/AH$1+'Output(tau)'!$B$34)*(EXP(-('Output(tau)'!$B$18-$H15-1)*(1/AH$1+'Output(tau)'!$B$34))-EXP(-('Output(tau)'!$B$18-$H15)*(1/AH$1+'Output(tau)'!$B$34))),0)</f>
        <v>4.3782252762415708E-3</v>
      </c>
      <c r="AI15">
        <f>IF('Output(tau)'!$B$18&gt;=$H15,1/AI$1*1/(1/AI$1+'Output(tau)'!$B$34)*(EXP(-('Output(tau)'!$B$18-$H15-1)*(1/AI$1+'Output(tau)'!$B$34))-EXP(-('Output(tau)'!$B$18-$H15)*(1/AI$1+'Output(tau)'!$B$34))),0)</f>
        <v>4.5694048910654428E-3</v>
      </c>
      <c r="AJ15">
        <f>IF('Output(tau)'!$B$18&gt;=$H15,1/AJ$1*1/(1/AJ$1+'Output(tau)'!$B$34)*(EXP(-('Output(tau)'!$B$18-$H15-1)*(1/AJ$1+'Output(tau)'!$B$34))-EXP(-('Output(tau)'!$B$18-$H15)*(1/AJ$1+'Output(tau)'!$B$34))),0)</f>
        <v>4.7481106054543532E-3</v>
      </c>
      <c r="AK15">
        <f>IF('Output(tau)'!$B$18&gt;=$H15,1/AK$1*1/(1/AK$1+'Output(tau)'!$B$34)*(EXP(-('Output(tau)'!$B$18-$H15-1)*(1/AK$1+'Output(tau)'!$B$34))-EXP(-('Output(tau)'!$B$18-$H15)*(1/AK$1+'Output(tau)'!$B$34))),0)</f>
        <v>4.9147118765482389E-3</v>
      </c>
      <c r="AL15">
        <f>IF('Output(tau)'!$B$18&gt;=$H15,1/AL$1*1/(1/AL$1+'Output(tau)'!$B$34)*(EXP(-('Output(tau)'!$B$18-$H15-1)*(1/AL$1+'Output(tau)'!$B$34))-EXP(-('Output(tau)'!$B$18-$H15)*(1/AL$1+'Output(tau)'!$B$34))),0)</f>
        <v>5.0696453266197428E-3</v>
      </c>
      <c r="AM15">
        <f>IF('Output(tau)'!$B$18&gt;=$H15,1/AM$1*1/(1/AM$1+'Output(tau)'!$B$34)*(EXP(-('Output(tau)'!$B$18-$H15-1)*(1/AM$1+'Output(tau)'!$B$34))-EXP(-('Output(tau)'!$B$18-$H15)*(1/AM$1+'Output(tau)'!$B$34))),0)</f>
        <v>5.21339245351643E-3</v>
      </c>
      <c r="AN15">
        <f>IF('Output(tau)'!$B$18&gt;=$H15,1/AN$1*1/(1/AN$1+'Output(tau)'!$B$34)*(EXP(-('Output(tau)'!$B$18-$H15-1)*(1/AN$1+'Output(tau)'!$B$34))-EXP(-('Output(tau)'!$B$18-$H15)*(1/AN$1+'Output(tau)'!$B$34))),0)</f>
        <v>5.3464621722608963E-3</v>
      </c>
      <c r="AO15">
        <f>IF('Output(tau)'!$B$18&gt;=$H15,1/AO$1*1/(1/AO$1+'Output(tau)'!$B$34)*(EXP(-('Output(tau)'!$B$18-$H15-1)*(1/AO$1+'Output(tau)'!$B$34))-EXP(-('Output(tau)'!$B$18-$H15)*(1/AO$1+'Output(tau)'!$B$34))),0)</f>
        <v>5.4693772763302895E-3</v>
      </c>
      <c r="AP15">
        <f>IF('Output(tau)'!$B$18&gt;=$H15,1/AP$1*1/(1/AP$1+'Output(tau)'!$B$34)*(EXP(-('Output(tau)'!$B$18-$H15-1)*(1/AP$1+'Output(tau)'!$B$34))-EXP(-('Output(tau)'!$B$18-$H15)*(1/AP$1+'Output(tau)'!$B$34))),0)</f>
        <v>5.5826640571296215E-3</v>
      </c>
      <c r="AQ15">
        <f>IF('Output(tau)'!$B$18&gt;=$H15,1/AQ$1*1/(1/AQ$1+'Output(tau)'!$B$34)*(EXP(-('Output(tau)'!$B$18-$H15-1)*(1/AQ$1+'Output(tau)'!$B$34))-EXP(-('Output(tau)'!$B$18-$H15)*(1/AQ$1+'Output(tau)'!$B$34))),0)</f>
        <v>5.6868444527614637E-3</v>
      </c>
      <c r="AR15">
        <f>IF('Output(tau)'!$B$18&gt;=$H15,1/AR$1*1/(1/AR$1+'Output(tau)'!$B$34)*(EXP(-('Output(tau)'!$B$18-$H15-1)*(1/AR$1+'Output(tau)'!$B$34))-EXP(-('Output(tau)'!$B$18-$H15)*(1/AR$1+'Output(tau)'!$B$34))),0)</f>
        <v>5.7824302111809667E-3</v>
      </c>
      <c r="AS15">
        <f>IF('Output(tau)'!$B$18&gt;=$H15,1/AS$1*1/(1/AS$1+'Output(tau)'!$B$34)*(EXP(-('Output(tau)'!$B$18-$H15-1)*(1/AS$1+'Output(tau)'!$B$34))-EXP(-('Output(tau)'!$B$18-$H15)*(1/AS$1+'Output(tau)'!$B$34))),0)</f>
        <v>5.8699186489783728E-3</v>
      </c>
      <c r="AT15">
        <f>IF('Output(tau)'!$B$18&gt;=$H15,1/AT$1*1/(1/AT$1+'Output(tau)'!$B$34)*(EXP(-('Output(tau)'!$B$18-$H15-1)*(1/AT$1+'Output(tau)'!$B$34))-EXP(-('Output(tau)'!$B$18-$H15)*(1/AT$1+'Output(tau)'!$B$34))),0)</f>
        <v>5.9497896670578365E-3</v>
      </c>
      <c r="AU15">
        <f>IF('Output(tau)'!$B$18&gt;=$H15,1/AU$1*1/(1/AU$1+'Output(tau)'!$B$34)*(EXP(-('Output(tau)'!$B$18-$H15-1)*(1/AU$1+'Output(tau)'!$B$34))-EXP(-('Output(tau)'!$B$18-$H15)*(1/AU$1+'Output(tau)'!$B$34))),0)</f>
        <v>6.0225037504270662E-3</v>
      </c>
      <c r="AV15">
        <f>IF('Output(tau)'!$B$18&gt;=$H15,1/AV$1*1/(1/AV$1+'Output(tau)'!$B$34)*(EXP(-('Output(tau)'!$B$18-$H15-1)*(1/AV$1+'Output(tau)'!$B$34))-EXP(-('Output(tau)'!$B$18-$H15)*(1/AV$1+'Output(tau)'!$B$34))),0)</f>
        <v>6.0885007332643071E-3</v>
      </c>
    </row>
    <row r="16" spans="1:48" x14ac:dyDescent="0.15">
      <c r="G16">
        <f>IF('Output(tau)'!$B$18&gt;H16,'Output(tau)'!$B$18-H16,0)</f>
        <v>56</v>
      </c>
      <c r="H16">
        <v>1944</v>
      </c>
      <c r="I16">
        <f>IF('Output(tau)'!$B$18&gt;=$H16,1/I$1*1/(1/I$1+'Output(tau)'!$B$34)*(EXP(-('Output(tau)'!$B$18-$H16-1)*(1/I$1+'Output(tau)'!$B$34))-EXP(-('Output(tau)'!$B$18-$H16)*(1/I$1+'Output(tau)'!$B$34))),0)</f>
        <v>3.889077219811376E-4</v>
      </c>
      <c r="J16">
        <f>IF('Output(tau)'!$B$18&gt;=$H16,1/J$1*1/(1/J$1+'Output(tau)'!$B$34)*(EXP(-('Output(tau)'!$B$18-$H16-1)*(1/J$1+'Output(tau)'!$B$34))-EXP(-('Output(tau)'!$B$18-$H16)*(1/J$1+'Output(tau)'!$B$34))),0)</f>
        <v>4.4855184235033507E-13</v>
      </c>
      <c r="K16">
        <f>IF('Output(tau)'!$B$18&gt;=$H16,1/K$1*1/(1/K$1+'Output(tau)'!$B$34)*(EXP(-('Output(tau)'!$B$18-$H16-1)*(1/K$1+'Output(tau)'!$B$34))-EXP(-('Output(tau)'!$B$18-$H16)*(1/K$1+'Output(tau)'!$B$34))),0)</f>
        <v>3.0934250230361097E-9</v>
      </c>
      <c r="L16">
        <f>IF('Output(tau)'!$B$18&gt;=$H16,1/L$1*1/(1/L$1+'Output(tau)'!$B$34)*(EXP(-('Output(tau)'!$B$18-$H16-1)*(1/L$1+'Output(tau)'!$B$34))-EXP(-('Output(tau)'!$B$18-$H16)*(1/L$1+'Output(tau)'!$B$34))),0)</f>
        <v>2.3617529093121479E-7</v>
      </c>
      <c r="M16">
        <f>IF('Output(tau)'!$B$18&gt;=$H16,1/M$1*1/(1/M$1+'Output(tau)'!$B$34)*(EXP(-('Output(tau)'!$B$18-$H16-1)*(1/M$1+'Output(tau)'!$B$34))-EXP(-('Output(tau)'!$B$18-$H16)*(1/M$1+'Output(tau)'!$B$34))),0)</f>
        <v>3.0275047245647211E-6</v>
      </c>
      <c r="N16">
        <f>IF('Output(tau)'!$B$18&gt;=$H16,1/N$1*1/(1/N$1+'Output(tau)'!$B$34)*(EXP(-('Output(tau)'!$B$18-$H16-1)*(1/N$1+'Output(tau)'!$B$34))-EXP(-('Output(tau)'!$B$18-$H16)*(1/N$1+'Output(tau)'!$B$34))),0)</f>
        <v>1.6037155171822137E-5</v>
      </c>
      <c r="O16">
        <f>IF('Output(tau)'!$B$18&gt;=$H16,1/O$1*1/(1/O$1+'Output(tau)'!$B$34)*(EXP(-('Output(tau)'!$B$18-$H16-1)*(1/O$1+'Output(tau)'!$B$34))-EXP(-('Output(tau)'!$B$18-$H16)*(1/O$1+'Output(tau)'!$B$34))),0)</f>
        <v>5.1515316741348777E-5</v>
      </c>
      <c r="P16">
        <f>IF('Output(tau)'!$B$18&gt;=$H16,1/P$1*1/(1/P$1+'Output(tau)'!$B$34)*(EXP(-('Output(tau)'!$B$18-$H16-1)*(1/P$1+'Output(tau)'!$B$34))-EXP(-('Output(tau)'!$B$18-$H16)*(1/P$1+'Output(tau)'!$B$34))),0)</f>
        <v>1.2141567309312078E-4</v>
      </c>
      <c r="Q16">
        <f>IF('Output(tau)'!$B$18&gt;=$H16,1/Q$1*1/(1/Q$1+'Output(tau)'!$B$34)*(EXP(-('Output(tau)'!$B$18-$H16-1)*(1/Q$1+'Output(tau)'!$B$34))-EXP(-('Output(tau)'!$B$18-$H16)*(1/Q$1+'Output(tau)'!$B$34))),0)</f>
        <v>2.332553239020505E-4</v>
      </c>
      <c r="R16">
        <f>IF('Output(tau)'!$B$18&gt;=$H16,1/R$1*1/(1/R$1+'Output(tau)'!$B$34)*(EXP(-('Output(tau)'!$B$18-$H16-1)*(1/R$1+'Output(tau)'!$B$34))-EXP(-('Output(tau)'!$B$18-$H16)*(1/R$1+'Output(tau)'!$B$34))),0)</f>
        <v>3.889077219811376E-4</v>
      </c>
      <c r="S16">
        <f>IF('Output(tau)'!$B$18&gt;=$H16,1/S$1*1/(1/S$1+'Output(tau)'!$B$34)*(EXP(-('Output(tau)'!$B$18-$H16-1)*(1/S$1+'Output(tau)'!$B$34))-EXP(-('Output(tau)'!$B$18-$H16)*(1/S$1+'Output(tau)'!$B$34))),0)</f>
        <v>5.8552276794860639E-4</v>
      </c>
      <c r="T16">
        <f>IF('Output(tau)'!$B$18&gt;=$H16,1/T$1*1/(1/T$1+'Output(tau)'!$B$34)*(EXP(-('Output(tau)'!$B$18-$H16-1)*(1/T$1+'Output(tau)'!$B$34))-EXP(-('Output(tau)'!$B$18-$H16)*(1/T$1+'Output(tau)'!$B$34))),0)</f>
        <v>8.1720766565111097E-4</v>
      </c>
      <c r="U16">
        <f>IF('Output(tau)'!$B$18&gt;=$H16,1/U$1*1/(1/U$1+'Output(tau)'!$B$34)*(EXP(-('Output(tau)'!$B$18-$H16-1)*(1/U$1+'Output(tau)'!$B$34))-EXP(-('Output(tau)'!$B$18-$H16)*(1/U$1+'Output(tau)'!$B$34))),0)</f>
        <v>1.0766148155309952E-3</v>
      </c>
      <c r="V16">
        <f>IF('Output(tau)'!$B$18&gt;=$H16,1/V$1*1/(1/V$1+'Output(tau)'!$B$34)*(EXP(-('Output(tau)'!$B$18-$H16-1)*(1/V$1+'Output(tau)'!$B$34))-EXP(-('Output(tau)'!$B$18-$H16)*(1/V$1+'Output(tau)'!$B$34))),0)</f>
        <v>1.3561161078049118E-3</v>
      </c>
      <c r="W16">
        <f>IF('Output(tau)'!$B$18&gt;=$H16,1/W$1*1/(1/W$1+'Output(tau)'!$B$34)*(EXP(-('Output(tau)'!$B$18-$H16-1)*(1/W$1+'Output(tau)'!$B$34))-EXP(-('Output(tau)'!$B$18-$H16)*(1/W$1+'Output(tau)'!$B$34))),0)</f>
        <v>1.648540343702088E-3</v>
      </c>
      <c r="X16">
        <f>IF('Output(tau)'!$B$18&gt;=$H16,1/X$1*1/(1/X$1+'Output(tau)'!$B$34)*(EXP(-('Output(tau)'!$B$18-$H16-1)*(1/X$1+'Output(tau)'!$B$34))-EXP(-('Output(tau)'!$B$18-$H16)*(1/X$1+'Output(tau)'!$B$34))),0)</f>
        <v>1.9475639045575671E-3</v>
      </c>
      <c r="Y16">
        <f>IF('Output(tau)'!$B$18&gt;=$H16,1/Y$1*1/(1/Y$1+'Output(tau)'!$B$34)*(EXP(-('Output(tau)'!$B$18-$H16-1)*(1/Y$1+'Output(tau)'!$B$34))-EXP(-('Output(tau)'!$B$18-$H16)*(1/Y$1+'Output(tau)'!$B$34))),0)</f>
        <v>2.2478635318877102E-3</v>
      </c>
      <c r="Z16">
        <f>IF('Output(tau)'!$B$18&gt;=$H16,1/Z$1*1/(1/Z$1+'Output(tau)'!$B$34)*(EXP(-('Output(tau)'!$B$18-$H16-1)*(1/Z$1+'Output(tau)'!$B$34))-EXP(-('Output(tau)'!$B$18-$H16)*(1/Z$1+'Output(tau)'!$B$34))),0)</f>
        <v>2.5451225071996958E-3</v>
      </c>
      <c r="AA16">
        <f>IF('Output(tau)'!$B$18&gt;=$H16,1/AA$1*1/(1/AA$1+'Output(tau)'!$B$34)*(EXP(-('Output(tau)'!$B$18-$H16-1)*(1/AA$1+'Output(tau)'!$B$34))-EXP(-('Output(tau)'!$B$18-$H16)*(1/AA$1+'Output(tau)'!$B$34))),0)</f>
        <v>2.8359559772041451E-3</v>
      </c>
      <c r="AB16">
        <f>IF('Output(tau)'!$B$18&gt;=$H16,1/AB$1*1/(1/AB$1+'Output(tau)'!$B$34)*(EXP(-('Output(tau)'!$B$18-$H16-1)*(1/AB$1+'Output(tau)'!$B$34))-EXP(-('Output(tau)'!$B$18-$H16)*(1/AB$1+'Output(tau)'!$B$34))),0)</f>
        <v>3.1177985814896184E-3</v>
      </c>
      <c r="AC16">
        <f>IF('Output(tau)'!$B$18&gt;=$H16,1/AC$1*1/(1/AC$1+'Output(tau)'!$B$34)*(EXP(-('Output(tau)'!$B$18-$H16-1)*(1/AC$1+'Output(tau)'!$B$34))-EXP(-('Output(tau)'!$B$18-$H16)*(1/AC$1+'Output(tau)'!$B$34))),0)</f>
        <v>3.3887806921251845E-3</v>
      </c>
      <c r="AD16">
        <f>IF('Output(tau)'!$B$18&gt;=$H16,1/AD$1*1/(1/AD$1+'Output(tau)'!$B$34)*(EXP(-('Output(tau)'!$B$18-$H16-1)*(1/AD$1+'Output(tau)'!$B$34))-EXP(-('Output(tau)'!$B$18-$H16)*(1/AD$1+'Output(tau)'!$B$34))),0)</f>
        <v>3.6476081067681326E-3</v>
      </c>
      <c r="AE16">
        <f>IF('Output(tau)'!$B$18&gt;=$H16,1/AE$1*1/(1/AE$1+'Output(tau)'!$B$34)*(EXP(-('Output(tau)'!$B$18-$H16-1)*(1/AE$1+'Output(tau)'!$B$34))-EXP(-('Output(tau)'!$B$18-$H16)*(1/AE$1+'Output(tau)'!$B$34))),0)</f>
        <v>3.8934527039252154E-3</v>
      </c>
      <c r="AF16">
        <f>IF('Output(tau)'!$B$18&gt;=$H16,1/AF$1*1/(1/AF$1+'Output(tau)'!$B$34)*(EXP(-('Output(tau)'!$B$18-$H16-1)*(1/AF$1+'Output(tau)'!$B$34))-EXP(-('Output(tau)'!$B$18-$H16)*(1/AF$1+'Output(tau)'!$B$34))),0)</f>
        <v>4.1258571228137142E-3</v>
      </c>
      <c r="AG16">
        <f>IF('Output(tau)'!$B$18&gt;=$H16,1/AG$1*1/(1/AG$1+'Output(tau)'!$B$34)*(EXP(-('Output(tau)'!$B$18-$H16-1)*(1/AG$1+'Output(tau)'!$B$34))-EXP(-('Output(tau)'!$B$18-$H16)*(1/AG$1+'Output(tau)'!$B$34))),0)</f>
        <v>4.3446539830810649E-3</v>
      </c>
      <c r="AH16">
        <f>IF('Output(tau)'!$B$18&gt;=$H16,1/AH$1*1/(1/AH$1+'Output(tau)'!$B$34)*(EXP(-('Output(tau)'!$B$18-$H16-1)*(1/AH$1+'Output(tau)'!$B$34))-EXP(-('Output(tau)'!$B$18-$H16)*(1/AH$1+'Output(tau)'!$B$34))),0)</f>
        <v>4.5498988077761066E-3</v>
      </c>
      <c r="AI16">
        <f>IF('Output(tau)'!$B$18&gt;=$H16,1/AI$1*1/(1/AI$1+'Output(tau)'!$B$34)*(EXP(-('Output(tau)'!$B$18-$H16-1)*(1/AI$1+'Output(tau)'!$B$34))-EXP(-('Output(tau)'!$B$18-$H16)*(1/AI$1+'Output(tau)'!$B$34))),0)</f>
        <v>4.7418151843747203E-3</v>
      </c>
      <c r="AJ16">
        <f>IF('Output(tau)'!$B$18&gt;=$H16,1/AJ$1*1/(1/AJ$1+'Output(tau)'!$B$34)*(EXP(-('Output(tau)'!$B$18-$H16-1)*(1/AJ$1+'Output(tau)'!$B$34))-EXP(-('Output(tau)'!$B$18-$H16)*(1/AJ$1+'Output(tau)'!$B$34))),0)</f>
        <v>4.9207504893525045E-3</v>
      </c>
      <c r="AK16">
        <f>IF('Output(tau)'!$B$18&gt;=$H16,1/AK$1*1/(1/AK$1+'Output(tau)'!$B$34)*(EXP(-('Output(tau)'!$B$18-$H16-1)*(1/AK$1+'Output(tau)'!$B$34))-EXP(-('Output(tau)'!$B$18-$H16)*(1/AK$1+'Output(tau)'!$B$34))),0)</f>
        <v>5.0871405222237265E-3</v>
      </c>
      <c r="AL16">
        <f>IF('Output(tau)'!$B$18&gt;=$H16,1/AL$1*1/(1/AL$1+'Output(tau)'!$B$34)*(EXP(-('Output(tau)'!$B$18-$H16-1)*(1/AL$1+'Output(tau)'!$B$34))-EXP(-('Output(tau)'!$B$18-$H16)*(1/AL$1+'Output(tau)'!$B$34))),0)</f>
        <v>5.2414815304391016E-3</v>
      </c>
      <c r="AM16">
        <f>IF('Output(tau)'!$B$18&gt;=$H16,1/AM$1*1/(1/AM$1+'Output(tau)'!$B$34)*(EXP(-('Output(tau)'!$B$18-$H16-1)*(1/AM$1+'Output(tau)'!$B$34))-EXP(-('Output(tau)'!$B$18-$H16)*(1/AM$1+'Output(tau)'!$B$34))),0)</f>
        <v>5.3843082899200645E-3</v>
      </c>
      <c r="AN16">
        <f>IF('Output(tau)'!$B$18&gt;=$H16,1/AN$1*1/(1/AN$1+'Output(tau)'!$B$34)*(EXP(-('Output(tau)'!$B$18-$H16-1)*(1/AN$1+'Output(tau)'!$B$34))-EXP(-('Output(tau)'!$B$18-$H16)*(1/AN$1+'Output(tau)'!$B$34))),0)</f>
        <v>5.5161770996735027E-3</v>
      </c>
      <c r="AO16">
        <f>IF('Output(tau)'!$B$18&gt;=$H16,1/AO$1*1/(1/AO$1+'Output(tau)'!$B$34)*(EXP(-('Output(tau)'!$B$18-$H16-1)*(1/AO$1+'Output(tau)'!$B$34))-EXP(-('Output(tau)'!$B$18-$H16)*(1/AO$1+'Output(tau)'!$B$34))),0)</f>
        <v>5.6376527330937176E-3</v>
      </c>
      <c r="AP16">
        <f>IF('Output(tau)'!$B$18&gt;=$H16,1/AP$1*1/(1/AP$1+'Output(tau)'!$B$34)*(EXP(-('Output(tau)'!$B$18-$H16-1)*(1/AP$1+'Output(tau)'!$B$34))-EXP(-('Output(tau)'!$B$18-$H16)*(1/AP$1+'Output(tau)'!$B$34))),0)</f>
        <v>5.7492985539992214E-3</v>
      </c>
      <c r="AQ16">
        <f>IF('Output(tau)'!$B$18&gt;=$H16,1/AQ$1*1/(1/AQ$1+'Output(tau)'!$B$34)*(EXP(-('Output(tau)'!$B$18-$H16-1)*(1/AQ$1+'Output(tau)'!$B$34))-EXP(-('Output(tau)'!$B$18-$H16)*(1/AQ$1+'Output(tau)'!$B$34))),0)</f>
        <v>5.8516691489454153E-3</v>
      </c>
      <c r="AR16">
        <f>IF('Output(tau)'!$B$18&gt;=$H16,1/AR$1*1/(1/AR$1+'Output(tau)'!$B$34)*(EXP(-('Output(tau)'!$B$18-$H16-1)*(1/AR$1+'Output(tau)'!$B$34))-EXP(-('Output(tau)'!$B$18-$H16)*(1/AR$1+'Output(tau)'!$B$34))),0)</f>
        <v>5.9453049489604504E-3</v>
      </c>
      <c r="AS16">
        <f>IF('Output(tau)'!$B$18&gt;=$H16,1/AS$1*1/(1/AS$1+'Output(tau)'!$B$34)*(EXP(-('Output(tau)'!$B$18-$H16-1)*(1/AS$1+'Output(tau)'!$B$34))-EXP(-('Output(tau)'!$B$18-$H16)*(1/AS$1+'Output(tau)'!$B$34))),0)</f>
        <v>6.030728415258646E-3</v>
      </c>
      <c r="AT16">
        <f>IF('Output(tau)'!$B$18&gt;=$H16,1/AT$1*1/(1/AT$1+'Output(tau)'!$B$34)*(EXP(-('Output(tau)'!$B$18-$H16-1)*(1/AT$1+'Output(tau)'!$B$34))-EXP(-('Output(tau)'!$B$18-$H16)*(1/AT$1+'Output(tau)'!$B$34))),0)</f>
        <v>6.1084414470712334E-3</v>
      </c>
      <c r="AU16">
        <f>IF('Output(tau)'!$B$18&gt;=$H16,1/AU$1*1/(1/AU$1+'Output(tau)'!$B$34)*(EXP(-('Output(tau)'!$B$18-$H16-1)*(1/AU$1+'Output(tau)'!$B$34))-EXP(-('Output(tau)'!$B$18-$H16)*(1/AU$1+'Output(tau)'!$B$34))),0)</f>
        <v>6.1789237380465156E-3</v>
      </c>
      <c r="AV16">
        <f>IF('Output(tau)'!$B$18&gt;=$H16,1/AV$1*1/(1/AV$1+'Output(tau)'!$B$34)*(EXP(-('Output(tau)'!$B$18-$H16-1)*(1/AV$1+'Output(tau)'!$B$34))-EXP(-('Output(tau)'!$B$18-$H16)*(1/AV$1+'Output(tau)'!$B$34))),0)</f>
        <v>6.2426318631400302E-3</v>
      </c>
    </row>
    <row r="17" spans="7:48" x14ac:dyDescent="0.15">
      <c r="G17">
        <f>IF('Output(tau)'!$B$18&gt;H17,'Output(tau)'!$B$18-H17,0)</f>
        <v>55</v>
      </c>
      <c r="H17">
        <v>1945</v>
      </c>
      <c r="I17">
        <f>IF('Output(tau)'!$B$18&gt;=$H17,1/I$1*1/(1/I$1+'Output(tau)'!$B$34)*(EXP(-('Output(tau)'!$B$18-$H17-1)*(1/I$1+'Output(tau)'!$B$34))-EXP(-('Output(tau)'!$B$18-$H17)*(1/I$1+'Output(tau)'!$B$34))),0)</f>
        <v>4.2980950414859935E-4</v>
      </c>
      <c r="J17">
        <f>IF('Output(tau)'!$B$18&gt;=$H17,1/J$1*1/(1/J$1+'Output(tau)'!$B$34)*(EXP(-('Output(tau)'!$B$18-$H17-1)*(1/J$1+'Output(tau)'!$B$34))-EXP(-('Output(tau)'!$B$18-$H17)*(1/J$1+'Output(tau)'!$B$34))),0)</f>
        <v>7.3953696349472786E-13</v>
      </c>
      <c r="K17">
        <f>IF('Output(tau)'!$B$18&gt;=$H17,1/K$1*1/(1/K$1+'Output(tau)'!$B$34)*(EXP(-('Output(tau)'!$B$18-$H17-1)*(1/K$1+'Output(tau)'!$B$34))-EXP(-('Output(tau)'!$B$18-$H17)*(1/K$1+'Output(tau)'!$B$34))),0)</f>
        <v>4.3172223982214124E-9</v>
      </c>
      <c r="L17">
        <f>IF('Output(tau)'!$B$18&gt;=$H17,1/L$1*1/(1/L$1+'Output(tau)'!$B$34)*(EXP(-('Output(tau)'!$B$18-$H17-1)*(1/L$1+'Output(tau)'!$B$34))-EXP(-('Output(tau)'!$B$18-$H17)*(1/L$1+'Output(tau)'!$B$34))),0)</f>
        <v>3.0325507634930179E-7</v>
      </c>
      <c r="M17">
        <f>IF('Output(tau)'!$B$18&gt;=$H17,1/M$1*1/(1/M$1+'Output(tau)'!$B$34)*(EXP(-('Output(tau)'!$B$18-$H17-1)*(1/M$1+'Output(tau)'!$B$34))-EXP(-('Output(tau)'!$B$18-$H17)*(1/M$1+'Output(tau)'!$B$34))),0)</f>
        <v>3.6978026209262629E-6</v>
      </c>
      <c r="N17">
        <f>IF('Output(tau)'!$B$18&gt;=$H17,1/N$1*1/(1/N$1+'Output(tau)'!$B$34)*(EXP(-('Output(tau)'!$B$18-$H17-1)*(1/N$1+'Output(tau)'!$B$34))-EXP(-('Output(tau)'!$B$18-$H17)*(1/N$1+'Output(tau)'!$B$34))),0)</f>
        <v>1.8945660254974245E-5</v>
      </c>
      <c r="O17">
        <f>IF('Output(tau)'!$B$18&gt;=$H17,1/O$1*1/(1/O$1+'Output(tau)'!$B$34)*(EXP(-('Output(tau)'!$B$18-$H17-1)*(1/O$1+'Output(tau)'!$B$34))-EXP(-('Output(tau)'!$B$18-$H17)*(1/O$1+'Output(tau)'!$B$34))),0)</f>
        <v>5.9426266093753921E-5</v>
      </c>
      <c r="P17">
        <f>IF('Output(tau)'!$B$18&gt;=$H17,1/P$1*1/(1/P$1+'Output(tau)'!$B$34)*(EXP(-('Output(tau)'!$B$18-$H17-1)*(1/P$1+'Output(tau)'!$B$34))-EXP(-('Output(tau)'!$B$18-$H17)*(1/P$1+'Output(tau)'!$B$34))),0)</f>
        <v>1.3758198214353741E-4</v>
      </c>
      <c r="Q17">
        <f>IF('Output(tau)'!$B$18&gt;=$H17,1/Q$1*1/(1/Q$1+'Output(tau)'!$B$34)*(EXP(-('Output(tau)'!$B$18-$H17-1)*(1/Q$1+'Output(tau)'!$B$34))-EXP(-('Output(tau)'!$B$18-$H17)*(1/Q$1+'Output(tau)'!$B$34))),0)</f>
        <v>2.6066727234610142E-4</v>
      </c>
      <c r="R17">
        <f>IF('Output(tau)'!$B$18&gt;=$H17,1/R$1*1/(1/R$1+'Output(tau)'!$B$34)*(EXP(-('Output(tau)'!$B$18-$H17-1)*(1/R$1+'Output(tau)'!$B$34))-EXP(-('Output(tau)'!$B$18-$H17)*(1/R$1+'Output(tau)'!$B$34))),0)</f>
        <v>4.2980950414859935E-4</v>
      </c>
      <c r="S17">
        <f>IF('Output(tau)'!$B$18&gt;=$H17,1/S$1*1/(1/S$1+'Output(tau)'!$B$34)*(EXP(-('Output(tau)'!$B$18-$H17-1)*(1/S$1+'Output(tau)'!$B$34))-EXP(-('Output(tau)'!$B$18-$H17)*(1/S$1+'Output(tau)'!$B$34))),0)</f>
        <v>6.4124664180813858E-4</v>
      </c>
      <c r="T17">
        <f>IF('Output(tau)'!$B$18&gt;=$H17,1/T$1*1/(1/T$1+'Output(tau)'!$B$34)*(EXP(-('Output(tau)'!$B$18-$H17-1)*(1/T$1+'Output(tau)'!$B$34))-EXP(-('Output(tau)'!$B$18-$H17)*(1/T$1+'Output(tau)'!$B$34))),0)</f>
        <v>8.8822632109598204E-4</v>
      </c>
      <c r="U17">
        <f>IF('Output(tau)'!$B$18&gt;=$H17,1/U$1*1/(1/U$1+'Output(tau)'!$B$34)*(EXP(-('Output(tau)'!$B$18-$H17-1)*(1/U$1+'Output(tau)'!$B$34))-EXP(-('Output(tau)'!$B$18-$H17)*(1/U$1+'Output(tau)'!$B$34))),0)</f>
        <v>1.1626998589504018E-3</v>
      </c>
      <c r="V17">
        <f>IF('Output(tau)'!$B$18&gt;=$H17,1/V$1*1/(1/V$1+'Output(tau)'!$B$34)*(EXP(-('Output(tau)'!$B$18-$H17-1)*(1/V$1+'Output(tau)'!$B$34))-EXP(-('Output(tau)'!$B$18-$H17)*(1/V$1+'Output(tau)'!$B$34))),0)</f>
        <v>1.4565248846441989E-3</v>
      </c>
      <c r="W17">
        <f>IF('Output(tau)'!$B$18&gt;=$H17,1/W$1*1/(1/W$1+'Output(tau)'!$B$34)*(EXP(-('Output(tau)'!$B$18-$H17-1)*(1/W$1+'Output(tau)'!$B$34))-EXP(-('Output(tau)'!$B$18-$H17)*(1/W$1+'Output(tau)'!$B$34))),0)</f>
        <v>1.7621892407851565E-3</v>
      </c>
      <c r="X17">
        <f>IF('Output(tau)'!$B$18&gt;=$H17,1/X$1*1/(1/X$1+'Output(tau)'!$B$34)*(EXP(-('Output(tau)'!$B$18-$H17-1)*(1/X$1+'Output(tau)'!$B$34))-EXP(-('Output(tau)'!$B$18-$H17)*(1/X$1+'Output(tau)'!$B$34))),0)</f>
        <v>2.073170984789964E-3</v>
      </c>
      <c r="Y17">
        <f>IF('Output(tau)'!$B$18&gt;=$H17,1/Y$1*1/(1/Y$1+'Output(tau)'!$B$34)*(EXP(-('Output(tau)'!$B$18-$H17-1)*(1/Y$1+'Output(tau)'!$B$34))-EXP(-('Output(tau)'!$B$18-$H17)*(1/Y$1+'Output(tau)'!$B$34))),0)</f>
        <v>2.384057226083966E-3</v>
      </c>
      <c r="Z17">
        <f>IF('Output(tau)'!$B$18&gt;=$H17,1/Z$1*1/(1/Z$1+'Output(tau)'!$B$34)*(EXP(-('Output(tau)'!$B$18-$H17-1)*(1/Z$1+'Output(tau)'!$B$34))-EXP(-('Output(tau)'!$B$18-$H17)*(1/Z$1+'Output(tau)'!$B$34))),0)</f>
        <v>2.6905196161745373E-3</v>
      </c>
      <c r="AA17">
        <f>IF('Output(tau)'!$B$18&gt;=$H17,1/AA$1*1/(1/AA$1+'Output(tau)'!$B$34)*(EXP(-('Output(tau)'!$B$18-$H17-1)*(1/AA$1+'Output(tau)'!$B$34))-EXP(-('Output(tau)'!$B$18-$H17)*(1/AA$1+'Output(tau)'!$B$34))),0)</f>
        <v>2.9892145621478808E-3</v>
      </c>
      <c r="AB17">
        <f>IF('Output(tau)'!$B$18&gt;=$H17,1/AB$1*1/(1/AB$1+'Output(tau)'!$B$34)*(EXP(-('Output(tau)'!$B$18-$H17-1)*(1/AB$1+'Output(tau)'!$B$34))-EXP(-('Output(tau)'!$B$18-$H17)*(1/AB$1+'Output(tau)'!$B$34))),0)</f>
        <v>3.2776515330421863E-3</v>
      </c>
      <c r="AC17">
        <f>IF('Output(tau)'!$B$18&gt;=$H17,1/AC$1*1/(1/AC$1+'Output(tau)'!$B$34)*(EXP(-('Output(tau)'!$B$18-$H17-1)*(1/AC$1+'Output(tau)'!$B$34))-EXP(-('Output(tau)'!$B$18-$H17)*(1/AC$1+'Output(tau)'!$B$34))),0)</f>
        <v>3.5540550758413891E-3</v>
      </c>
      <c r="AD17">
        <f>IF('Output(tau)'!$B$18&gt;=$H17,1/AD$1*1/(1/AD$1+'Output(tau)'!$B$34)*(EXP(-('Output(tau)'!$B$18-$H17-1)*(1/AD$1+'Output(tau)'!$B$34))-EXP(-('Output(tau)'!$B$18-$H17)*(1/AD$1+'Output(tau)'!$B$34))),0)</f>
        <v>3.8172344139774939E-3</v>
      </c>
      <c r="AE17">
        <f>IF('Output(tau)'!$B$18&gt;=$H17,1/AE$1*1/(1/AE$1+'Output(tau)'!$B$34)*(EXP(-('Output(tau)'!$B$18-$H17-1)*(1/AE$1+'Output(tau)'!$B$34))-EXP(-('Output(tau)'!$B$18-$H17)*(1/AE$1+'Output(tau)'!$B$34))),0)</f>
        <v>4.066467186574399E-3</v>
      </c>
      <c r="AF17">
        <f>IF('Output(tau)'!$B$18&gt;=$H17,1/AF$1*1/(1/AF$1+'Output(tau)'!$B$34)*(EXP(-('Output(tau)'!$B$18-$H17-1)*(1/AF$1+'Output(tau)'!$B$34))-EXP(-('Output(tau)'!$B$18-$H17)*(1/AF$1+'Output(tau)'!$B$34))),0)</f>
        <v>4.301399574645523E-3</v>
      </c>
      <c r="AG17">
        <f>IF('Output(tau)'!$B$18&gt;=$H17,1/AG$1*1/(1/AG$1+'Output(tau)'!$B$34)*(EXP(-('Output(tau)'!$B$18-$H17-1)*(1/AG$1+'Output(tau)'!$B$34))-EXP(-('Output(tau)'!$B$18-$H17)*(1/AG$1+'Output(tau)'!$B$34))),0)</f>
        <v>4.5219626757286441E-3</v>
      </c>
      <c r="AH17">
        <f>IF('Output(tau)'!$B$18&gt;=$H17,1/AH$1*1/(1/AH$1+'Output(tau)'!$B$34)*(EXP(-('Output(tau)'!$B$18-$H17-1)*(1/AH$1+'Output(tau)'!$B$34))-EXP(-('Output(tau)'!$B$18-$H17)*(1/AH$1+'Output(tau)'!$B$34))),0)</f>
        <v>4.7283037886010626E-3</v>
      </c>
      <c r="AI17">
        <f>IF('Output(tau)'!$B$18&gt;=$H17,1/AI$1*1/(1/AI$1+'Output(tau)'!$B$34)*(EXP(-('Output(tau)'!$B$18-$H17-1)*(1/AI$1+'Output(tau)'!$B$34))-EXP(-('Output(tau)'!$B$18-$H17)*(1/AI$1+'Output(tau)'!$B$34))),0)</f>
        <v>4.920730768842807E-3</v>
      </c>
      <c r="AJ17">
        <f>IF('Output(tau)'!$B$18&gt;=$H17,1/AJ$1*1/(1/AJ$1+'Output(tau)'!$B$34)*(EXP(-('Output(tau)'!$B$18-$H17-1)*(1/AJ$1+'Output(tau)'!$B$34))-EXP(-('Output(tau)'!$B$18-$H17)*(1/AJ$1+'Output(tau)'!$B$34))),0)</f>
        <v>5.0996675078814613E-3</v>
      </c>
      <c r="AK17">
        <f>IF('Output(tau)'!$B$18&gt;=$H17,1/AK$1*1/(1/AK$1+'Output(tau)'!$B$34)*(EXP(-('Output(tau)'!$B$18-$H17-1)*(1/AK$1+'Output(tau)'!$B$34))-EXP(-('Output(tau)'!$B$18-$H17)*(1/AK$1+'Output(tau)'!$B$34))),0)</f>
        <v>5.2656186858764387E-3</v>
      </c>
      <c r="AL17">
        <f>IF('Output(tau)'!$B$18&gt;=$H17,1/AL$1*1/(1/AL$1+'Output(tau)'!$B$34)*(EXP(-('Output(tau)'!$B$18-$H17-1)*(1/AL$1+'Output(tau)'!$B$34))-EXP(-('Output(tau)'!$B$18-$H17)*(1/AL$1+'Output(tau)'!$B$34))),0)</f>
        <v>5.4191421418926244E-3</v>
      </c>
      <c r="AM17">
        <f>IF('Output(tau)'!$B$18&gt;=$H17,1/AM$1*1/(1/AM$1+'Output(tau)'!$B$34)*(EXP(-('Output(tau)'!$B$18-$H17-1)*(1/AM$1+'Output(tau)'!$B$34))-EXP(-('Output(tau)'!$B$18-$H17)*(1/AM$1+'Output(tau)'!$B$34))),0)</f>
        <v>5.5608274303899363E-3</v>
      </c>
      <c r="AN17">
        <f>IF('Output(tau)'!$B$18&gt;=$H17,1/AN$1*1/(1/AN$1+'Output(tau)'!$B$34)*(EXP(-('Output(tau)'!$B$18-$H17-1)*(1/AN$1+'Output(tau)'!$B$34))-EXP(-('Output(tau)'!$B$18-$H17)*(1/AN$1+'Output(tau)'!$B$34))),0)</f>
        <v>5.6912793571856357E-3</v>
      </c>
      <c r="AO17">
        <f>IF('Output(tau)'!$B$18&gt;=$H17,1/AO$1*1/(1/AO$1+'Output(tau)'!$B$34)*(EXP(-('Output(tau)'!$B$18-$H17-1)*(1/AO$1+'Output(tau)'!$B$34))-EXP(-('Output(tau)'!$B$18-$H17)*(1/AO$1+'Output(tau)'!$B$34))),0)</f>
        <v>5.8111054939483098E-3</v>
      </c>
      <c r="AP17">
        <f>IF('Output(tau)'!$B$18&gt;=$H17,1/AP$1*1/(1/AP$1+'Output(tau)'!$B$34)*(EXP(-('Output(tau)'!$B$18-$H17-1)*(1/AP$1+'Output(tau)'!$B$34))-EXP(-('Output(tau)'!$B$18-$H17)*(1/AP$1+'Output(tau)'!$B$34))),0)</f>
        <v>5.9209068510587548E-3</v>
      </c>
      <c r="AQ17">
        <f>IF('Output(tau)'!$B$18&gt;=$H17,1/AQ$1*1/(1/AQ$1+'Output(tau)'!$B$34)*(EXP(-('Output(tau)'!$B$18-$H17-1)*(1/AQ$1+'Output(tau)'!$B$34))-EXP(-('Output(tau)'!$B$18-$H17)*(1/AQ$1+'Output(tau)'!$B$34))),0)</f>
        <v>6.0212710428702576E-3</v>
      </c>
      <c r="AR17">
        <f>IF('Output(tau)'!$B$18&gt;=$H17,1/AR$1*1/(1/AR$1+'Output(tau)'!$B$34)*(EXP(-('Output(tau)'!$B$18-$H17-1)*(1/AR$1+'Output(tau)'!$B$34))-EXP(-('Output(tau)'!$B$18-$H17)*(1/AR$1+'Output(tau)'!$B$34))),0)</f>
        <v>6.1127674083791272E-3</v>
      </c>
      <c r="AS17">
        <f>IF('Output(tau)'!$B$18&gt;=$H17,1/AS$1*1/(1/AS$1+'Output(tau)'!$B$34)*(EXP(-('Output(tau)'!$B$18-$H17-1)*(1/AS$1+'Output(tau)'!$B$34))-EXP(-('Output(tau)'!$B$18-$H17)*(1/AS$1+'Output(tau)'!$B$34))),0)</f>
        <v>6.1959436567213533E-3</v>
      </c>
      <c r="AT17">
        <f>IF('Output(tau)'!$B$18&gt;=$H17,1/AT$1*1/(1/AT$1+'Output(tau)'!$B$34)*(EXP(-('Output(tau)'!$B$18-$H17-1)*(1/AT$1+'Output(tau)'!$B$34))-EXP(-('Output(tau)'!$B$18-$H17)*(1/AT$1+'Output(tau)'!$B$34))),0)</f>
        <v>6.2713236938254369E-3</v>
      </c>
      <c r="AU17">
        <f>IF('Output(tau)'!$B$18&gt;=$H17,1/AU$1*1/(1/AU$1+'Output(tau)'!$B$34)*(EXP(-('Output(tau)'!$B$18-$H17-1)*(1/AU$1+'Output(tau)'!$B$34))-EXP(-('Output(tau)'!$B$18-$H17)*(1/AU$1+'Output(tau)'!$B$34))),0)</f>
        <v>6.3394063570133274E-3</v>
      </c>
      <c r="AV17">
        <f>IF('Output(tau)'!$B$18&gt;=$H17,1/AV$1*1/(1/AV$1+'Output(tau)'!$B$34)*(EXP(-('Output(tau)'!$B$18-$H17-1)*(1/AV$1+'Output(tau)'!$B$34))-EXP(-('Output(tau)'!$B$18-$H17)*(1/AV$1+'Output(tau)'!$B$34))),0)</f>
        <v>6.4006648411450429E-3</v>
      </c>
    </row>
    <row r="18" spans="7:48" x14ac:dyDescent="0.15">
      <c r="G18">
        <f>IF('Output(tau)'!$B$18&gt;H18,'Output(tau)'!$B$18-H18,0)</f>
        <v>54</v>
      </c>
      <c r="H18">
        <v>1946</v>
      </c>
      <c r="I18">
        <f>IF('Output(tau)'!$B$18&gt;=$H18,1/I$1*1/(1/I$1+'Output(tau)'!$B$34)*(EXP(-('Output(tau)'!$B$18-$H18-1)*(1/I$1+'Output(tau)'!$B$34))-EXP(-('Output(tau)'!$B$18-$H18)*(1/I$1+'Output(tau)'!$B$34))),0)</f>
        <v>4.7501296429754668E-4</v>
      </c>
      <c r="J18">
        <f>IF('Output(tau)'!$B$18&gt;=$H18,1/J$1*1/(1/J$1+'Output(tau)'!$B$34)*(EXP(-('Output(tau)'!$B$18-$H18-1)*(1/J$1+'Output(tau)'!$B$34))-EXP(-('Output(tau)'!$B$18-$H18)*(1/J$1+'Output(tau)'!$B$34))),0)</f>
        <v>1.2192903221827423E-12</v>
      </c>
      <c r="K18">
        <f>IF('Output(tau)'!$B$18&gt;=$H18,1/K$1*1/(1/K$1+'Output(tau)'!$B$34)*(EXP(-('Output(tau)'!$B$18-$H18-1)*(1/K$1+'Output(tau)'!$B$34))-EXP(-('Output(tau)'!$B$18-$H18)*(1/K$1+'Output(tau)'!$B$34))),0)</f>
        <v>6.0251692208178368E-9</v>
      </c>
      <c r="L18">
        <f>IF('Output(tau)'!$B$18&gt;=$H18,1/L$1*1/(1/L$1+'Output(tau)'!$B$34)*(EXP(-('Output(tau)'!$B$18-$H18-1)*(1/L$1+'Output(tau)'!$B$34))-EXP(-('Output(tau)'!$B$18-$H18)*(1/L$1+'Output(tau)'!$B$34))),0)</f>
        <v>3.8938722577208489E-7</v>
      </c>
      <c r="M18">
        <f>IF('Output(tau)'!$B$18&gt;=$H18,1/M$1*1/(1/M$1+'Output(tau)'!$B$34)*(EXP(-('Output(tau)'!$B$18-$H18-1)*(1/M$1+'Output(tau)'!$B$34))-EXP(-('Output(tau)'!$B$18-$H18)*(1/M$1+'Output(tau)'!$B$34))),0)</f>
        <v>4.5165063203312381E-6</v>
      </c>
      <c r="N18">
        <f>IF('Output(tau)'!$B$18&gt;=$H18,1/N$1*1/(1/N$1+'Output(tau)'!$B$34)*(EXP(-('Output(tau)'!$B$18-$H18-1)*(1/N$1+'Output(tau)'!$B$34))-EXP(-('Output(tau)'!$B$18-$H18)*(1/N$1+'Output(tau)'!$B$34))),0)</f>
        <v>2.2381653020828846E-5</v>
      </c>
      <c r="O18">
        <f>IF('Output(tau)'!$B$18&gt;=$H18,1/O$1*1/(1/O$1+'Output(tau)'!$B$34)*(EXP(-('Output(tau)'!$B$18-$H18-1)*(1/O$1+'Output(tau)'!$B$34))-EXP(-('Output(tau)'!$B$18-$H18)*(1/O$1+'Output(tau)'!$B$34))),0)</f>
        <v>6.8552060343076121E-5</v>
      </c>
      <c r="P18">
        <f>IF('Output(tau)'!$B$18&gt;=$H18,1/P$1*1/(1/P$1+'Output(tau)'!$B$34)*(EXP(-('Output(tau)'!$B$18-$H18-1)*(1/P$1+'Output(tau)'!$B$34))-EXP(-('Output(tau)'!$B$18-$H18)*(1/P$1+'Output(tau)'!$B$34))),0)</f>
        <v>1.5590081023581707E-4</v>
      </c>
      <c r="Q18">
        <f>IF('Output(tau)'!$B$18&gt;=$H18,1/Q$1*1/(1/Q$1+'Output(tau)'!$B$34)*(EXP(-('Output(tau)'!$B$18-$H18-1)*(1/Q$1+'Output(tau)'!$B$34))-EXP(-('Output(tau)'!$B$18-$H18)*(1/Q$1+'Output(tau)'!$B$34))),0)</f>
        <v>2.9130064744369933E-4</v>
      </c>
      <c r="R18">
        <f>IF('Output(tau)'!$B$18&gt;=$H18,1/R$1*1/(1/R$1+'Output(tau)'!$B$34)*(EXP(-('Output(tau)'!$B$18-$H18-1)*(1/R$1+'Output(tau)'!$B$34))-EXP(-('Output(tau)'!$B$18-$H18)*(1/R$1+'Output(tau)'!$B$34))),0)</f>
        <v>4.7501296429754668E-4</v>
      </c>
      <c r="S18">
        <f>IF('Output(tau)'!$B$18&gt;=$H18,1/S$1*1/(1/S$1+'Output(tau)'!$B$34)*(EXP(-('Output(tau)'!$B$18-$H18-1)*(1/S$1+'Output(tau)'!$B$34))-EXP(-('Output(tau)'!$B$18-$H18)*(1/S$1+'Output(tau)'!$B$34))),0)</f>
        <v>7.0227372553052867E-4</v>
      </c>
      <c r="T18">
        <f>IF('Output(tau)'!$B$18&gt;=$H18,1/T$1*1/(1/T$1+'Output(tau)'!$B$34)*(EXP(-('Output(tau)'!$B$18-$H18-1)*(1/T$1+'Output(tau)'!$B$34))-EXP(-('Output(tau)'!$B$18-$H18)*(1/T$1+'Output(tau)'!$B$34))),0)</f>
        <v>9.6541678529057755E-4</v>
      </c>
      <c r="U18">
        <f>IF('Output(tau)'!$B$18&gt;=$H18,1/U$1*1/(1/U$1+'Output(tau)'!$B$34)*(EXP(-('Output(tau)'!$B$18-$H18-1)*(1/U$1+'Output(tau)'!$B$34))-EXP(-('Output(tau)'!$B$18-$H18)*(1/U$1+'Output(tau)'!$B$34))),0)</f>
        <v>1.2556681763073729E-3</v>
      </c>
      <c r="V18">
        <f>IF('Output(tau)'!$B$18&gt;=$H18,1/V$1*1/(1/V$1+'Output(tau)'!$B$34)*(EXP(-('Output(tau)'!$B$18-$H18-1)*(1/V$1+'Output(tau)'!$B$34))-EXP(-('Output(tau)'!$B$18-$H18)*(1/V$1+'Output(tau)'!$B$34))),0)</f>
        <v>1.5643680709771339E-3</v>
      </c>
      <c r="W18">
        <f>IF('Output(tau)'!$B$18&gt;=$H18,1/W$1*1/(1/W$1+'Output(tau)'!$B$34)*(EXP(-('Output(tau)'!$B$18-$H18-1)*(1/W$1+'Output(tau)'!$B$34))-EXP(-('Output(tau)'!$B$18-$H18)*(1/W$1+'Output(tau)'!$B$34))),0)</f>
        <v>1.8836729912023141E-3</v>
      </c>
      <c r="X18">
        <f>IF('Output(tau)'!$B$18&gt;=$H18,1/X$1*1/(1/X$1+'Output(tau)'!$B$34)*(EXP(-('Output(tau)'!$B$18-$H18-1)*(1/X$1+'Output(tau)'!$B$34))-EXP(-('Output(tau)'!$B$18-$H18)*(1/X$1+'Output(tau)'!$B$34))),0)</f>
        <v>2.2068790256982024E-3</v>
      </c>
      <c r="Y18">
        <f>IF('Output(tau)'!$B$18&gt;=$H18,1/Y$1*1/(1/Y$1+'Output(tau)'!$B$34)*(EXP(-('Output(tau)'!$B$18-$H18-1)*(1/Y$1+'Output(tau)'!$B$34))-EXP(-('Output(tau)'!$B$18-$H18)*(1/Y$1+'Output(tau)'!$B$34))),0)</f>
        <v>2.5285026322171902E-3</v>
      </c>
      <c r="Z18">
        <f>IF('Output(tau)'!$B$18&gt;=$H18,1/Z$1*1/(1/Z$1+'Output(tau)'!$B$34)*(EXP(-('Output(tau)'!$B$18-$H18-1)*(1/Z$1+'Output(tau)'!$B$34))-EXP(-('Output(tau)'!$B$18-$H18)*(1/Z$1+'Output(tau)'!$B$34))),0)</f>
        <v>2.8442229340797862E-3</v>
      </c>
      <c r="AA18">
        <f>IF('Output(tau)'!$B$18&gt;=$H18,1/AA$1*1/(1/AA$1+'Output(tau)'!$B$34)*(EXP(-('Output(tau)'!$B$18-$H18-1)*(1/AA$1+'Output(tau)'!$B$34))-EXP(-('Output(tau)'!$B$18-$H18)*(1/AA$1+'Output(tau)'!$B$34))),0)</f>
        <v>3.1507554314598937E-3</v>
      </c>
      <c r="AB18">
        <f>IF('Output(tau)'!$B$18&gt;=$H18,1/AB$1*1/(1/AB$1+'Output(tau)'!$B$34)*(EXP(-('Output(tau)'!$B$18-$H18-1)*(1/AB$1+'Output(tau)'!$B$34))-EXP(-('Output(tau)'!$B$18-$H18)*(1/AB$1+'Output(tau)'!$B$34))),0)</f>
        <v>3.445700320679812E-3</v>
      </c>
      <c r="AC18">
        <f>IF('Output(tau)'!$B$18&gt;=$H18,1/AC$1*1/(1/AC$1+'Output(tau)'!$B$34)*(EXP(-('Output(tau)'!$B$18-$H18-1)*(1/AC$1+'Output(tau)'!$B$34))-EXP(-('Output(tau)'!$B$18-$H18)*(1/AC$1+'Output(tau)'!$B$34))),0)</f>
        <v>3.7273900643574054E-3</v>
      </c>
      <c r="AD18">
        <f>IF('Output(tau)'!$B$18&gt;=$H18,1/AD$1*1/(1/AD$1+'Output(tau)'!$B$34)*(EXP(-('Output(tau)'!$B$18-$H18-1)*(1/AD$1+'Output(tau)'!$B$34))-EXP(-('Output(tau)'!$B$18-$H18)*(1/AD$1+'Output(tau)'!$B$34))),0)</f>
        <v>3.9947489271715264E-3</v>
      </c>
      <c r="AE18">
        <f>IF('Output(tau)'!$B$18&gt;=$H18,1/AE$1*1/(1/AE$1+'Output(tau)'!$B$34)*(EXP(-('Output(tau)'!$B$18-$H18-1)*(1/AE$1+'Output(tau)'!$B$34))-EXP(-('Output(tau)'!$B$18-$H18)*(1/AE$1+'Output(tau)'!$B$34))),0)</f>
        <v>4.2471699637740834E-3</v>
      </c>
      <c r="AF18">
        <f>IF('Output(tau)'!$B$18&gt;=$H18,1/AF$1*1/(1/AF$1+'Output(tau)'!$B$34)*(EXP(-('Output(tau)'!$B$18-$H18-1)*(1/AF$1+'Output(tau)'!$B$34))-EXP(-('Output(tau)'!$B$18-$H18)*(1/AF$1+'Output(tau)'!$B$34))),0)</f>
        <v>4.484410814532297E-3</v>
      </c>
      <c r="AG18">
        <f>IF('Output(tau)'!$B$18&gt;=$H18,1/AG$1*1/(1/AG$1+'Output(tau)'!$B$34)*(EXP(-('Output(tau)'!$B$18-$H18-1)*(1/AG$1+'Output(tau)'!$B$34))-EXP(-('Output(tau)'!$B$18-$H18)*(1/AG$1+'Output(tau)'!$B$34))),0)</f>
        <v>4.7065074733942114E-3</v>
      </c>
      <c r="AH18">
        <f>IF('Output(tau)'!$B$18&gt;=$H18,1/AH$1*1/(1/AH$1+'Output(tau)'!$B$34)*(EXP(-('Output(tau)'!$B$18-$H18-1)*(1/AH$1+'Output(tau)'!$B$34))-EXP(-('Output(tau)'!$B$18-$H18)*(1/AH$1+'Output(tau)'!$B$34))),0)</f>
        <v>4.9137041639453205E-3</v>
      </c>
      <c r="AI18">
        <f>IF('Output(tau)'!$B$18&gt;=$H18,1/AI$1*1/(1/AI$1+'Output(tau)'!$B$34)*(EXP(-('Output(tau)'!$B$18-$H18-1)*(1/AI$1+'Output(tau)'!$B$34))-EXP(-('Output(tau)'!$B$18-$H18)*(1/AI$1+'Output(tau)'!$B$34))),0)</f>
        <v>5.1063970985679719E-3</v>
      </c>
      <c r="AJ18">
        <f>IF('Output(tau)'!$B$18&gt;=$H18,1/AJ$1*1/(1/AJ$1+'Output(tau)'!$B$34)*(EXP(-('Output(tau)'!$B$18-$H18-1)*(1/AJ$1+'Output(tau)'!$B$34))-EXP(-('Output(tau)'!$B$18-$H18)*(1/AJ$1+'Output(tau)'!$B$34))),0)</f>
        <v>5.2850898957820525E-3</v>
      </c>
      <c r="AK18">
        <f>IF('Output(tau)'!$B$18&gt;=$H18,1/AK$1*1/(1/AK$1+'Output(tau)'!$B$34)*(EXP(-('Output(tau)'!$B$18-$H18-1)*(1/AK$1+'Output(tau)'!$B$34))-EXP(-('Output(tau)'!$B$18-$H18)*(1/AK$1+'Output(tau)'!$B$34))),0)</f>
        <v>5.4503586098956225E-3</v>
      </c>
      <c r="AL18">
        <f>IF('Output(tau)'!$B$18&gt;=$H18,1/AL$1*1/(1/AL$1+'Output(tau)'!$B$34)*(EXP(-('Output(tau)'!$B$18-$H18-1)*(1/AL$1+'Output(tau)'!$B$34))-EXP(-('Output(tau)'!$B$18-$H18)*(1/AL$1+'Output(tau)'!$B$34))),0)</f>
        <v>5.6028245799382981E-3</v>
      </c>
      <c r="AM18">
        <f>IF('Output(tau)'!$B$18&gt;=$H18,1/AM$1*1/(1/AM$1+'Output(tau)'!$B$34)*(EXP(-('Output(tau)'!$B$18-$H18-1)*(1/AM$1+'Output(tau)'!$B$34))-EXP(-('Output(tau)'!$B$18-$H18)*(1/AM$1+'Output(tau)'!$B$34))),0)</f>
        <v>5.7431335736230771E-3</v>
      </c>
      <c r="AN18">
        <f>IF('Output(tau)'!$B$18&gt;=$H18,1/AN$1*1/(1/AN$1+'Output(tau)'!$B$34)*(EXP(-('Output(tau)'!$B$18-$H18-1)*(1/AN$1+'Output(tau)'!$B$34))-EXP(-('Output(tau)'!$B$18-$H18)*(1/AN$1+'Output(tau)'!$B$34))),0)</f>
        <v>5.8719399570120456E-3</v>
      </c>
      <c r="AO18">
        <f>IF('Output(tau)'!$B$18&gt;=$H18,1/AO$1*1/(1/AO$1+'Output(tau)'!$B$34)*(EXP(-('Output(tau)'!$B$18-$H18-1)*(1/AO$1+'Output(tau)'!$B$34))-EXP(-('Output(tau)'!$B$18-$H18)*(1/AO$1+'Output(tau)'!$B$34))),0)</f>
        <v>5.9898948481818537E-3</v>
      </c>
      <c r="AP18">
        <f>IF('Output(tau)'!$B$18&gt;=$H18,1/AP$1*1/(1/AP$1+'Output(tau)'!$B$34)*(EXP(-('Output(tau)'!$B$18-$H18-1)*(1/AP$1+'Output(tau)'!$B$34))-EXP(-('Output(tau)'!$B$18-$H18)*(1/AP$1+'Output(tau)'!$B$34))),0)</f>
        <v>6.0976374090936369E-3</v>
      </c>
      <c r="AQ18">
        <f>IF('Output(tau)'!$B$18&gt;=$H18,1/AQ$1*1/(1/AQ$1+'Output(tau)'!$B$34)*(EXP(-('Output(tau)'!$B$18-$H18-1)*(1/AQ$1+'Output(tau)'!$B$34))-EXP(-('Output(tau)'!$B$18-$H18)*(1/AQ$1+'Output(tau)'!$B$34))),0)</f>
        <v>6.1957885944801949E-3</v>
      </c>
      <c r="AR18">
        <f>IF('Output(tau)'!$B$18&gt;=$H18,1/AR$1*1/(1/AR$1+'Output(tau)'!$B$34)*(EXP(-('Output(tau)'!$B$18-$H18-1)*(1/AR$1+'Output(tau)'!$B$34))-EXP(-('Output(tau)'!$B$18-$H18)*(1/AR$1+'Output(tau)'!$B$34))),0)</f>
        <v>6.2849468126064956E-3</v>
      </c>
      <c r="AS18">
        <f>IF('Output(tau)'!$B$18&gt;=$H18,1/AS$1*1/(1/AS$1+'Output(tau)'!$B$34)*(EXP(-('Output(tau)'!$B$18-$H18-1)*(1/AS$1+'Output(tau)'!$B$34))-EXP(-('Output(tau)'!$B$18-$H18)*(1/AS$1+'Output(tau)'!$B$34))),0)</f>
        <v>6.3656850638695861E-3</v>
      </c>
      <c r="AT18">
        <f>IF('Output(tau)'!$B$18&gt;=$H18,1/AT$1*1/(1/AT$1+'Output(tau)'!$B$34)*(EXP(-('Output(tau)'!$B$18-$H18-1)*(1/AT$1+'Output(tau)'!$B$34))-EXP(-('Output(tau)'!$B$18-$H18)*(1/AT$1+'Output(tau)'!$B$34))),0)</f>
        <v>6.4385492131702193E-3</v>
      </c>
      <c r="AU18">
        <f>IF('Output(tau)'!$B$18&gt;=$H18,1/AU$1*1/(1/AU$1+'Output(tau)'!$B$34)*(EXP(-('Output(tau)'!$B$18-$H18-1)*(1/AU$1+'Output(tau)'!$B$34))-EXP(-('Output(tau)'!$B$18-$H18)*(1/AU$1+'Output(tau)'!$B$34))),0)</f>
        <v>6.5040571243637491E-3</v>
      </c>
      <c r="AV18">
        <f>IF('Output(tau)'!$B$18&gt;=$H18,1/AV$1*1/(1/AV$1+'Output(tau)'!$B$34)*(EXP(-('Output(tau)'!$B$18-$H18-1)*(1/AV$1+'Output(tau)'!$B$34))-EXP(-('Output(tau)'!$B$18-$H18)*(1/AV$1+'Output(tau)'!$B$34))),0)</f>
        <v>6.562698443035031E-3</v>
      </c>
    </row>
    <row r="19" spans="7:48" x14ac:dyDescent="0.15">
      <c r="G19">
        <f>IF('Output(tau)'!$B$18&gt;H19,'Output(tau)'!$B$18-H19,0)</f>
        <v>53</v>
      </c>
      <c r="H19">
        <v>1947</v>
      </c>
      <c r="I19">
        <f>IF('Output(tau)'!$B$18&gt;=$H19,1/I$1*1/(1/I$1+'Output(tau)'!$B$34)*(EXP(-('Output(tau)'!$B$18-$H19-1)*(1/I$1+'Output(tau)'!$B$34))-EXP(-('Output(tau)'!$B$18-$H19)*(1/I$1+'Output(tau)'!$B$34))),0)</f>
        <v>5.2497051385055893E-4</v>
      </c>
      <c r="J19">
        <f>IF('Output(tau)'!$B$18&gt;=$H19,1/J$1*1/(1/J$1+'Output(tau)'!$B$34)*(EXP(-('Output(tau)'!$B$18-$H19-1)*(1/J$1+'Output(tau)'!$B$34))-EXP(-('Output(tau)'!$B$18-$H19)*(1/J$1+'Output(tau)'!$B$34))),0)</f>
        <v>2.0102698893414995E-12</v>
      </c>
      <c r="K19">
        <f>IF('Output(tau)'!$B$18&gt;=$H19,1/K$1*1/(1/K$1+'Output(tau)'!$B$34)*(EXP(-('Output(tau)'!$B$18-$H19-1)*(1/K$1+'Output(tau)'!$B$34))-EXP(-('Output(tau)'!$B$18-$H19)*(1/K$1+'Output(tau)'!$B$34))),0)</f>
        <v>8.4088010278195585E-9</v>
      </c>
      <c r="L19">
        <f>IF('Output(tau)'!$B$18&gt;=$H19,1/L$1*1/(1/L$1+'Output(tau)'!$B$34)*(EXP(-('Output(tau)'!$B$18-$H19-1)*(1/L$1+'Output(tau)'!$B$34))-EXP(-('Output(tau)'!$B$18-$H19)*(1/L$1+'Output(tau)'!$B$34))),0)</f>
        <v>4.999830948248849E-7</v>
      </c>
      <c r="M19">
        <f>IF('Output(tau)'!$B$18&gt;=$H19,1/M$1*1/(1/M$1+'Output(tau)'!$B$34)*(EXP(-('Output(tau)'!$B$18-$H19-1)*(1/M$1+'Output(tau)'!$B$34))-EXP(-('Output(tau)'!$B$18-$H19)*(1/M$1+'Output(tau)'!$B$34))),0)</f>
        <v>5.5164732769004643E-6</v>
      </c>
      <c r="N19">
        <f>IF('Output(tau)'!$B$18&gt;=$H19,1/N$1*1/(1/N$1+'Output(tau)'!$B$34)*(EXP(-('Output(tau)'!$B$18-$H19-1)*(1/N$1+'Output(tau)'!$B$34))-EXP(-('Output(tau)'!$B$18-$H19)*(1/N$1+'Output(tau)'!$B$34))),0)</f>
        <v>2.644079885330173E-5</v>
      </c>
      <c r="O19">
        <f>IF('Output(tau)'!$B$18&gt;=$H19,1/O$1*1/(1/O$1+'Output(tau)'!$B$34)*(EXP(-('Output(tau)'!$B$18-$H19-1)*(1/O$1+'Output(tau)'!$B$34))-EXP(-('Output(tau)'!$B$18-$H19)*(1/O$1+'Output(tau)'!$B$34))),0)</f>
        <v>7.9079257139710261E-5</v>
      </c>
      <c r="P19">
        <f>IF('Output(tau)'!$B$18&gt;=$H19,1/P$1*1/(1/P$1+'Output(tau)'!$B$34)*(EXP(-('Output(tau)'!$B$18-$H19-1)*(1/P$1+'Output(tau)'!$B$34))-EXP(-('Output(tau)'!$B$18-$H19)*(1/P$1+'Output(tau)'!$B$34))),0)</f>
        <v>1.7665876195058086E-4</v>
      </c>
      <c r="Q19">
        <f>IF('Output(tau)'!$B$18&gt;=$H19,1/Q$1*1/(1/Q$1+'Output(tau)'!$B$34)*(EXP(-('Output(tau)'!$B$18-$H19-1)*(1/Q$1+'Output(tau)'!$B$34))-EXP(-('Output(tau)'!$B$18-$H19)*(1/Q$1+'Output(tau)'!$B$34))),0)</f>
        <v>3.255340282551822E-4</v>
      </c>
      <c r="R19">
        <f>IF('Output(tau)'!$B$18&gt;=$H19,1/R$1*1/(1/R$1+'Output(tau)'!$B$34)*(EXP(-('Output(tau)'!$B$18-$H19-1)*(1/R$1+'Output(tau)'!$B$34))-EXP(-('Output(tau)'!$B$18-$H19)*(1/R$1+'Output(tau)'!$B$34))),0)</f>
        <v>5.2497051385055893E-4</v>
      </c>
      <c r="S19">
        <f>IF('Output(tau)'!$B$18&gt;=$H19,1/S$1*1/(1/S$1+'Output(tau)'!$B$34)*(EXP(-('Output(tau)'!$B$18-$H19-1)*(1/S$1+'Output(tau)'!$B$34))-EXP(-('Output(tau)'!$B$18-$H19)*(1/S$1+'Output(tau)'!$B$34))),0)</f>
        <v>7.6910872262796193E-4</v>
      </c>
      <c r="T19">
        <f>IF('Output(tau)'!$B$18&gt;=$H19,1/T$1*1/(1/T$1+'Output(tau)'!$B$34)*(EXP(-('Output(tau)'!$B$18-$H19-1)*(1/T$1+'Output(tau)'!$B$34))-EXP(-('Output(tau)'!$B$18-$H19)*(1/T$1+'Output(tau)'!$B$34))),0)</f>
        <v>1.0493154134080841E-3</v>
      </c>
      <c r="U19">
        <f>IF('Output(tau)'!$B$18&gt;=$H19,1/U$1*1/(1/U$1+'Output(tau)'!$B$34)*(EXP(-('Output(tau)'!$B$18-$H19-1)*(1/U$1+'Output(tau)'!$B$34))-EXP(-('Output(tau)'!$B$18-$H19)*(1/U$1+'Output(tau)'!$B$34))),0)</f>
        <v>1.3560701472987366E-3</v>
      </c>
      <c r="V19">
        <f>IF('Output(tau)'!$B$18&gt;=$H19,1/V$1*1/(1/V$1+'Output(tau)'!$B$34)*(EXP(-('Output(tau)'!$B$18-$H19-1)*(1/V$1+'Output(tau)'!$B$34))-EXP(-('Output(tau)'!$B$18-$H19)*(1/V$1+'Output(tau)'!$B$34))),0)</f>
        <v>1.680196121119186E-3</v>
      </c>
      <c r="W19">
        <f>IF('Output(tau)'!$B$18&gt;=$H19,1/W$1*1/(1/W$1+'Output(tau)'!$B$34)*(EXP(-('Output(tau)'!$B$18-$H19-1)*(1/W$1+'Output(tau)'!$B$34))-EXP(-('Output(tau)'!$B$18-$H19)*(1/W$1+'Output(tau)'!$B$34))),0)</f>
        <v>2.0135317227360297E-3</v>
      </c>
      <c r="X19">
        <f>IF('Output(tau)'!$B$18&gt;=$H19,1/X$1*1/(1/X$1+'Output(tau)'!$B$34)*(EXP(-('Output(tau)'!$B$18-$H19-1)*(1/X$1+'Output(tau)'!$B$34))-EXP(-('Output(tau)'!$B$18-$H19)*(1/X$1+'Output(tau)'!$B$34))),0)</f>
        <v>2.3492104943577743E-3</v>
      </c>
      <c r="Y19">
        <f>IF('Output(tau)'!$B$18&gt;=$H19,1/Y$1*1/(1/Y$1+'Output(tau)'!$B$34)*(EXP(-('Output(tau)'!$B$18-$H19-1)*(1/Y$1+'Output(tau)'!$B$34))-EXP(-('Output(tau)'!$B$18-$H19)*(1/Y$1+'Output(tau)'!$B$34))),0)</f>
        <v>2.6816997055188058E-3</v>
      </c>
      <c r="Z19">
        <f>IF('Output(tau)'!$B$18&gt;=$H19,1/Z$1*1/(1/Z$1+'Output(tau)'!$B$34)*(EXP(-('Output(tau)'!$B$18-$H19-1)*(1/Z$1+'Output(tau)'!$B$34))-EXP(-('Output(tau)'!$B$18-$H19)*(1/Z$1+'Output(tau)'!$B$34))),0)</f>
        <v>3.0067069758990816E-3</v>
      </c>
      <c r="AA19">
        <f>IF('Output(tau)'!$B$18&gt;=$H19,1/AA$1*1/(1/AA$1+'Output(tau)'!$B$34)*(EXP(-('Output(tau)'!$B$18-$H19-1)*(1/AA$1+'Output(tau)'!$B$34))-EXP(-('Output(tau)'!$B$18-$H19)*(1/AA$1+'Output(tau)'!$B$34))),0)</f>
        <v>3.3210261700788515E-3</v>
      </c>
      <c r="AB19">
        <f>IF('Output(tau)'!$B$18&gt;=$H19,1/AB$1*1/(1/AB$1+'Output(tau)'!$B$34)*(EXP(-('Output(tau)'!$B$18-$H19-1)*(1/AB$1+'Output(tau)'!$B$34))-EXP(-('Output(tau)'!$B$18-$H19)*(1/AB$1+'Output(tau)'!$B$34))),0)</f>
        <v>3.6223651539043084E-3</v>
      </c>
      <c r="AC19">
        <f>IF('Output(tau)'!$B$18&gt;=$H19,1/AC$1*1/(1/AC$1+'Output(tau)'!$B$34)*(EXP(-('Output(tau)'!$B$18-$H19-1)*(1/AC$1+'Output(tau)'!$B$34))-EXP(-('Output(tau)'!$B$18-$H19)*(1/AC$1+'Output(tau)'!$B$34))),0)</f>
        <v>3.909178781812031E-3</v>
      </c>
      <c r="AD19">
        <f>IF('Output(tau)'!$B$18&gt;=$H19,1/AD$1*1/(1/AD$1+'Output(tau)'!$B$34)*(EXP(-('Output(tau)'!$B$18-$H19-1)*(1/AD$1+'Output(tau)'!$B$34))-EXP(-('Output(tau)'!$B$18-$H19)*(1/AD$1+'Output(tau)'!$B$34))),0)</f>
        <v>4.1805184750260405E-3</v>
      </c>
      <c r="AE19">
        <f>IF('Output(tau)'!$B$18&gt;=$H19,1/AE$1*1/(1/AE$1+'Output(tau)'!$B$34)*(EXP(-('Output(tau)'!$B$18-$H19-1)*(1/AE$1+'Output(tau)'!$B$34))-EXP(-('Output(tau)'!$B$18-$H19)*(1/AE$1+'Output(tau)'!$B$34))),0)</f>
        <v>4.4359026824905418E-3</v>
      </c>
      <c r="AF19">
        <f>IF('Output(tau)'!$B$18&gt;=$H19,1/AF$1*1/(1/AF$1+'Output(tau)'!$B$34)*(EXP(-('Output(tau)'!$B$18-$H19-1)*(1/AF$1+'Output(tau)'!$B$34))-EXP(-('Output(tau)'!$B$18-$H19)*(1/AF$1+'Output(tau)'!$B$34))),0)</f>
        <v>4.6752086162911016E-3</v>
      </c>
      <c r="AG19">
        <f>IF('Output(tau)'!$B$18&gt;=$H19,1/AG$1*1/(1/AG$1+'Output(tau)'!$B$34)*(EXP(-('Output(tau)'!$B$18-$H19-1)*(1/AG$1+'Output(tau)'!$B$34))-EXP(-('Output(tau)'!$B$18-$H19)*(1/AG$1+'Output(tau)'!$B$34))),0)</f>
        <v>4.8985836871256877E-3</v>
      </c>
      <c r="AH19">
        <f>IF('Output(tau)'!$B$18&gt;=$H19,1/AH$1*1/(1/AH$1+'Output(tau)'!$B$34)*(EXP(-('Output(tau)'!$B$18-$H19-1)*(1/AH$1+'Output(tau)'!$B$34))-EXP(-('Output(tau)'!$B$18-$H19)*(1/AH$1+'Output(tau)'!$B$34))),0)</f>
        <v>5.1063742285301639E-3</v>
      </c>
      <c r="AI19">
        <f>IF('Output(tau)'!$B$18&gt;=$H19,1/AI$1*1/(1/AI$1+'Output(tau)'!$B$34)*(EXP(-('Output(tau)'!$B$18-$H19-1)*(1/AI$1+'Output(tau)'!$B$34))-EXP(-('Output(tau)'!$B$18-$H19)*(1/AI$1+'Output(tau)'!$B$34))),0)</f>
        <v>5.2990688889884285E-3</v>
      </c>
      <c r="AJ19">
        <f>IF('Output(tau)'!$B$18&gt;=$H19,1/AJ$1*1/(1/AJ$1+'Output(tau)'!$B$34)*(EXP(-('Output(tau)'!$B$18-$H19-1)*(1/AJ$1+'Output(tau)'!$B$34))-EXP(-('Output(tau)'!$B$18-$H19)*(1/AJ$1+'Output(tau)'!$B$34))),0)</f>
        <v>5.4772541863423729E-3</v>
      </c>
      <c r="AK19">
        <f>IF('Output(tau)'!$B$18&gt;=$H19,1/AK$1*1/(1/AK$1+'Output(tau)'!$B$34)*(EXP(-('Output(tau)'!$B$18-$H19-1)*(1/AK$1+'Output(tau)'!$B$34))-EXP(-('Output(tau)'!$B$18-$H19)*(1/AK$1+'Output(tau)'!$B$34))),0)</f>
        <v>5.6415799830211721E-3</v>
      </c>
      <c r="AL19">
        <f>IF('Output(tau)'!$B$18&gt;=$H19,1/AL$1*1/(1/AL$1+'Output(tau)'!$B$34)*(EXP(-('Output(tau)'!$B$18-$H19-1)*(1/AL$1+'Output(tau)'!$B$34))-EXP(-('Output(tau)'!$B$18-$H19)*(1/AL$1+'Output(tau)'!$B$34))),0)</f>
        <v>5.7927329550719053E-3</v>
      </c>
      <c r="AM19">
        <f>IF('Output(tau)'!$B$18&gt;=$H19,1/AM$1*1/(1/AM$1+'Output(tau)'!$B$34)*(EXP(-('Output(tau)'!$B$18-$H19-1)*(1/AM$1+'Output(tau)'!$B$34))-EXP(-('Output(tau)'!$B$18-$H19)*(1/AM$1+'Output(tau)'!$B$34))),0)</f>
        <v>5.931416440694004E-3</v>
      </c>
      <c r="AN19">
        <f>IF('Output(tau)'!$B$18&gt;=$H19,1/AN$1*1/(1/AN$1+'Output(tau)'!$B$34)*(EXP(-('Output(tau)'!$B$18-$H19-1)*(1/AN$1+'Output(tau)'!$B$34))-EXP(-('Output(tau)'!$B$18-$H19)*(1/AN$1+'Output(tau)'!$B$34))),0)</f>
        <v>6.0583353398777351E-3</v>
      </c>
      <c r="AO19">
        <f>IF('Output(tau)'!$B$18&gt;=$H19,1/AO$1*1/(1/AO$1+'Output(tau)'!$B$34)*(EXP(-('Output(tau)'!$B$18-$H19-1)*(1/AO$1+'Output(tau)'!$B$34))-EXP(-('Output(tau)'!$B$18-$H19)*(1/AO$1+'Output(tau)'!$B$34))),0)</f>
        <v>6.1741849859101861E-3</v>
      </c>
      <c r="AP19">
        <f>IF('Output(tau)'!$B$18&gt;=$H19,1/AP$1*1/(1/AP$1+'Output(tau)'!$B$34)*(EXP(-('Output(tau)'!$B$18-$H19-1)*(1/AP$1+'Output(tau)'!$B$34))-EXP(-('Output(tau)'!$B$18-$H19)*(1/AP$1+'Output(tau)'!$B$34))),0)</f>
        <v>6.27964312023091E-3</v>
      </c>
      <c r="AQ19">
        <f>IF('Output(tau)'!$B$18&gt;=$H19,1/AQ$1*1/(1/AQ$1+'Output(tau)'!$B$34)*(EXP(-('Output(tau)'!$B$18-$H19-1)*(1/AQ$1+'Output(tau)'!$B$34))-EXP(-('Output(tau)'!$B$18-$H19)*(1/AQ$1+'Output(tau)'!$B$34))),0)</f>
        <v>6.3753642767743479E-3</v>
      </c>
      <c r="AR19">
        <f>IF('Output(tau)'!$B$18&gt;=$H19,1/AR$1*1/(1/AR$1+'Output(tau)'!$B$34)*(EXP(-('Output(tau)'!$B$18-$H19-1)*(1/AR$1+'Output(tau)'!$B$34))-EXP(-('Output(tau)'!$B$18-$H19)*(1/AR$1+'Output(tau)'!$B$34))),0)</f>
        <v>6.4619760246636959E-3</v>
      </c>
      <c r="AS19">
        <f>IF('Output(tau)'!$B$18&gt;=$H19,1/AS$1*1/(1/AS$1+'Output(tau)'!$B$34)*(EXP(-('Output(tau)'!$B$18-$H19-1)*(1/AS$1+'Output(tau)'!$B$34))-EXP(-('Output(tau)'!$B$18-$H19)*(1/AS$1+'Output(tau)'!$B$34))),0)</f>
        <v>6.5400766335913241E-3</v>
      </c>
      <c r="AT19">
        <f>IF('Output(tau)'!$B$18&gt;=$H19,1/AT$1*1/(1/AT$1+'Output(tau)'!$B$34)*(EXP(-('Output(tau)'!$B$18-$H19-1)*(1/AT$1+'Output(tau)'!$B$34))-EXP(-('Output(tau)'!$B$18-$H19)*(1/AT$1+'Output(tau)'!$B$34))),0)</f>
        <v>6.6102338189352461E-3</v>
      </c>
      <c r="AU19">
        <f>IF('Output(tau)'!$B$18&gt;=$H19,1/AU$1*1/(1/AU$1+'Output(tau)'!$B$34)*(EXP(-('Output(tau)'!$B$18-$H19-1)*(1/AU$1+'Output(tau)'!$B$34))-EXP(-('Output(tau)'!$B$18-$H19)*(1/AU$1+'Output(tau)'!$B$34))),0)</f>
        <v>6.6729842976837594E-3</v>
      </c>
      <c r="AV19">
        <f>IF('Output(tau)'!$B$18&gt;=$H19,1/AV$1*1/(1/AV$1+'Output(tau)'!$B$34)*(EXP(-('Output(tau)'!$B$18-$H19-1)*(1/AV$1+'Output(tau)'!$B$34))-EXP(-('Output(tau)'!$B$18-$H19)*(1/AV$1+'Output(tau)'!$B$34))),0)</f>
        <v>6.7288339450860546E-3</v>
      </c>
    </row>
    <row r="20" spans="7:48" x14ac:dyDescent="0.15">
      <c r="G20">
        <f>IF('Output(tau)'!$B$18&gt;H20,'Output(tau)'!$B$18-H20,0)</f>
        <v>52</v>
      </c>
      <c r="H20">
        <v>1948</v>
      </c>
      <c r="I20">
        <f>IF('Output(tau)'!$B$18&gt;=$H20,1/I$1*1/(1/I$1+'Output(tau)'!$B$34)*(EXP(-('Output(tau)'!$B$18-$H20-1)*(1/I$1+'Output(tau)'!$B$34))-EXP(-('Output(tau)'!$B$18-$H20)*(1/I$1+'Output(tau)'!$B$34))),0)</f>
        <v>5.8018214475486114E-4</v>
      </c>
      <c r="J20">
        <f>IF('Output(tau)'!$B$18&gt;=$H20,1/J$1*1/(1/J$1+'Output(tau)'!$B$34)*(EXP(-('Output(tau)'!$B$18-$H20-1)*(1/J$1+'Output(tau)'!$B$34))-EXP(-('Output(tau)'!$B$18-$H20)*(1/J$1+'Output(tau)'!$B$34))),0)</f>
        <v>3.3143747264053221E-12</v>
      </c>
      <c r="K20">
        <f>IF('Output(tau)'!$B$18&gt;=$H20,1/K$1*1/(1/K$1+'Output(tau)'!$B$34)*(EXP(-('Output(tau)'!$B$18-$H20-1)*(1/K$1+'Output(tau)'!$B$34))-EXP(-('Output(tau)'!$B$18-$H20)*(1/K$1+'Output(tau)'!$B$34))),0)</f>
        <v>1.1735427194501644E-8</v>
      </c>
      <c r="L20">
        <f>IF('Output(tau)'!$B$18&gt;=$H20,1/L$1*1/(1/L$1+'Output(tau)'!$B$34)*(EXP(-('Output(tau)'!$B$18-$H20-1)*(1/L$1+'Output(tau)'!$B$34))-EXP(-('Output(tau)'!$B$18-$H20)*(1/L$1+'Output(tau)'!$B$34))),0)</f>
        <v>6.4199100166934981E-7</v>
      </c>
      <c r="M20">
        <f>IF('Output(tau)'!$B$18&gt;=$H20,1/M$1*1/(1/M$1+'Output(tau)'!$B$34)*(EXP(-('Output(tau)'!$B$18-$H20-1)*(1/M$1+'Output(tau)'!$B$34))-EXP(-('Output(tau)'!$B$18-$H20)*(1/M$1+'Output(tau)'!$B$34))),0)</f>
        <v>6.7378356757230417E-6</v>
      </c>
      <c r="N20">
        <f>IF('Output(tau)'!$B$18&gt;=$H20,1/N$1*1/(1/N$1+'Output(tau)'!$B$34)*(EXP(-('Output(tau)'!$B$18-$H20-1)*(1/N$1+'Output(tau)'!$B$34))-EXP(-('Output(tau)'!$B$18-$H20)*(1/N$1+'Output(tau)'!$B$34))),0)</f>
        <v>3.1236113049834031E-5</v>
      </c>
      <c r="O20">
        <f>IF('Output(tau)'!$B$18&gt;=$H20,1/O$1*1/(1/O$1+'Output(tau)'!$B$34)*(EXP(-('Output(tau)'!$B$18-$H20-1)*(1/O$1+'Output(tau)'!$B$34))-EXP(-('Output(tau)'!$B$18-$H20)*(1/O$1+'Output(tau)'!$B$34))),0)</f>
        <v>9.1223062858678092E-5</v>
      </c>
      <c r="P20">
        <f>IF('Output(tau)'!$B$18&gt;=$H20,1/P$1*1/(1/P$1+'Output(tau)'!$B$34)*(EXP(-('Output(tau)'!$B$18-$H20-1)*(1/P$1+'Output(tau)'!$B$34))-EXP(-('Output(tau)'!$B$18-$H20)*(1/P$1+'Output(tau)'!$B$34))),0)</f>
        <v>2.0018060282500161E-4</v>
      </c>
      <c r="Q20">
        <f>IF('Output(tau)'!$B$18&gt;=$H20,1/Q$1*1/(1/Q$1+'Output(tau)'!$B$34)*(EXP(-('Output(tau)'!$B$18-$H20-1)*(1/Q$1+'Output(tau)'!$B$34))-EXP(-('Output(tau)'!$B$18-$H20)*(1/Q$1+'Output(tau)'!$B$34))),0)</f>
        <v>3.6379048409952144E-4</v>
      </c>
      <c r="R20">
        <f>IF('Output(tau)'!$B$18&gt;=$H20,1/R$1*1/(1/R$1+'Output(tau)'!$B$34)*(EXP(-('Output(tau)'!$B$18-$H20-1)*(1/R$1+'Output(tau)'!$B$34))-EXP(-('Output(tau)'!$B$18-$H20)*(1/R$1+'Output(tau)'!$B$34))),0)</f>
        <v>5.8018214475486114E-4</v>
      </c>
      <c r="S20">
        <f>IF('Output(tau)'!$B$18&gt;=$H20,1/S$1*1/(1/S$1+'Output(tau)'!$B$34)*(EXP(-('Output(tau)'!$B$18-$H20-1)*(1/S$1+'Output(tau)'!$B$34))-EXP(-('Output(tau)'!$B$18-$H20)*(1/S$1+'Output(tau)'!$B$34))),0)</f>
        <v>8.4230436896318497E-4</v>
      </c>
      <c r="T20">
        <f>IF('Output(tau)'!$B$18&gt;=$H20,1/T$1*1/(1/T$1+'Output(tau)'!$B$34)*(EXP(-('Output(tau)'!$B$18-$H20-1)*(1/T$1+'Output(tau)'!$B$34))-EXP(-('Output(tau)'!$B$18-$H20)*(1/T$1+'Output(tau)'!$B$34))),0)</f>
        <v>1.1405051720582877E-3</v>
      </c>
      <c r="U20">
        <f>IF('Output(tau)'!$B$18&gt;=$H20,1/U$1*1/(1/U$1+'Output(tau)'!$B$34)*(EXP(-('Output(tau)'!$B$18-$H20-1)*(1/U$1+'Output(tau)'!$B$34))-EXP(-('Output(tau)'!$B$18-$H20)*(1/U$1+'Output(tau)'!$B$34))),0)</f>
        <v>1.4645001594311667E-3</v>
      </c>
      <c r="V20">
        <f>IF('Output(tau)'!$B$18&gt;=$H20,1/V$1*1/(1/V$1+'Output(tau)'!$B$34)*(EXP(-('Output(tau)'!$B$18-$H20-1)*(1/V$1+'Output(tau)'!$B$34))-EXP(-('Output(tau)'!$B$18-$H20)*(1/V$1+'Output(tau)'!$B$34))),0)</f>
        <v>1.8046002458108057E-3</v>
      </c>
      <c r="W20">
        <f>IF('Output(tau)'!$B$18&gt;=$H20,1/W$1*1/(1/W$1+'Output(tau)'!$B$34)*(EXP(-('Output(tau)'!$B$18-$H20-1)*(1/W$1+'Output(tau)'!$B$34))-EXP(-('Output(tau)'!$B$18-$H20)*(1/W$1+'Output(tau)'!$B$34))),0)</f>
        <v>2.152342799095177E-3</v>
      </c>
      <c r="X20">
        <f>IF('Output(tau)'!$B$18&gt;=$H20,1/X$1*1/(1/X$1+'Output(tau)'!$B$34)*(EXP(-('Output(tau)'!$B$18-$H20-1)*(1/X$1+'Output(tau)'!$B$34))-EXP(-('Output(tau)'!$B$18-$H20)*(1/X$1+'Output(tau)'!$B$34))),0)</f>
        <v>2.5007215540755398E-3</v>
      </c>
      <c r="Y20">
        <f>IF('Output(tau)'!$B$18&gt;=$H20,1/Y$1*1/(1/Y$1+'Output(tau)'!$B$34)*(EXP(-('Output(tau)'!$B$18-$H20-1)*(1/Y$1+'Output(tau)'!$B$34))-EXP(-('Output(tau)'!$B$18-$H20)*(1/Y$1+'Output(tau)'!$B$34))),0)</f>
        <v>2.8441786925384599E-3</v>
      </c>
      <c r="Z20">
        <f>IF('Output(tau)'!$B$18&gt;=$H20,1/Z$1*1/(1/Z$1+'Output(tau)'!$B$34)*(EXP(-('Output(tau)'!$B$18-$H20-1)*(1/Z$1+'Output(tau)'!$B$34))-EXP(-('Output(tau)'!$B$18-$H20)*(1/Z$1+'Output(tau)'!$B$34))),0)</f>
        <v>3.1784733645870977E-3</v>
      </c>
      <c r="AA20">
        <f>IF('Output(tau)'!$B$18&gt;=$H20,1/AA$1*1/(1/AA$1+'Output(tau)'!$B$34)*(EXP(-('Output(tau)'!$B$18-$H20-1)*(1/AA$1+'Output(tau)'!$B$34))-EXP(-('Output(tau)'!$B$18-$H20)*(1/AA$1+'Output(tau)'!$B$34))),0)</f>
        <v>3.5004985509897724E-3</v>
      </c>
      <c r="AB20">
        <f>IF('Output(tau)'!$B$18&gt;=$H20,1/AB$1*1/(1/AB$1+'Output(tau)'!$B$34)*(EXP(-('Output(tau)'!$B$18-$H20-1)*(1/AB$1+'Output(tau)'!$B$34))-EXP(-('Output(tau)'!$B$18-$H20)*(1/AB$1+'Output(tau)'!$B$34))),0)</f>
        <v>3.8080877868192503E-3</v>
      </c>
      <c r="AC20">
        <f>IF('Output(tau)'!$B$18&gt;=$H20,1/AC$1*1/(1/AC$1+'Output(tau)'!$B$34)*(EXP(-('Output(tau)'!$B$18-$H20-1)*(1/AC$1+'Output(tau)'!$B$34))-EXP(-('Output(tau)'!$B$18-$H20)*(1/AC$1+'Output(tau)'!$B$34))),0)</f>
        <v>4.0998335254198992E-3</v>
      </c>
      <c r="AD20">
        <f>IF('Output(tau)'!$B$18&gt;=$H20,1/AD$1*1/(1/AD$1+'Output(tau)'!$B$34)*(EXP(-('Output(tau)'!$B$18-$H20-1)*(1/AD$1+'Output(tau)'!$B$34))-EXP(-('Output(tau)'!$B$18-$H20)*(1/AD$1+'Output(tau)'!$B$34))),0)</f>
        <v>4.374926945010349E-3</v>
      </c>
      <c r="AE20">
        <f>IF('Output(tau)'!$B$18&gt;=$H20,1/AE$1*1/(1/AE$1+'Output(tau)'!$B$34)*(EXP(-('Output(tau)'!$B$18-$H20-1)*(1/AE$1+'Output(tau)'!$B$34))-EXP(-('Output(tau)'!$B$18-$H20)*(1/AE$1+'Output(tau)'!$B$34))),0)</f>
        <v>4.633022171554646E-3</v>
      </c>
      <c r="AF20">
        <f>IF('Output(tau)'!$B$18&gt;=$H20,1/AF$1*1/(1/AF$1+'Output(tau)'!$B$34)*(EXP(-('Output(tau)'!$B$18-$H20-1)*(1/AF$1+'Output(tau)'!$B$34))-EXP(-('Output(tau)'!$B$18-$H20)*(1/AF$1+'Output(tau)'!$B$34))),0)</f>
        <v>4.874124274031888E-3</v>
      </c>
      <c r="AG20">
        <f>IF('Output(tau)'!$B$18&gt;=$H20,1/AG$1*1/(1/AG$1+'Output(tau)'!$B$34)*(EXP(-('Output(tau)'!$B$18-$H20-1)*(1/AG$1+'Output(tau)'!$B$34))-EXP(-('Output(tau)'!$B$18-$H20)*(1/AG$1+'Output(tau)'!$B$34))),0)</f>
        <v>5.0984986798434939E-3</v>
      </c>
      <c r="AH20">
        <f>IF('Output(tau)'!$B$18&gt;=$H20,1/AH$1*1/(1/AH$1+'Output(tau)'!$B$34)*(EXP(-('Output(tau)'!$B$18-$H20-1)*(1/AH$1+'Output(tau)'!$B$34))-EXP(-('Output(tau)'!$B$18-$H20)*(1/AH$1+'Output(tau)'!$B$34))),0)</f>
        <v>5.3065990323805101E-3</v>
      </c>
      <c r="AI20">
        <f>IF('Output(tau)'!$B$18&gt;=$H20,1/AI$1*1/(1/AI$1+'Output(tau)'!$B$34)*(EXP(-('Output(tau)'!$B$18-$H20-1)*(1/AI$1+'Output(tau)'!$B$34))-EXP(-('Output(tau)'!$B$18-$H20)*(1/AI$1+'Output(tau)'!$B$34))),0)</f>
        <v>5.4990104663266703E-3</v>
      </c>
      <c r="AJ20">
        <f>IF('Output(tau)'!$B$18&gt;=$H20,1/AJ$1*1/(1/AJ$1+'Output(tau)'!$B$34)*(EXP(-('Output(tau)'!$B$18-$H20-1)*(1/AJ$1+'Output(tau)'!$B$34))-EXP(-('Output(tau)'!$B$18-$H20)*(1/AJ$1+'Output(tau)'!$B$34))),0)</f>
        <v>5.6764055131300062E-3</v>
      </c>
      <c r="AK20">
        <f>IF('Output(tau)'!$B$18&gt;=$H20,1/AK$1*1/(1/AK$1+'Output(tau)'!$B$34)*(EXP(-('Output(tau)'!$B$18-$H20-1)*(1/AK$1+'Output(tau)'!$B$34))-EXP(-('Output(tau)'!$B$18-$H20)*(1/AK$1+'Output(tau)'!$B$34))),0)</f>
        <v>5.83951020159304E-3</v>
      </c>
      <c r="AL20">
        <f>IF('Output(tau)'!$B$18&gt;=$H20,1/AL$1*1/(1/AL$1+'Output(tau)'!$B$34)*(EXP(-('Output(tau)'!$B$18-$H20-1)*(1/AL$1+'Output(tau)'!$B$34))-EXP(-('Output(tau)'!$B$18-$H20)*(1/AL$1+'Output(tau)'!$B$34))),0)</f>
        <v>5.9890782961379285E-3</v>
      </c>
      <c r="AM20">
        <f>IF('Output(tau)'!$B$18&gt;=$H20,1/AM$1*1/(1/AM$1+'Output(tau)'!$B$34)*(EXP(-('Output(tau)'!$B$18-$H20-1)*(1/AM$1+'Output(tau)'!$B$34))-EXP(-('Output(tau)'!$B$18-$H20)*(1/AM$1+'Output(tau)'!$B$34))),0)</f>
        <v>6.125871972491842E-3</v>
      </c>
      <c r="AN20">
        <f>IF('Output(tau)'!$B$18&gt;=$H20,1/AN$1*1/(1/AN$1+'Output(tau)'!$B$34)*(EXP(-('Output(tau)'!$B$18-$H20-1)*(1/AN$1+'Output(tau)'!$B$34))-EXP(-('Output(tau)'!$B$18-$H20)*(1/AN$1+'Output(tau)'!$B$34))),0)</f>
        <v>6.2506475473376732E-3</v>
      </c>
      <c r="AO20">
        <f>IF('Output(tau)'!$B$18&gt;=$H20,1/AO$1*1/(1/AO$1+'Output(tau)'!$B$34)*(EXP(-('Output(tau)'!$B$18-$H20-1)*(1/AO$1+'Output(tau)'!$B$34))-EXP(-('Output(tau)'!$B$18-$H20)*(1/AO$1+'Output(tau)'!$B$34))),0)</f>
        <v>6.3641451488599676E-3</v>
      </c>
      <c r="AP20">
        <f>IF('Output(tau)'!$B$18&gt;=$H20,1/AP$1*1/(1/AP$1+'Output(tau)'!$B$34)*(EXP(-('Output(tau)'!$B$18-$H20-1)*(1/AP$1+'Output(tau)'!$B$34))-EXP(-('Output(tau)'!$B$18-$H20)*(1/AP$1+'Output(tau)'!$B$34))),0)</f>
        <v>6.4670814402071619E-3</v>
      </c>
      <c r="AQ20">
        <f>IF('Output(tau)'!$B$18&gt;=$H20,1/AQ$1*1/(1/AQ$1+'Output(tau)'!$B$34)*(EXP(-('Output(tau)'!$B$18-$H20-1)*(1/AQ$1+'Output(tau)'!$B$34))-EXP(-('Output(tau)'!$B$18-$H20)*(1/AQ$1+'Output(tau)'!$B$34))),0)</f>
        <v>6.5601446921190465E-3</v>
      </c>
      <c r="AR20">
        <f>IF('Output(tau)'!$B$18&gt;=$H20,1/AR$1*1/(1/AR$1+'Output(tau)'!$B$34)*(EXP(-('Output(tau)'!$B$18-$H20-1)*(1/AR$1+'Output(tau)'!$B$34))-EXP(-('Output(tau)'!$B$18-$H20)*(1/AR$1+'Output(tau)'!$B$34))),0)</f>
        <v>6.6439916499487217E-3</v>
      </c>
      <c r="AS20">
        <f>IF('Output(tau)'!$B$18&gt;=$H20,1/AS$1*1/(1/AS$1+'Output(tau)'!$B$34)*(EXP(-('Output(tau)'!$B$18-$H20-1)*(1/AS$1+'Output(tau)'!$B$34))-EXP(-('Output(tau)'!$B$18-$H20)*(1/AS$1+'Output(tau)'!$B$34))),0)</f>
        <v>6.7192457597402833E-3</v>
      </c>
      <c r="AT20">
        <f>IF('Output(tau)'!$B$18&gt;=$H20,1/AT$1*1/(1/AT$1+'Output(tau)'!$B$34)*(EXP(-('Output(tau)'!$B$18-$H20-1)*(1/AT$1+'Output(tau)'!$B$34))-EXP(-('Output(tau)'!$B$18-$H20)*(1/AT$1+'Output(tau)'!$B$34))),0)</f>
        <v>6.7864964131383876E-3</v>
      </c>
      <c r="AU20">
        <f>IF('Output(tau)'!$B$18&gt;=$H20,1/AU$1*1/(1/AU$1+'Output(tau)'!$B$34)*(EXP(-('Output(tau)'!$B$18-$H20-1)*(1/AU$1+'Output(tau)'!$B$34))-EXP(-('Output(tau)'!$B$18-$H20)*(1/AU$1+'Output(tau)'!$B$34))),0)</f>
        <v>6.8462989462888535E-3</v>
      </c>
      <c r="AV20">
        <f>IF('Output(tau)'!$B$18&gt;=$H20,1/AV$1*1/(1/AV$1+'Output(tau)'!$B$34)*(EXP(-('Output(tau)'!$B$18-$H20-1)*(1/AV$1+'Output(tau)'!$B$34))-EXP(-('Output(tau)'!$B$18-$H20)*(1/AV$1+'Output(tau)'!$B$34))),0)</f>
        <v>6.8991751873946905E-3</v>
      </c>
    </row>
    <row r="21" spans="7:48" x14ac:dyDescent="0.15">
      <c r="G21">
        <f>IF('Output(tau)'!$B$18&gt;H21,'Output(tau)'!$B$18-H21,0)</f>
        <v>51</v>
      </c>
      <c r="H21">
        <v>1949</v>
      </c>
      <c r="I21">
        <f>IF('Output(tau)'!$B$18&gt;=$H21,1/I$1*1/(1/I$1+'Output(tau)'!$B$34)*(EXP(-('Output(tau)'!$B$18-$H21-1)*(1/I$1+'Output(tau)'!$B$34))-EXP(-('Output(tau)'!$B$18-$H21)*(1/I$1+'Output(tau)'!$B$34))),0)</f>
        <v>6.412004335698343E-4</v>
      </c>
      <c r="J21">
        <f>IF('Output(tau)'!$B$18&gt;=$H21,1/J$1*1/(1/J$1+'Output(tau)'!$B$34)*(EXP(-('Output(tau)'!$B$18-$H21-1)*(1/J$1+'Output(tau)'!$B$34))-EXP(-('Output(tau)'!$B$18-$H21)*(1/J$1+'Output(tau)'!$B$34))),0)</f>
        <v>5.4644801104953736E-12</v>
      </c>
      <c r="K21">
        <f>IF('Output(tau)'!$B$18&gt;=$H21,1/K$1*1/(1/K$1+'Output(tau)'!$B$34)*(EXP(-('Output(tau)'!$B$18-$H21-1)*(1/K$1+'Output(tau)'!$B$34))-EXP(-('Output(tau)'!$B$18-$H21)*(1/K$1+'Output(tau)'!$B$34))),0)</f>
        <v>1.6378108006339867E-8</v>
      </c>
      <c r="L21">
        <f>IF('Output(tau)'!$B$18&gt;=$H21,1/L$1*1/(1/L$1+'Output(tau)'!$B$34)*(EXP(-('Output(tau)'!$B$18-$H21-1)*(1/L$1+'Output(tau)'!$B$34))-EXP(-('Output(tau)'!$B$18-$H21)*(1/L$1+'Output(tau)'!$B$34))),0)</f>
        <v>8.2433276342826689E-7</v>
      </c>
      <c r="M21">
        <f>IF('Output(tau)'!$B$18&gt;=$H21,1/M$1*1/(1/M$1+'Output(tau)'!$B$34)*(EXP(-('Output(tau)'!$B$18-$H21-1)*(1/M$1+'Output(tau)'!$B$34))-EXP(-('Output(tau)'!$B$18-$H21)*(1/M$1+'Output(tau)'!$B$34))),0)</f>
        <v>8.2296110783581879E-6</v>
      </c>
      <c r="N21">
        <f>IF('Output(tau)'!$B$18&gt;=$H21,1/N$1*1/(1/N$1+'Output(tau)'!$B$34)*(EXP(-('Output(tau)'!$B$18-$H21-1)*(1/N$1+'Output(tau)'!$B$34))-EXP(-('Output(tau)'!$B$18-$H21)*(1/N$1+'Output(tau)'!$B$34))),0)</f>
        <v>3.6901107408870336E-5</v>
      </c>
      <c r="O21">
        <f>IF('Output(tau)'!$B$18&gt;=$H21,1/O$1*1/(1/O$1+'Output(tau)'!$B$34)*(EXP(-('Output(tau)'!$B$18-$H21-1)*(1/O$1+'Output(tau)'!$B$34))-EXP(-('Output(tau)'!$B$18-$H21)*(1/O$1+'Output(tau)'!$B$34))),0)</f>
        <v>1.0523173204088788E-4</v>
      </c>
      <c r="P21">
        <f>IF('Output(tau)'!$B$18&gt;=$H21,1/P$1*1/(1/P$1+'Output(tau)'!$B$34)*(EXP(-('Output(tau)'!$B$18-$H21-1)*(1/P$1+'Output(tau)'!$B$34))-EXP(-('Output(tau)'!$B$18-$H21)*(1/P$1+'Output(tau)'!$B$34))),0)</f>
        <v>2.2683434042513532E-4</v>
      </c>
      <c r="Q21">
        <f>IF('Output(tau)'!$B$18&gt;=$H21,1/Q$1*1/(1/Q$1+'Output(tau)'!$B$34)*(EXP(-('Output(tau)'!$B$18-$H21-1)*(1/Q$1+'Output(tau)'!$B$34))-EXP(-('Output(tau)'!$B$18-$H21)*(1/Q$1+'Output(tau)'!$B$34))),0)</f>
        <v>4.065428030080461E-4</v>
      </c>
      <c r="R21">
        <f>IF('Output(tau)'!$B$18&gt;=$H21,1/R$1*1/(1/R$1+'Output(tau)'!$B$34)*(EXP(-('Output(tau)'!$B$18-$H21-1)*(1/R$1+'Output(tau)'!$B$34))-EXP(-('Output(tau)'!$B$18-$H21)*(1/R$1+'Output(tau)'!$B$34))),0)</f>
        <v>6.412004335698343E-4</v>
      </c>
      <c r="S21">
        <f>IF('Output(tau)'!$B$18&gt;=$H21,1/S$1*1/(1/S$1+'Output(tau)'!$B$34)*(EXP(-('Output(tau)'!$B$18-$H21-1)*(1/S$1+'Output(tau)'!$B$34))-EXP(-('Output(tau)'!$B$18-$H21)*(1/S$1+'Output(tau)'!$B$34))),0)</f>
        <v>9.2246600396139224E-4</v>
      </c>
      <c r="T21">
        <f>IF('Output(tau)'!$B$18&gt;=$H21,1/T$1*1/(1/T$1+'Output(tau)'!$B$34)*(EXP(-('Output(tau)'!$B$18-$H21-1)*(1/T$1+'Output(tau)'!$B$34))-EXP(-('Output(tau)'!$B$18-$H21)*(1/T$1+'Output(tau)'!$B$34))),0)</f>
        <v>1.2396196900100725E-3</v>
      </c>
      <c r="U21">
        <f>IF('Output(tau)'!$B$18&gt;=$H21,1/U$1*1/(1/U$1+'Output(tau)'!$B$34)*(EXP(-('Output(tau)'!$B$18-$H21-1)*(1/U$1+'Output(tau)'!$B$34))-EXP(-('Output(tau)'!$B$18-$H21)*(1/U$1+'Output(tau)'!$B$34))),0)</f>
        <v>1.5816001268417063E-3</v>
      </c>
      <c r="V21">
        <f>IF('Output(tau)'!$B$18&gt;=$H21,1/V$1*1/(1/V$1+'Output(tau)'!$B$34)*(EXP(-('Output(tau)'!$B$18-$H21-1)*(1/V$1+'Output(tau)'!$B$34))-EXP(-('Output(tau)'!$B$18-$H21)*(1/V$1+'Output(tau)'!$B$34))),0)</f>
        <v>1.9382154298816304E-3</v>
      </c>
      <c r="W21">
        <f>IF('Output(tau)'!$B$18&gt;=$H21,1/W$1*1/(1/W$1+'Output(tau)'!$B$34)*(EXP(-('Output(tau)'!$B$18-$H21-1)*(1/W$1+'Output(tau)'!$B$34))-EXP(-('Output(tau)'!$B$18-$H21)*(1/W$1+'Output(tau)'!$B$34))),0)</f>
        <v>2.300723386926315E-3</v>
      </c>
      <c r="X21">
        <f>IF('Output(tau)'!$B$18&gt;=$H21,1/X$1*1/(1/X$1+'Output(tau)'!$B$34)*(EXP(-('Output(tau)'!$B$18-$H21-1)*(1/X$1+'Output(tau)'!$B$34))-EXP(-('Output(tau)'!$B$18-$H21)*(1/X$1+'Output(tau)'!$B$34))),0)</f>
        <v>2.6620042376098718E-3</v>
      </c>
      <c r="Y21">
        <f>IF('Output(tau)'!$B$18&gt;=$H21,1/Y$1*1/(1/Y$1+'Output(tau)'!$B$34)*(EXP(-('Output(tau)'!$B$18-$H21-1)*(1/Y$1+'Output(tau)'!$B$34))-EXP(-('Output(tau)'!$B$18-$H21)*(1/Y$1+'Output(tau)'!$B$34))),0)</f>
        <v>3.0165019664365883E-3</v>
      </c>
      <c r="Z21">
        <f>IF('Output(tau)'!$B$18&gt;=$H21,1/Z$1*1/(1/Z$1+'Output(tau)'!$B$34)*(EXP(-('Output(tau)'!$B$18-$H21-1)*(1/Z$1+'Output(tau)'!$B$34))-EXP(-('Output(tau)'!$B$18-$H21)*(1/Z$1+'Output(tau)'!$B$34))),0)</f>
        <v>3.3600523796864096E-3</v>
      </c>
      <c r="AA21">
        <f>IF('Output(tau)'!$B$18&gt;=$H21,1/AA$1*1/(1/AA$1+'Output(tau)'!$B$34)*(EXP(-('Output(tau)'!$B$18-$H21-1)*(1/AA$1+'Output(tau)'!$B$34))-EXP(-('Output(tau)'!$B$18-$H21)*(1/AA$1+'Output(tau)'!$B$34))),0)</f>
        <v>3.689669842376106E-3</v>
      </c>
      <c r="AB21">
        <f>IF('Output(tau)'!$B$18&gt;=$H21,1/AB$1*1/(1/AB$1+'Output(tau)'!$B$34)*(EXP(-('Output(tau)'!$B$18-$H21-1)*(1/AB$1+'Output(tau)'!$B$34))-EXP(-('Output(tau)'!$B$18-$H21)*(1/AB$1+'Output(tau)'!$B$34))),0)</f>
        <v>4.0033326227456728E-3</v>
      </c>
      <c r="AC21">
        <f>IF('Output(tau)'!$B$18&gt;=$H21,1/AC$1*1/(1/AC$1+'Output(tau)'!$B$34)*(EXP(-('Output(tau)'!$B$18-$H21-1)*(1/AC$1+'Output(tau)'!$B$34))-EXP(-('Output(tau)'!$B$18-$H21)*(1/AC$1+'Output(tau)'!$B$34))),0)</f>
        <v>4.2997867005625384E-3</v>
      </c>
      <c r="AD21">
        <f>IF('Output(tau)'!$B$18&gt;=$H21,1/AD$1*1/(1/AD$1+'Output(tau)'!$B$34)*(EXP(-('Output(tau)'!$B$18-$H21-1)*(1/AD$1+'Output(tau)'!$B$34))-EXP(-('Output(tau)'!$B$18-$H21)*(1/AD$1+'Output(tau)'!$B$34))),0)</f>
        <v>4.5783760766799492E-3</v>
      </c>
      <c r="AE21">
        <f>IF('Output(tau)'!$B$18&gt;=$H21,1/AE$1*1/(1/AE$1+'Output(tau)'!$B$34)*(EXP(-('Output(tau)'!$B$18-$H21-1)*(1/AE$1+'Output(tau)'!$B$34))-EXP(-('Output(tau)'!$B$18-$H21)*(1/AE$1+'Output(tau)'!$B$34))),0)</f>
        <v>4.8389011163035706E-3</v>
      </c>
      <c r="AF21">
        <f>IF('Output(tau)'!$B$18&gt;=$H21,1/AF$1*1/(1/AF$1+'Output(tau)'!$B$34)*(EXP(-('Output(tau)'!$B$18-$H21-1)*(1/AF$1+'Output(tau)'!$B$34))-EXP(-('Output(tau)'!$B$18-$H21)*(1/AF$1+'Output(tau)'!$B$34))),0)</f>
        <v>5.0815031774033986E-3</v>
      </c>
      <c r="AG21">
        <f>IF('Output(tau)'!$B$18&gt;=$H21,1/AG$1*1/(1/AG$1+'Output(tau)'!$B$34)*(EXP(-('Output(tau)'!$B$18-$H21-1)*(1/AG$1+'Output(tau)'!$B$34))-EXP(-('Output(tau)'!$B$18-$H21)*(1/AG$1+'Output(tau)'!$B$34))),0)</f>
        <v>5.3065723581867952E-3</v>
      </c>
      <c r="AH21">
        <f>IF('Output(tau)'!$B$18&gt;=$H21,1/AH$1*1/(1/AH$1+'Output(tau)'!$B$34)*(EXP(-('Output(tau)'!$B$18-$H21-1)*(1/AH$1+'Output(tau)'!$B$34))-EXP(-('Output(tau)'!$B$18-$H21)*(1/AH$1+'Output(tau)'!$B$34))),0)</f>
        <v>5.5146748025492742E-3</v>
      </c>
      <c r="AI21">
        <f>IF('Output(tau)'!$B$18&gt;=$H21,1/AI$1*1/(1/AI$1+'Output(tau)'!$B$34)*(EXP(-('Output(tau)'!$B$18-$H21-1)*(1/AI$1+'Output(tau)'!$B$34))-EXP(-('Output(tau)'!$B$18-$H21)*(1/AI$1+'Output(tau)'!$B$34))),0)</f>
        <v>5.7064961302178419E-3</v>
      </c>
      <c r="AJ21">
        <f>IF('Output(tau)'!$B$18&gt;=$H21,1/AJ$1*1/(1/AJ$1+'Output(tau)'!$B$34)*(EXP(-('Output(tau)'!$B$18-$H21-1)*(1/AJ$1+'Output(tau)'!$B$34))-EXP(-('Output(tau)'!$B$18-$H21)*(1/AJ$1+'Output(tau)'!$B$34))),0)</f>
        <v>5.8827979226960259E-3</v>
      </c>
      <c r="AK21">
        <f>IF('Output(tau)'!$B$18&gt;=$H21,1/AK$1*1/(1/AK$1+'Output(tau)'!$B$34)*(EXP(-('Output(tau)'!$B$18-$H21-1)*(1/AK$1+'Output(tau)'!$B$34))-EXP(-('Output(tau)'!$B$18-$H21)*(1/AK$1+'Output(tau)'!$B$34))),0)</f>
        <v>6.0443846399653167E-3</v>
      </c>
      <c r="AL21">
        <f>IF('Output(tau)'!$B$18&gt;=$H21,1/AL$1*1/(1/AL$1+'Output(tau)'!$B$34)*(EXP(-('Output(tau)'!$B$18-$H21-1)*(1/AL$1+'Output(tau)'!$B$34))-EXP(-('Output(tau)'!$B$18-$H21)*(1/AL$1+'Output(tau)'!$B$34))),0)</f>
        <v>6.1920787848271652E-3</v>
      </c>
      <c r="AM21">
        <f>IF('Output(tau)'!$B$18&gt;=$H21,1/AM$1*1/(1/AM$1+'Output(tau)'!$B$34)*(EXP(-('Output(tau)'!$B$18-$H21-1)*(1/AM$1+'Output(tau)'!$B$34))-EXP(-('Output(tau)'!$B$18-$H21)*(1/AM$1+'Output(tau)'!$B$34))),0)</f>
        <v>6.3267025336313509E-3</v>
      </c>
      <c r="AN21">
        <f>IF('Output(tau)'!$B$18&gt;=$H21,1/AN$1*1/(1/AN$1+'Output(tau)'!$B$34)*(EXP(-('Output(tau)'!$B$18-$H21-1)*(1/AN$1+'Output(tau)'!$B$34))-EXP(-('Output(tau)'!$B$18-$H21)*(1/AN$1+'Output(tau)'!$B$34))),0)</f>
        <v>6.449064399566079E-3</v>
      </c>
      <c r="AO21">
        <f>IF('Output(tau)'!$B$18&gt;=$H21,1/AO$1*1/(1/AO$1+'Output(tau)'!$B$34)*(EXP(-('Output(tau)'!$B$18-$H21-1)*(1/AO$1+'Output(tau)'!$B$34))-EXP(-('Output(tau)'!$B$18-$H21)*(1/AO$1+'Output(tau)'!$B$34))),0)</f>
        <v>6.5599497857914413E-3</v>
      </c>
      <c r="AP21">
        <f>IF('Output(tau)'!$B$18&gt;=$H21,1/AP$1*1/(1/AP$1+'Output(tau)'!$B$34)*(EXP(-('Output(tau)'!$B$18-$H21-1)*(1/AP$1+'Output(tau)'!$B$34))-EXP(-('Output(tau)'!$B$18-$H21)*(1/AP$1+'Output(tau)'!$B$34))),0)</f>
        <v>6.6601145245870352E-3</v>
      </c>
      <c r="AQ21">
        <f>IF('Output(tau)'!$B$18&gt;=$H21,1/AQ$1*1/(1/AQ$1+'Output(tau)'!$B$34)*(EXP(-('Output(tau)'!$B$18-$H21-1)*(1/AQ$1+'Output(tau)'!$B$34))-EXP(-('Output(tau)'!$B$18-$H21)*(1/AQ$1+'Output(tau)'!$B$34))),0)</f>
        <v>6.7502806919310931E-3</v>
      </c>
      <c r="AR21">
        <f>IF('Output(tau)'!$B$18&gt;=$H21,1/AR$1*1/(1/AR$1+'Output(tau)'!$B$34)*(EXP(-('Output(tau)'!$B$18-$H21-1)*(1/AR$1+'Output(tau)'!$B$34))-EXP(-('Output(tau)'!$B$18-$H21)*(1/AR$1+'Output(tau)'!$B$34))),0)</f>
        <v>6.831134141647488E-3</v>
      </c>
      <c r="AS21">
        <f>IF('Output(tau)'!$B$18&gt;=$H21,1/AS$1*1/(1/AS$1+'Output(tau)'!$B$34)*(EXP(-('Output(tau)'!$B$18-$H21-1)*(1/AS$1+'Output(tau)'!$B$34))-EXP(-('Output(tau)'!$B$18-$H21)*(1/AS$1+'Output(tau)'!$B$34))),0)</f>
        <v>6.9033233261971416E-3</v>
      </c>
      <c r="AT21">
        <f>IF('Output(tau)'!$B$18&gt;=$H21,1/AT$1*1/(1/AT$1+'Output(tau)'!$B$34)*(EXP(-('Output(tau)'!$B$18-$H21-1)*(1/AT$1+'Output(tau)'!$B$34))-EXP(-('Output(tau)'!$B$18-$H21)*(1/AT$1+'Output(tau)'!$B$34))),0)</f>
        <v>6.9674590683328486E-3</v>
      </c>
      <c r="AU21">
        <f>IF('Output(tau)'!$B$18&gt;=$H21,1/AU$1*1/(1/AU$1+'Output(tau)'!$B$34)*(EXP(-('Output(tau)'!$B$18-$H21-1)*(1/AU$1+'Output(tau)'!$B$34))-EXP(-('Output(tau)'!$B$18-$H21)*(1/AU$1+'Output(tau)'!$B$34))),0)</f>
        <v>7.0241150242516537E-3</v>
      </c>
      <c r="AV21">
        <f>IF('Output(tau)'!$B$18&gt;=$H21,1/AV$1*1/(1/AV$1+'Output(tau)'!$B$34)*(EXP(-('Output(tau)'!$B$18-$H21-1)*(1/AV$1+'Output(tau)'!$B$34))-EXP(-('Output(tau)'!$B$18-$H21)*(1/AV$1+'Output(tau)'!$B$34))),0)</f>
        <v>7.0738286387828087E-3</v>
      </c>
    </row>
    <row r="22" spans="7:48" x14ac:dyDescent="0.15">
      <c r="G22">
        <f>IF('Output(tau)'!$B$18&gt;H22,'Output(tau)'!$B$18-H22,0)</f>
        <v>50</v>
      </c>
      <c r="H22">
        <v>1950</v>
      </c>
      <c r="I22">
        <f>IF('Output(tau)'!$B$18&gt;=$H22,1/I$1*1/(1/I$1+'Output(tau)'!$B$34)*(EXP(-('Output(tau)'!$B$18-$H22-1)*(1/I$1+'Output(tau)'!$B$34))-EXP(-('Output(tau)'!$B$18-$H22)*(1/I$1+'Output(tau)'!$B$34))),0)</f>
        <v>7.0863607183887112E-4</v>
      </c>
      <c r="J22">
        <f>IF('Output(tau)'!$B$18&gt;=$H22,1/J$1*1/(1/J$1+'Output(tau)'!$B$34)*(EXP(-('Output(tau)'!$B$18-$H22-1)*(1/J$1+'Output(tau)'!$B$34))-EXP(-('Output(tau)'!$B$18-$H22)*(1/J$1+'Output(tau)'!$B$34))),0)</f>
        <v>9.0094045914915089E-12</v>
      </c>
      <c r="K22">
        <f>IF('Output(tau)'!$B$18&gt;=$H22,1/K$1*1/(1/K$1+'Output(tau)'!$B$34)*(EXP(-('Output(tau)'!$B$18-$H22-1)*(1/K$1+'Output(tau)'!$B$34))-EXP(-('Output(tau)'!$B$18-$H22)*(1/K$1+'Output(tau)'!$B$34))),0)</f>
        <v>2.2857491033049656E-8</v>
      </c>
      <c r="L22">
        <f>IF('Output(tau)'!$B$18&gt;=$H22,1/L$1*1/(1/L$1+'Output(tau)'!$B$34)*(EXP(-('Output(tau)'!$B$18-$H22-1)*(1/L$1+'Output(tau)'!$B$34))-EXP(-('Output(tau)'!$B$18-$H22)*(1/L$1+'Output(tau)'!$B$34))),0)</f>
        <v>1.0584642200503378E-6</v>
      </c>
      <c r="M22">
        <f>IF('Output(tau)'!$B$18&gt;=$H22,1/M$1*1/(1/M$1+'Output(tau)'!$B$34)*(EXP(-('Output(tau)'!$B$18-$H22-1)*(1/M$1+'Output(tau)'!$B$34))-EXP(-('Output(tau)'!$B$18-$H22)*(1/M$1+'Output(tau)'!$B$34))),0)</f>
        <v>1.0051669669692091E-5</v>
      </c>
      <c r="N22">
        <f>IF('Output(tau)'!$B$18&gt;=$H22,1/N$1*1/(1/N$1+'Output(tau)'!$B$34)*(EXP(-('Output(tau)'!$B$18-$H22-1)*(1/N$1+'Output(tau)'!$B$34))-EXP(-('Output(tau)'!$B$18-$H22)*(1/N$1+'Output(tau)'!$B$34))),0)</f>
        <v>4.3593507483742123E-5</v>
      </c>
      <c r="O22">
        <f>IF('Output(tau)'!$B$18&gt;=$H22,1/O$1*1/(1/O$1+'Output(tau)'!$B$34)*(EXP(-('Output(tau)'!$B$18-$H22-1)*(1/O$1+'Output(tau)'!$B$34))-EXP(-('Output(tau)'!$B$18-$H22)*(1/O$1+'Output(tau)'!$B$34))),0)</f>
        <v>1.2139164243454934E-4</v>
      </c>
      <c r="P22">
        <f>IF('Output(tau)'!$B$18&gt;=$H22,1/P$1*1/(1/P$1+'Output(tau)'!$B$34)*(EXP(-('Output(tau)'!$B$18-$H22-1)*(1/P$1+'Output(tau)'!$B$34))-EXP(-('Output(tau)'!$B$18-$H22)*(1/P$1+'Output(tau)'!$B$34))),0)</f>
        <v>2.5703698195517579E-4</v>
      </c>
      <c r="Q22">
        <f>IF('Output(tau)'!$B$18&gt;=$H22,1/Q$1*1/(1/Q$1+'Output(tau)'!$B$34)*(EXP(-('Output(tau)'!$B$18-$H22-1)*(1/Q$1+'Output(tau)'!$B$34))-EXP(-('Output(tau)'!$B$18-$H22)*(1/Q$1+'Output(tau)'!$B$34))),0)</f>
        <v>4.5431933462126203E-4</v>
      </c>
      <c r="R22">
        <f>IF('Output(tau)'!$B$18&gt;=$H22,1/R$1*1/(1/R$1+'Output(tau)'!$B$34)*(EXP(-('Output(tau)'!$B$18-$H22-1)*(1/R$1+'Output(tau)'!$B$34))-EXP(-('Output(tau)'!$B$18-$H22)*(1/R$1+'Output(tau)'!$B$34))),0)</f>
        <v>7.0863607183887112E-4</v>
      </c>
      <c r="S22">
        <f>IF('Output(tau)'!$B$18&gt;=$H22,1/S$1*1/(1/S$1+'Output(tau)'!$B$34)*(EXP(-('Output(tau)'!$B$18-$H22-1)*(1/S$1+'Output(tau)'!$B$34))-EXP(-('Output(tau)'!$B$18-$H22)*(1/S$1+'Output(tau)'!$B$34))),0)</f>
        <v>1.010256576861818E-3</v>
      </c>
      <c r="T22">
        <f>IF('Output(tau)'!$B$18&gt;=$H22,1/T$1*1/(1/T$1+'Output(tau)'!$B$34)*(EXP(-('Output(tau)'!$B$18-$H22-1)*(1/T$1+'Output(tau)'!$B$34))-EXP(-('Output(tau)'!$B$18-$H22)*(1/T$1+'Output(tau)'!$B$34))),0)</f>
        <v>1.3473476609381831E-3</v>
      </c>
      <c r="U22">
        <f>IF('Output(tau)'!$B$18&gt;=$H22,1/U$1*1/(1/U$1+'Output(tau)'!$B$34)*(EXP(-('Output(tau)'!$B$18-$H22-1)*(1/U$1+'Output(tau)'!$B$34))-EXP(-('Output(tau)'!$B$18-$H22)*(1/U$1+'Output(tau)'!$B$34))),0)</f>
        <v>1.7080632904794557E-3</v>
      </c>
      <c r="V22">
        <f>IF('Output(tau)'!$B$18&gt;=$H22,1/V$1*1/(1/V$1+'Output(tau)'!$B$34)*(EXP(-('Output(tau)'!$B$18-$H22-1)*(1/V$1+'Output(tau)'!$B$34))-EXP(-('Output(tau)'!$B$18-$H22)*(1/V$1+'Output(tau)'!$B$34))),0)</f>
        <v>2.0817236733464556E-3</v>
      </c>
      <c r="W22">
        <f>IF('Output(tau)'!$B$18&gt;=$H22,1/W$1*1/(1/W$1+'Output(tau)'!$B$34)*(EXP(-('Output(tau)'!$B$18-$H22-1)*(1/W$1+'Output(tau)'!$B$34))-EXP(-('Output(tau)'!$B$18-$H22)*(1/W$1+'Output(tau)'!$B$34))),0)</f>
        <v>2.4593331997928014E-3</v>
      </c>
      <c r="X22">
        <f>IF('Output(tau)'!$B$18&gt;=$H22,1/X$1*1/(1/X$1+'Output(tau)'!$B$34)*(EXP(-('Output(tau)'!$B$18-$H22-1)*(1/X$1+'Output(tau)'!$B$34))-EXP(-('Output(tau)'!$B$18-$H22)*(1/X$1+'Output(tau)'!$B$34))),0)</f>
        <v>2.8336887605515601E-3</v>
      </c>
      <c r="Y22">
        <f>IF('Output(tau)'!$B$18&gt;=$H22,1/Y$1*1/(1/Y$1+'Output(tau)'!$B$34)*(EXP(-('Output(tau)'!$B$18-$H22-1)*(1/Y$1+'Output(tau)'!$B$34))-EXP(-('Output(tau)'!$B$18-$H22)*(1/Y$1+'Output(tau)'!$B$34))),0)</f>
        <v>3.1992659734731699E-3</v>
      </c>
      <c r="Z22">
        <f>IF('Output(tau)'!$B$18&gt;=$H22,1/Z$1*1/(1/Z$1+'Output(tau)'!$B$34)*(EXP(-('Output(tau)'!$B$18-$H22-1)*(1/Z$1+'Output(tau)'!$B$34))-EXP(-('Output(tau)'!$B$18-$H22)*(1/Z$1+'Output(tau)'!$B$34))),0)</f>
        <v>3.552004594414182E-3</v>
      </c>
      <c r="AA22">
        <f>IF('Output(tau)'!$B$18&gt;=$H22,1/AA$1*1/(1/AA$1+'Output(tau)'!$B$34)*(EXP(-('Output(tau)'!$B$18-$H22-1)*(1/AA$1+'Output(tau)'!$B$34))-EXP(-('Output(tau)'!$B$18-$H22)*(1/AA$1+'Output(tau)'!$B$34))),0)</f>
        <v>3.8890641854115726E-3</v>
      </c>
      <c r="AB22">
        <f>IF('Output(tau)'!$B$18&gt;=$H22,1/AB$1*1/(1/AB$1+'Output(tau)'!$B$34)*(EXP(-('Output(tau)'!$B$18-$H22-1)*(1/AB$1+'Output(tau)'!$B$34))-EXP(-('Output(tau)'!$B$18-$H22)*(1/AB$1+'Output(tau)'!$B$34))),0)</f>
        <v>4.2085878754716949E-3</v>
      </c>
      <c r="AC22">
        <f>IF('Output(tau)'!$B$18&gt;=$H22,1/AC$1*1/(1/AC$1+'Output(tau)'!$B$34)*(EXP(-('Output(tau)'!$B$18-$H22-1)*(1/AC$1+'Output(tau)'!$B$34))-EXP(-('Output(tau)'!$B$18-$H22)*(1/AC$1+'Output(tau)'!$B$34))),0)</f>
        <v>4.5094918014851049E-3</v>
      </c>
      <c r="AD22">
        <f>IF('Output(tau)'!$B$18&gt;=$H22,1/AD$1*1/(1/AD$1+'Output(tau)'!$B$34)*(EXP(-('Output(tau)'!$B$18-$H22-1)*(1/AD$1+'Output(tau)'!$B$34))-EXP(-('Output(tau)'!$B$18-$H22)*(1/AD$1+'Output(tau)'!$B$34))),0)</f>
        <v>4.79128629185957E-3</v>
      </c>
      <c r="AE22">
        <f>IF('Output(tau)'!$B$18&gt;=$H22,1/AE$1*1/(1/AE$1+'Output(tau)'!$B$34)*(EXP(-('Output(tau)'!$B$18-$H22-1)*(1/AE$1+'Output(tau)'!$B$34))-EXP(-('Output(tau)'!$B$18-$H22)*(1/AE$1+'Output(tau)'!$B$34))),0)</f>
        <v>5.0539287632000163E-3</v>
      </c>
      <c r="AF22">
        <f>IF('Output(tau)'!$B$18&gt;=$H22,1/AF$1*1/(1/AF$1+'Output(tau)'!$B$34)*(EXP(-('Output(tau)'!$B$18-$H22-1)*(1/AF$1+'Output(tau)'!$B$34))-EXP(-('Output(tau)'!$B$18-$H22)*(1/AF$1+'Output(tau)'!$B$34))),0)</f>
        <v>5.2977054113149818E-3</v>
      </c>
      <c r="AG22">
        <f>IF('Output(tau)'!$B$18&gt;=$H22,1/AG$1*1/(1/AG$1+'Output(tau)'!$B$34)*(EXP(-('Output(tau)'!$B$18-$H22-1)*(1/AG$1+'Output(tau)'!$B$34))-EXP(-('Output(tau)'!$B$18-$H22)*(1/AG$1+'Output(tau)'!$B$34))),0)</f>
        <v>5.5231376844322999E-3</v>
      </c>
      <c r="AH22">
        <f>IF('Output(tau)'!$B$18&gt;=$H22,1/AH$1*1/(1/AH$1+'Output(tau)'!$B$34)*(EXP(-('Output(tau)'!$B$18-$H22-1)*(1/AH$1+'Output(tau)'!$B$34))-EXP(-('Output(tau)'!$B$18-$H22)*(1/AH$1+'Output(tau)'!$B$34))),0)</f>
        <v>5.7309093813762146E-3</v>
      </c>
      <c r="AI22">
        <f>IF('Output(tau)'!$B$18&gt;=$H22,1/AI$1*1/(1/AI$1+'Output(tau)'!$B$34)*(EXP(-('Output(tau)'!$B$18-$H22-1)*(1/AI$1+'Output(tau)'!$B$34))-EXP(-('Output(tau)'!$B$18-$H22)*(1/AI$1+'Output(tau)'!$B$34))),0)</f>
        <v>5.9218105300213597E-3</v>
      </c>
      <c r="AJ22">
        <f>IF('Output(tau)'!$B$18&gt;=$H22,1/AJ$1*1/(1/AJ$1+'Output(tau)'!$B$34)*(EXP(-('Output(tau)'!$B$18-$H22-1)*(1/AJ$1+'Output(tau)'!$B$34))-EXP(-('Output(tau)'!$B$18-$H22)*(1/AJ$1+'Output(tau)'!$B$34))),0)</f>
        <v>6.0966946986480142E-3</v>
      </c>
      <c r="AK22">
        <f>IF('Output(tau)'!$B$18&gt;=$H22,1/AK$1*1/(1/AK$1+'Output(tau)'!$B$34)*(EXP(-('Output(tau)'!$B$18-$H22-1)*(1/AK$1+'Output(tau)'!$B$34))-EXP(-('Output(tau)'!$B$18-$H22)*(1/AK$1+'Output(tau)'!$B$34))),0)</f>
        <v>6.2564469304088877E-3</v>
      </c>
      <c r="AL22">
        <f>IF('Output(tau)'!$B$18&gt;=$H22,1/AL$1*1/(1/AL$1+'Output(tau)'!$B$34)*(EXP(-('Output(tau)'!$B$18-$H22-1)*(1/AL$1+'Output(tau)'!$B$34))-EXP(-('Output(tau)'!$B$18-$H22)*(1/AL$1+'Output(tau)'!$B$34))),0)</f>
        <v>6.4019599981239017E-3</v>
      </c>
      <c r="AM22">
        <f>IF('Output(tau)'!$B$18&gt;=$H22,1/AM$1*1/(1/AM$1+'Output(tau)'!$B$34)*(EXP(-('Output(tau)'!$B$18-$H22-1)*(1/AM$1+'Output(tau)'!$B$34))-EXP(-('Output(tau)'!$B$18-$H22)*(1/AM$1+'Output(tau)'!$B$34))),0)</f>
        <v>6.5341171230477446E-3</v>
      </c>
      <c r="AN22">
        <f>IF('Output(tau)'!$B$18&gt;=$H22,1/AN$1*1/(1/AN$1+'Output(tau)'!$B$34)*(EXP(-('Output(tau)'!$B$18-$H22-1)*(1/AN$1+'Output(tau)'!$B$34))-EXP(-('Output(tau)'!$B$18-$H22)*(1/AN$1+'Output(tau)'!$B$34))),0)</f>
        <v>6.6537796787894954E-3</v>
      </c>
      <c r="AO22">
        <f>IF('Output(tau)'!$B$18&gt;=$H22,1/AO$1*1/(1/AO$1+'Output(tau)'!$B$34)*(EXP(-('Output(tau)'!$B$18-$H22-1)*(1/AO$1+'Output(tau)'!$B$34))-EXP(-('Output(tau)'!$B$18-$H22)*(1/AO$1+'Output(tau)'!$B$34))),0)</f>
        <v>6.7617787127017548E-3</v>
      </c>
      <c r="AP22">
        <f>IF('Output(tau)'!$B$18&gt;=$H22,1/AP$1*1/(1/AP$1+'Output(tau)'!$B$34)*(EXP(-('Output(tau)'!$B$18-$H22-1)*(1/AP$1+'Output(tau)'!$B$34))-EXP(-('Output(tau)'!$B$18-$H22)*(1/AP$1+'Output(tau)'!$B$34))),0)</f>
        <v>6.8589093690450686E-3</v>
      </c>
      <c r="AQ22">
        <f>IF('Output(tau)'!$B$18&gt;=$H22,1/AQ$1*1/(1/AQ$1+'Output(tau)'!$B$34)*(EXP(-('Output(tau)'!$B$18-$H22-1)*(1/AQ$1+'Output(tau)'!$B$34))-EXP(-('Output(tau)'!$B$18-$H22)*(1/AQ$1+'Output(tau)'!$B$34))),0)</f>
        <v>6.9459274998306952E-3</v>
      </c>
      <c r="AR22">
        <f>IF('Output(tau)'!$B$18&gt;=$H22,1/AR$1*1/(1/AR$1+'Output(tau)'!$B$34)*(EXP(-('Output(tau)'!$B$18-$H22-1)*(1/AR$1+'Output(tau)'!$B$34))-EXP(-('Output(tau)'!$B$18-$H22)*(1/AR$1+'Output(tau)'!$B$34))),0)</f>
        <v>7.0235479091161068E-3</v>
      </c>
      <c r="AS22">
        <f>IF('Output(tau)'!$B$18&gt;=$H22,1/AS$1*1/(1/AS$1+'Output(tau)'!$B$34)*(EXP(-('Output(tau)'!$B$18-$H22-1)*(1/AS$1+'Output(tau)'!$B$34))-EXP(-('Output(tau)'!$B$18-$H22)*(1/AS$1+'Output(tau)'!$B$34))),0)</f>
        <v>7.0924438024810299E-3</v>
      </c>
      <c r="AT22">
        <f>IF('Output(tau)'!$B$18&gt;=$H22,1/AT$1*1/(1/AT$1+'Output(tau)'!$B$34)*(EXP(-('Output(tau)'!$B$18-$H22-1)*(1/AT$1+'Output(tau)'!$B$34))-EXP(-('Output(tau)'!$B$18-$H22)*(1/AT$1+'Output(tau)'!$B$34))),0)</f>
        <v>7.1532471121491525E-3</v>
      </c>
      <c r="AU22">
        <f>IF('Output(tau)'!$B$18&gt;=$H22,1/AU$1*1/(1/AU$1+'Output(tau)'!$B$34)*(EXP(-('Output(tau)'!$B$18-$H22-1)*(1/AU$1+'Output(tau)'!$B$34))-EXP(-('Output(tau)'!$B$18-$H22)*(1/AU$1+'Output(tau)'!$B$34))),0)</f>
        <v>7.2065494453265044E-3</v>
      </c>
      <c r="AV22">
        <f>IF('Output(tau)'!$B$18&gt;=$H22,1/AV$1*1/(1/AV$1+'Output(tau)'!$B$34)*(EXP(-('Output(tau)'!$B$18-$H22-1)*(1/AV$1+'Output(tau)'!$B$34))-EXP(-('Output(tau)'!$B$18-$H22)*(1/AV$1+'Output(tau)'!$B$34))),0)</f>
        <v>7.2529034633426748E-3</v>
      </c>
    </row>
    <row r="23" spans="7:48" x14ac:dyDescent="0.15">
      <c r="G23">
        <f>IF('Output(tau)'!$B$18&gt;H23,'Output(tau)'!$B$18-H23,0)</f>
        <v>49</v>
      </c>
      <c r="H23">
        <v>1951</v>
      </c>
      <c r="I23">
        <f>IF('Output(tau)'!$B$18&gt;=$H23,1/I$1*1/(1/I$1+'Output(tau)'!$B$34)*(EXP(-('Output(tau)'!$B$18-$H23-1)*(1/I$1+'Output(tau)'!$B$34))-EXP(-('Output(tau)'!$B$18-$H23)*(1/I$1+'Output(tau)'!$B$34))),0)</f>
        <v>7.8316397809568509E-4</v>
      </c>
      <c r="J23">
        <f>IF('Output(tau)'!$B$18&gt;=$H23,1/J$1*1/(1/J$1+'Output(tau)'!$B$34)*(EXP(-('Output(tau)'!$B$18-$H23-1)*(1/J$1+'Output(tau)'!$B$34))-EXP(-('Output(tau)'!$B$18-$H23)*(1/J$1+'Output(tau)'!$B$34))),0)</f>
        <v>1.4853996986335447E-11</v>
      </c>
      <c r="K23">
        <f>IF('Output(tau)'!$B$18&gt;=$H23,1/K$1*1/(1/K$1+'Output(tau)'!$B$34)*(EXP(-('Output(tau)'!$B$18-$H23-1)*(1/K$1+'Output(tau)'!$B$34))-EXP(-('Output(tau)'!$B$18-$H23)*(1/K$1+'Output(tau)'!$B$34))),0)</f>
        <v>3.1900198492017925E-8</v>
      </c>
      <c r="L23">
        <f>IF('Output(tau)'!$B$18&gt;=$H23,1/L$1*1/(1/L$1+'Output(tau)'!$B$34)*(EXP(-('Output(tau)'!$B$18-$H23-1)*(1/L$1+'Output(tau)'!$B$34))-EXP(-('Output(tau)'!$B$18-$H23)*(1/L$1+'Output(tau)'!$B$34))),0)</f>
        <v>1.3590949611992011E-6</v>
      </c>
      <c r="M23">
        <f>IF('Output(tau)'!$B$18&gt;=$H23,1/M$1*1/(1/M$1+'Output(tau)'!$B$34)*(EXP(-('Output(tau)'!$B$18-$H23-1)*(1/M$1+'Output(tau)'!$B$34))-EXP(-('Output(tau)'!$B$18-$H23)*(1/M$1+'Output(tau)'!$B$34))),0)</f>
        <v>1.2277137058676831E-5</v>
      </c>
      <c r="N23">
        <f>IF('Output(tau)'!$B$18&gt;=$H23,1/N$1*1/(1/N$1+'Output(tau)'!$B$34)*(EXP(-('Output(tau)'!$B$18-$H23-1)*(1/N$1+'Output(tau)'!$B$34))-EXP(-('Output(tau)'!$B$18-$H23)*(1/N$1+'Output(tau)'!$B$34))),0)</f>
        <v>5.1499643999255225E-5</v>
      </c>
      <c r="O23">
        <f>IF('Output(tau)'!$B$18&gt;=$H23,1/O$1*1/(1/O$1+'Output(tau)'!$B$34)*(EXP(-('Output(tau)'!$B$18-$H23-1)*(1/O$1+'Output(tau)'!$B$34))-EXP(-('Output(tau)'!$B$18-$H23)*(1/O$1+'Output(tau)'!$B$34))),0)</f>
        <v>1.4003314938532054E-4</v>
      </c>
      <c r="P23">
        <f>IF('Output(tau)'!$B$18&gt;=$H23,1/P$1*1/(1/P$1+'Output(tau)'!$B$34)*(EXP(-('Output(tau)'!$B$18-$H23-1)*(1/P$1+'Output(tau)'!$B$34))-EXP(-('Output(tau)'!$B$18-$H23)*(1/P$1+'Output(tau)'!$B$34))),0)</f>
        <v>2.912610584834734E-4</v>
      </c>
      <c r="Q23">
        <f>IF('Output(tau)'!$B$18&gt;=$H23,1/Q$1*1/(1/Q$1+'Output(tau)'!$B$34)*(EXP(-('Output(tau)'!$B$18-$H23-1)*(1/Q$1+'Output(tau)'!$B$34))-EXP(-('Output(tau)'!$B$18-$H23)*(1/Q$1+'Output(tau)'!$B$34))),0)</f>
        <v>5.0771051973737182E-4</v>
      </c>
      <c r="R23">
        <f>IF('Output(tau)'!$B$18&gt;=$H23,1/R$1*1/(1/R$1+'Output(tau)'!$B$34)*(EXP(-('Output(tau)'!$B$18-$H23-1)*(1/R$1+'Output(tau)'!$B$34))-EXP(-('Output(tau)'!$B$18-$H23)*(1/R$1+'Output(tau)'!$B$34))),0)</f>
        <v>7.8316397809568509E-4</v>
      </c>
      <c r="S23">
        <f>IF('Output(tau)'!$B$18&gt;=$H23,1/S$1*1/(1/S$1+'Output(tau)'!$B$34)*(EXP(-('Output(tau)'!$B$18-$H23-1)*(1/S$1+'Output(tau)'!$B$34))-EXP(-('Output(tau)'!$B$18-$H23)*(1/S$1+'Output(tau)'!$B$34))),0)</f>
        <v>1.1064021294114653E-3</v>
      </c>
      <c r="T23">
        <f>IF('Output(tau)'!$B$18&gt;=$H23,1/T$1*1/(1/T$1+'Output(tau)'!$B$34)*(EXP(-('Output(tau)'!$B$18-$H23-1)*(1/T$1+'Output(tau)'!$B$34))-EXP(-('Output(tau)'!$B$18-$H23)*(1/T$1+'Output(tau)'!$B$34))),0)</f>
        <v>1.4644376287866676E-3</v>
      </c>
      <c r="U23">
        <f>IF('Output(tau)'!$B$18&gt;=$H23,1/U$1*1/(1/U$1+'Output(tau)'!$B$34)*(EXP(-('Output(tau)'!$B$18-$H23-1)*(1/U$1+'Output(tau)'!$B$34))-EXP(-('Output(tau)'!$B$18-$H23)*(1/U$1+'Output(tau)'!$B$34))),0)</f>
        <v>1.8446383221462186E-3</v>
      </c>
      <c r="V23">
        <f>IF('Output(tau)'!$B$18&gt;=$H23,1/V$1*1/(1/V$1+'Output(tau)'!$B$34)*(EXP(-('Output(tau)'!$B$18-$H23-1)*(1/V$1+'Output(tau)'!$B$34))-EXP(-('Output(tau)'!$B$18-$H23)*(1/V$1+'Output(tau)'!$B$34))),0)</f>
        <v>2.2358574724770236E-3</v>
      </c>
      <c r="W23">
        <f>IF('Output(tau)'!$B$18&gt;=$H23,1/W$1*1/(1/W$1+'Output(tau)'!$B$34)*(EXP(-('Output(tau)'!$B$18-$H23-1)*(1/W$1+'Output(tau)'!$B$34))-EXP(-('Output(tau)'!$B$18-$H23)*(1/W$1+'Output(tau)'!$B$34))),0)</f>
        <v>2.6288774313210153E-3</v>
      </c>
      <c r="X23">
        <f>IF('Output(tau)'!$B$18&gt;=$H23,1/X$1*1/(1/X$1+'Output(tau)'!$B$34)*(EXP(-('Output(tau)'!$B$18-$H23-1)*(1/X$1+'Output(tau)'!$B$34))-EXP(-('Output(tau)'!$B$18-$H23)*(1/X$1+'Output(tau)'!$B$34))),0)</f>
        <v>3.016445983904964E-3</v>
      </c>
      <c r="Y23">
        <f>IF('Output(tau)'!$B$18&gt;=$H23,1/Y$1*1/(1/Y$1+'Output(tau)'!$B$34)*(EXP(-('Output(tau)'!$B$18-$H23-1)*(1/Y$1+'Output(tau)'!$B$34))-EXP(-('Output(tau)'!$B$18-$H23)*(1/Y$1+'Output(tau)'!$B$34))),0)</f>
        <v>3.3931032974310812E-3</v>
      </c>
      <c r="Z23">
        <f>IF('Output(tau)'!$B$18&gt;=$H23,1/Z$1*1/(1/Z$1+'Output(tau)'!$B$34)*(EXP(-('Output(tau)'!$B$18-$H23-1)*(1/Z$1+'Output(tau)'!$B$34))-EXP(-('Output(tau)'!$B$18-$H23)*(1/Z$1+'Output(tau)'!$B$34))),0)</f>
        <v>3.7549226062710411E-3</v>
      </c>
      <c r="AA23">
        <f>IF('Output(tau)'!$B$18&gt;=$H23,1/AA$1*1/(1/AA$1+'Output(tau)'!$B$34)*(EXP(-('Output(tau)'!$B$18-$H23-1)*(1/AA$1+'Output(tau)'!$B$34))-EXP(-('Output(tau)'!$B$18-$H23)*(1/AA$1+'Output(tau)'!$B$34))),0)</f>
        <v>4.0992340465105248E-3</v>
      </c>
      <c r="AB23">
        <f>IF('Output(tau)'!$B$18&gt;=$H23,1/AB$1*1/(1/AB$1+'Output(tau)'!$B$34)*(EXP(-('Output(tau)'!$B$18-$H23-1)*(1/AB$1+'Output(tau)'!$B$34))-EXP(-('Output(tau)'!$B$18-$H23)*(1/AB$1+'Output(tau)'!$B$34))),0)</f>
        <v>4.4243667900419753E-3</v>
      </c>
      <c r="AC23">
        <f>IF('Output(tau)'!$B$18&gt;=$H23,1/AC$1*1/(1/AC$1+'Output(tau)'!$B$34)*(EXP(-('Output(tau)'!$B$18-$H23-1)*(1/AC$1+'Output(tau)'!$B$34))-EXP(-('Output(tau)'!$B$18-$H23)*(1/AC$1+'Output(tau)'!$B$34))),0)</f>
        <v>4.7294244398217444E-3</v>
      </c>
      <c r="AD23">
        <f>IF('Output(tau)'!$B$18&gt;=$H23,1/AD$1*1/(1/AD$1+'Output(tau)'!$B$34)*(EXP(-('Output(tau)'!$B$18-$H23-1)*(1/AD$1+'Output(tau)'!$B$34))-EXP(-('Output(tau)'!$B$18-$H23)*(1/AD$1+'Output(tau)'!$B$34))),0)</f>
        <v>5.0140975634331841E-3</v>
      </c>
      <c r="AE23">
        <f>IF('Output(tau)'!$B$18&gt;=$H23,1/AE$1*1/(1/AE$1+'Output(tau)'!$B$34)*(EXP(-('Output(tau)'!$B$18-$H23-1)*(1/AE$1+'Output(tau)'!$B$34))-EXP(-('Output(tau)'!$B$18-$H23)*(1/AE$1+'Output(tau)'!$B$34))),0)</f>
        <v>5.2785116557646505E-3</v>
      </c>
      <c r="AF23">
        <f>IF('Output(tau)'!$B$18&gt;=$H23,1/AF$1*1/(1/AF$1+'Output(tau)'!$B$34)*(EXP(-('Output(tau)'!$B$18-$H23-1)*(1/AF$1+'Output(tau)'!$B$34))-EXP(-('Output(tau)'!$B$18-$H23)*(1/AF$1+'Output(tau)'!$B$34))),0)</f>
        <v>5.5231063811747028E-3</v>
      </c>
      <c r="AG23">
        <f>IF('Output(tau)'!$B$18&gt;=$H23,1/AG$1*1/(1/AG$1+'Output(tau)'!$B$34)*(EXP(-('Output(tau)'!$B$18-$H23-1)*(1/AG$1+'Output(tau)'!$B$34))-EXP(-('Output(tau)'!$B$18-$H23)*(1/AG$1+'Output(tau)'!$B$34))),0)</f>
        <v>5.7485412093051524E-3</v>
      </c>
      <c r="AH23">
        <f>IF('Output(tau)'!$B$18&gt;=$H23,1/AH$1*1/(1/AH$1+'Output(tau)'!$B$34)*(EXP(-('Output(tau)'!$B$18-$H23-1)*(1/AH$1+'Output(tau)'!$B$34))-EXP(-('Output(tau)'!$B$18-$H23)*(1/AH$1+'Output(tau)'!$B$34))),0)</f>
        <v>5.9556226819329483E-3</v>
      </c>
      <c r="AI23">
        <f>IF('Output(tau)'!$B$18&gt;=$H23,1/AI$1*1/(1/AI$1+'Output(tau)'!$B$34)*(EXP(-('Output(tau)'!$B$18-$H23-1)*(1/AI$1+'Output(tau)'!$B$34))-EXP(-('Output(tau)'!$B$18-$H23)*(1/AI$1+'Output(tau)'!$B$34))),0)</f>
        <v>6.1452490553311201E-3</v>
      </c>
      <c r="AJ23">
        <f>IF('Output(tau)'!$B$18&gt;=$H23,1/AJ$1*1/(1/AJ$1+'Output(tau)'!$B$34)*(EXP(-('Output(tau)'!$B$18-$H23-1)*(1/AJ$1+'Output(tau)'!$B$34))-EXP(-('Output(tau)'!$B$18-$H23)*(1/AJ$1+'Output(tau)'!$B$34))),0)</f>
        <v>6.318368697507265E-3</v>
      </c>
      <c r="AK23">
        <f>IF('Output(tau)'!$B$18&gt;=$H23,1/AK$1*1/(1/AK$1+'Output(tau)'!$B$34)*(EXP(-('Output(tau)'!$B$18-$H23-1)*(1/AK$1+'Output(tau)'!$B$34))-EXP(-('Output(tau)'!$B$18-$H23)*(1/AK$1+'Output(tau)'!$B$34))),0)</f>
        <v>6.4759492528337903E-3</v>
      </c>
      <c r="AL23">
        <f>IF('Output(tau)'!$B$18&gt;=$H23,1/AL$1*1/(1/AL$1+'Output(tau)'!$B$34)*(EXP(-('Output(tau)'!$B$18-$H23-1)*(1/AL$1+'Output(tau)'!$B$34))-EXP(-('Output(tau)'!$B$18-$H23)*(1/AL$1+'Output(tau)'!$B$34))),0)</f>
        <v>6.6189551589696527E-3</v>
      </c>
      <c r="AM23">
        <f>IF('Output(tau)'!$B$18&gt;=$H23,1/AM$1*1/(1/AM$1+'Output(tau)'!$B$34)*(EXP(-('Output(tau)'!$B$18-$H23-1)*(1/AM$1+'Output(tau)'!$B$34))-EXP(-('Output(tau)'!$B$18-$H23)*(1/AM$1+'Output(tau)'!$B$34))),0)</f>
        <v>6.7483315914965702E-3</v>
      </c>
      <c r="AN23">
        <f>IF('Output(tau)'!$B$18&gt;=$H23,1/AN$1*1/(1/AN$1+'Output(tau)'!$B$34)*(EXP(-('Output(tau)'!$B$18-$H23-1)*(1/AN$1+'Output(tau)'!$B$34))-EXP(-('Output(tau)'!$B$18-$H23)*(1/AN$1+'Output(tau)'!$B$34))),0)</f>
        <v>6.8649933185425116E-3</v>
      </c>
      <c r="AO23">
        <f>IF('Output(tau)'!$B$18&gt;=$H23,1/AO$1*1/(1/AO$1+'Output(tau)'!$B$34)*(EXP(-('Output(tau)'!$B$18-$H23-1)*(1/AO$1+'Output(tau)'!$B$34))-EXP(-('Output(tau)'!$B$18-$H23)*(1/AO$1+'Output(tau)'!$B$34))),0)</f>
        <v>6.9698172779580347E-3</v>
      </c>
      <c r="AP23">
        <f>IF('Output(tau)'!$B$18&gt;=$H23,1/AP$1*1/(1/AP$1+'Output(tau)'!$B$34)*(EXP(-('Output(tau)'!$B$18-$H23-1)*(1/AP$1+'Output(tau)'!$B$34))-EXP(-('Output(tau)'!$B$18-$H23)*(1/AP$1+'Output(tau)'!$B$34))),0)</f>
        <v>7.0636379538371319E-3</v>
      </c>
      <c r="AQ23">
        <f>IF('Output(tau)'!$B$18&gt;=$H23,1/AQ$1*1/(1/AQ$1+'Output(tau)'!$B$34)*(EXP(-('Output(tau)'!$B$18-$H23-1)*(1/AQ$1+'Output(tau)'!$B$34))-EXP(-('Output(tau)'!$B$18-$H23)*(1/AQ$1+'Output(tau)'!$B$34))),0)</f>
        <v>7.1472448383627374E-3</v>
      </c>
      <c r="AR23">
        <f>IF('Output(tau)'!$B$18&gt;=$H23,1/AR$1*1/(1/AR$1+'Output(tau)'!$B$34)*(EXP(-('Output(tau)'!$B$18-$H23-1)*(1/AR$1+'Output(tau)'!$B$34))-EXP(-('Output(tau)'!$B$18-$H23)*(1/AR$1+'Output(tau)'!$B$34))),0)</f>
        <v>7.221381429314444E-3</v>
      </c>
      <c r="AS23">
        <f>IF('Output(tau)'!$B$18&gt;=$H23,1/AS$1*1/(1/AS$1+'Output(tau)'!$B$34)*(EXP(-('Output(tau)'!$B$18-$H23-1)*(1/AS$1+'Output(tau)'!$B$34))-EXP(-('Output(tau)'!$B$18-$H23)*(1/AS$1+'Output(tau)'!$B$34))),0)</f>
        <v>7.2867453419804828E-3</v>
      </c>
      <c r="AT23">
        <f>IF('Output(tau)'!$B$18&gt;=$H23,1/AT$1*1/(1/AT$1+'Output(tau)'!$B$34)*(EXP(-('Output(tau)'!$B$18-$H23-1)*(1/AT$1+'Output(tau)'!$B$34))-EXP(-('Output(tau)'!$B$18-$H23)*(1/AT$1+'Output(tau)'!$B$34))),0)</f>
        <v>7.3439892140930718E-3</v>
      </c>
      <c r="AU23">
        <f>IF('Output(tau)'!$B$18&gt;=$H23,1/AU$1*1/(1/AU$1+'Output(tau)'!$B$34)*(EXP(-('Output(tau)'!$B$18-$H23-1)*(1/AU$1+'Output(tau)'!$B$34))-EXP(-('Output(tau)'!$B$18-$H23)*(1/AU$1+'Output(tau)'!$B$34))),0)</f>
        <v>7.3937221598203706E-3</v>
      </c>
      <c r="AV23">
        <f>IF('Output(tau)'!$B$18&gt;=$H23,1/AV$1*1/(1/AV$1+'Output(tau)'!$B$34)*(EXP(-('Output(tau)'!$B$18-$H23-1)*(1/AV$1+'Output(tau)'!$B$34))-EXP(-('Output(tau)'!$B$18-$H23)*(1/AV$1+'Output(tau)'!$B$34))),0)</f>
        <v>7.436511588669259E-3</v>
      </c>
    </row>
    <row r="24" spans="7:48" x14ac:dyDescent="0.15">
      <c r="G24">
        <f>IF('Output(tau)'!$B$18&gt;H24,'Output(tau)'!$B$18-H24,0)</f>
        <v>48</v>
      </c>
      <c r="H24">
        <v>1952</v>
      </c>
      <c r="I24">
        <f>IF('Output(tau)'!$B$18&gt;=$H24,1/I$1*1/(1/I$1+'Output(tau)'!$B$34)*(EXP(-('Output(tau)'!$B$18-$H24-1)*(1/I$1+'Output(tau)'!$B$34))-EXP(-('Output(tau)'!$B$18-$H24)*(1/I$1+'Output(tau)'!$B$34))),0)</f>
        <v>8.6553005267579232E-4</v>
      </c>
      <c r="J24">
        <f>IF('Output(tau)'!$B$18&gt;=$H24,1/J$1*1/(1/J$1+'Output(tau)'!$B$34)*(EXP(-('Output(tau)'!$B$18-$H24-1)*(1/J$1+'Output(tau)'!$B$34))-EXP(-('Output(tau)'!$B$18-$H24)*(1/J$1+'Output(tau)'!$B$34))),0)</f>
        <v>2.4490100786286849E-11</v>
      </c>
      <c r="K24">
        <f>IF('Output(tau)'!$B$18&gt;=$H24,1/K$1*1/(1/K$1+'Output(tau)'!$B$34)*(EXP(-('Output(tau)'!$B$18-$H24-1)*(1/K$1+'Output(tau)'!$B$34))-EXP(-('Output(tau)'!$B$18-$H24)*(1/K$1+'Output(tau)'!$B$34))),0)</f>
        <v>4.4520313378172988E-8</v>
      </c>
      <c r="L24">
        <f>IF('Output(tau)'!$B$18&gt;=$H24,1/L$1*1/(1/L$1+'Output(tau)'!$B$34)*(EXP(-('Output(tau)'!$B$18-$H24-1)*(1/L$1+'Output(tau)'!$B$34))-EXP(-('Output(tau)'!$B$18-$H24)*(1/L$1+'Output(tau)'!$B$34))),0)</f>
        <v>1.7451124738720131E-6</v>
      </c>
      <c r="M24">
        <f>IF('Output(tau)'!$B$18&gt;=$H24,1/M$1*1/(1/M$1+'Output(tau)'!$B$34)*(EXP(-('Output(tau)'!$B$18-$H24-1)*(1/M$1+'Output(tau)'!$B$34))-EXP(-('Output(tau)'!$B$18-$H24)*(1/M$1+'Output(tau)'!$B$34))),0)</f>
        <v>1.4995329065778452E-5</v>
      </c>
      <c r="N24">
        <f>IF('Output(tau)'!$B$18&gt;=$H24,1/N$1*1/(1/N$1+'Output(tau)'!$B$34)*(EXP(-('Output(tau)'!$B$18-$H24-1)*(1/N$1+'Output(tau)'!$B$34))-EXP(-('Output(tau)'!$B$18-$H24)*(1/N$1+'Output(tau)'!$B$34))),0)</f>
        <v>6.0839640697394205E-5</v>
      </c>
      <c r="O24">
        <f>IF('Output(tau)'!$B$18&gt;=$H24,1/O$1*1/(1/O$1+'Output(tau)'!$B$34)*(EXP(-('Output(tau)'!$B$18-$H24-1)*(1/O$1+'Output(tau)'!$B$34))-EXP(-('Output(tau)'!$B$18-$H24)*(1/O$1+'Output(tau)'!$B$34))),0)</f>
        <v>1.615373392558231E-4</v>
      </c>
      <c r="P24">
        <f>IF('Output(tau)'!$B$18&gt;=$H24,1/P$1*1/(1/P$1+'Output(tau)'!$B$34)*(EXP(-('Output(tau)'!$B$18-$H24-1)*(1/P$1+'Output(tau)'!$B$34))-EXP(-('Output(tau)'!$B$18-$H24)*(1/P$1+'Output(tau)'!$B$34))),0)</f>
        <v>3.3004201785915427E-4</v>
      </c>
      <c r="Q24">
        <f>IF('Output(tau)'!$B$18&gt;=$H24,1/Q$1*1/(1/Q$1+'Output(tau)'!$B$34)*(EXP(-('Output(tau)'!$B$18-$H24-1)*(1/Q$1+'Output(tau)'!$B$34))-EXP(-('Output(tau)'!$B$18-$H24)*(1/Q$1+'Output(tau)'!$B$34))),0)</f>
        <v>5.6737618720735516E-4</v>
      </c>
      <c r="R24">
        <f>IF('Output(tau)'!$B$18&gt;=$H24,1/R$1*1/(1/R$1+'Output(tau)'!$B$34)*(EXP(-('Output(tau)'!$B$18-$H24-1)*(1/R$1+'Output(tau)'!$B$34))-EXP(-('Output(tau)'!$B$18-$H24)*(1/R$1+'Output(tau)'!$B$34))),0)</f>
        <v>8.6553005267579232E-4</v>
      </c>
      <c r="S24">
        <f>IF('Output(tau)'!$B$18&gt;=$H24,1/S$1*1/(1/S$1+'Output(tau)'!$B$34)*(EXP(-('Output(tau)'!$B$18-$H24-1)*(1/S$1+'Output(tau)'!$B$34))-EXP(-('Output(tau)'!$B$18-$H24)*(1/S$1+'Output(tau)'!$B$34))),0)</f>
        <v>1.2116978003436779E-3</v>
      </c>
      <c r="T24">
        <f>IF('Output(tau)'!$B$18&gt;=$H24,1/T$1*1/(1/T$1+'Output(tau)'!$B$34)*(EXP(-('Output(tau)'!$B$18-$H24-1)*(1/T$1+'Output(tau)'!$B$34))-EXP(-('Output(tau)'!$B$18-$H24)*(1/T$1+'Output(tau)'!$B$34))),0)</f>
        <v>1.5917031889995069E-3</v>
      </c>
      <c r="U24">
        <f>IF('Output(tau)'!$B$18&gt;=$H24,1/U$1*1/(1/U$1+'Output(tau)'!$B$34)*(EXP(-('Output(tau)'!$B$18-$H24-1)*(1/U$1+'Output(tau)'!$B$34))-EXP(-('Output(tau)'!$B$18-$H24)*(1/U$1+'Output(tau)'!$B$34))),0)</f>
        <v>1.9921337566919176E-3</v>
      </c>
      <c r="V24">
        <f>IF('Output(tau)'!$B$18&gt;=$H24,1/V$1*1/(1/V$1+'Output(tau)'!$B$34)*(EXP(-('Output(tau)'!$B$18-$H24-1)*(1/V$1+'Output(tau)'!$B$34))-EXP(-('Output(tau)'!$B$18-$H24)*(1/V$1+'Output(tau)'!$B$34))),0)</f>
        <v>2.4014035586169408E-3</v>
      </c>
      <c r="W24">
        <f>IF('Output(tau)'!$B$18&gt;=$H24,1/W$1*1/(1/W$1+'Output(tau)'!$B$34)*(EXP(-('Output(tau)'!$B$18-$H24-1)*(1/W$1+'Output(tau)'!$B$34))-EXP(-('Output(tau)'!$B$18-$H24)*(1/W$1+'Output(tau)'!$B$34))),0)</f>
        <v>2.8101098905554192E-3</v>
      </c>
      <c r="X24">
        <f>IF('Output(tau)'!$B$18&gt;=$H24,1/X$1*1/(1/X$1+'Output(tau)'!$B$34)*(EXP(-('Output(tau)'!$B$18-$H24-1)*(1/X$1+'Output(tau)'!$B$34))-EXP(-('Output(tau)'!$B$18-$H24)*(1/X$1+'Output(tau)'!$B$34))),0)</f>
        <v>3.2109900354918564E-3</v>
      </c>
      <c r="Y24">
        <f>IF('Output(tau)'!$B$18&gt;=$H24,1/Y$1*1/(1/Y$1+'Output(tau)'!$B$34)*(EXP(-('Output(tau)'!$B$18-$H24-1)*(1/Y$1+'Output(tau)'!$B$34))-EXP(-('Output(tau)'!$B$18-$H24)*(1/Y$1+'Output(tau)'!$B$34))),0)</f>
        <v>3.5986848491182805E-3</v>
      </c>
      <c r="Z24">
        <f>IF('Output(tau)'!$B$18&gt;=$H24,1/Z$1*1/(1/Z$1+'Output(tau)'!$B$34)*(EXP(-('Output(tau)'!$B$18-$H24-1)*(1/Z$1+'Output(tau)'!$B$34))-EXP(-('Output(tau)'!$B$18-$H24)*(1/Z$1+'Output(tau)'!$B$34))),0)</f>
        <v>3.969432866516534E-3</v>
      </c>
      <c r="AA24">
        <f>IF('Output(tau)'!$B$18&gt;=$H24,1/AA$1*1/(1/AA$1+'Output(tau)'!$B$34)*(EXP(-('Output(tau)'!$B$18-$H24-1)*(1/AA$1+'Output(tau)'!$B$34))-EXP(-('Output(tau)'!$B$18-$H24)*(1/AA$1+'Output(tau)'!$B$34))),0)</f>
        <v>4.3207617480585797E-3</v>
      </c>
      <c r="AB24">
        <f>IF('Output(tau)'!$B$18&gt;=$H24,1/AB$1*1/(1/AB$1+'Output(tau)'!$B$34)*(EXP(-('Output(tau)'!$B$18-$H24-1)*(1/AB$1+'Output(tau)'!$B$34))-EXP(-('Output(tau)'!$B$18-$H24)*(1/AB$1+'Output(tau)'!$B$34))),0)</f>
        <v>4.6512089261371431E-3</v>
      </c>
      <c r="AC24">
        <f>IF('Output(tau)'!$B$18&gt;=$H24,1/AC$1*1/(1/AC$1+'Output(tau)'!$B$34)*(EXP(-('Output(tau)'!$B$18-$H24-1)*(1/AC$1+'Output(tau)'!$B$34))-EXP(-('Output(tau)'!$B$18-$H24)*(1/AC$1+'Output(tau)'!$B$34))),0)</f>
        <v>4.9600834232844671E-3</v>
      </c>
      <c r="AD24">
        <f>IF('Output(tau)'!$B$18&gt;=$H24,1/AD$1*1/(1/AD$1+'Output(tau)'!$B$34)*(EXP(-('Output(tau)'!$B$18-$H24-1)*(1/AD$1+'Output(tau)'!$B$34))-EXP(-('Output(tau)'!$B$18-$H24)*(1/AD$1+'Output(tau)'!$B$34))),0)</f>
        <v>5.2472703245350083E-3</v>
      </c>
      <c r="AE24">
        <f>IF('Output(tau)'!$B$18&gt;=$H24,1/AE$1*1/(1/AE$1+'Output(tau)'!$B$34)*(EXP(-('Output(tau)'!$B$18-$H24-1)*(1/AE$1+'Output(tau)'!$B$34))-EXP(-('Output(tau)'!$B$18-$H24)*(1/AE$1+'Output(tau)'!$B$34))),0)</f>
        <v>5.5130744032096529E-3</v>
      </c>
      <c r="AF24">
        <f>IF('Output(tau)'!$B$18&gt;=$H24,1/AF$1*1/(1/AF$1+'Output(tau)'!$B$34)*(EXP(-('Output(tau)'!$B$18-$H24-1)*(1/AF$1+'Output(tau)'!$B$34))-EXP(-('Output(tau)'!$B$18-$H24)*(1/AF$1+'Output(tau)'!$B$34))),0)</f>
        <v>5.7580974647288008E-3</v>
      </c>
      <c r="AG24">
        <f>IF('Output(tau)'!$B$18&gt;=$H24,1/AG$1*1/(1/AG$1+'Output(tau)'!$B$34)*(EXP(-('Output(tau)'!$B$18-$H24-1)*(1/AG$1+'Output(tau)'!$B$34))-EXP(-('Output(tau)'!$B$18-$H24)*(1/AG$1+'Output(tau)'!$B$34))),0)</f>
        <v>5.9831436265337101E-3</v>
      </c>
      <c r="AH24">
        <f>IF('Output(tau)'!$B$18&gt;=$H24,1/AH$1*1/(1/AH$1+'Output(tau)'!$B$34)*(EXP(-('Output(tau)'!$B$18-$H24-1)*(1/AH$1+'Output(tau)'!$B$34))-EXP(-('Output(tau)'!$B$18-$H24)*(1/AH$1+'Output(tau)'!$B$34))),0)</f>
        <v>6.1891471613247373E-3</v>
      </c>
      <c r="AI24">
        <f>IF('Output(tau)'!$B$18&gt;=$H24,1/AI$1*1/(1/AI$1+'Output(tau)'!$B$34)*(EXP(-('Output(tau)'!$B$18-$H24-1)*(1/AI$1+'Output(tau)'!$B$34))-EXP(-('Output(tau)'!$B$18-$H24)*(1/AI$1+'Output(tau)'!$B$34))),0)</f>
        <v>6.3771182412200589E-3</v>
      </c>
      <c r="AJ24">
        <f>IF('Output(tau)'!$B$18&gt;=$H24,1/AJ$1*1/(1/AJ$1+'Output(tau)'!$B$34)*(EXP(-('Output(tau)'!$B$18-$H24-1)*(1/AJ$1+'Output(tau)'!$B$34))-EXP(-('Output(tau)'!$B$18-$H24)*(1/AJ$1+'Output(tau)'!$B$34))),0)</f>
        <v>6.5481026967764144E-3</v>
      </c>
      <c r="AK24">
        <f>IF('Output(tau)'!$B$18&gt;=$H24,1/AK$1*1/(1/AK$1+'Output(tau)'!$B$34)*(EXP(-('Output(tau)'!$B$18-$H24-1)*(1/AK$1+'Output(tau)'!$B$34))-EXP(-('Output(tau)'!$B$18-$H24)*(1/AK$1+'Output(tau)'!$B$34))),0)</f>
        <v>6.7031526346755799E-3</v>
      </c>
      <c r="AL24">
        <f>IF('Output(tau)'!$B$18&gt;=$H24,1/AL$1*1/(1/AL$1+'Output(tau)'!$B$34)*(EXP(-('Output(tau)'!$B$18-$H24-1)*(1/AL$1+'Output(tau)'!$B$34))-EXP(-('Output(tau)'!$B$18-$H24)*(1/AL$1+'Output(tau)'!$B$34))),0)</f>
        <v>6.8433053954242429E-3</v>
      </c>
      <c r="AM24">
        <f>IF('Output(tau)'!$B$18&gt;=$H24,1/AM$1*1/(1/AM$1+'Output(tau)'!$B$34)*(EXP(-('Output(tau)'!$B$18-$H24-1)*(1/AM$1+'Output(tau)'!$B$34))-EXP(-('Output(tau)'!$B$18-$H24)*(1/AM$1+'Output(tau)'!$B$34))),0)</f>
        <v>6.9695688661835786E-3</v>
      </c>
      <c r="AN24">
        <f>IF('Output(tau)'!$B$18&gt;=$H24,1/AN$1*1/(1/AN$1+'Output(tau)'!$B$34)*(EXP(-('Output(tau)'!$B$18-$H24-1)*(1/AN$1+'Output(tau)'!$B$34))-EXP(-('Output(tau)'!$B$18-$H24)*(1/AN$1+'Output(tau)'!$B$34))),0)</f>
        <v>7.0829115989316516E-3</v>
      </c>
      <c r="AO24">
        <f>IF('Output(tau)'!$B$18&gt;=$H24,1/AO$1*1/(1/AO$1+'Output(tau)'!$B$34)*(EXP(-('Output(tau)'!$B$18-$H24-1)*(1/AO$1+'Output(tau)'!$B$34))-EXP(-('Output(tau)'!$B$18-$H24)*(1/AO$1+'Output(tau)'!$B$34))),0)</f>
        <v>7.1842565325111463E-3</v>
      </c>
      <c r="AP24">
        <f>IF('Output(tau)'!$B$18&gt;=$H24,1/AP$1*1/(1/AP$1+'Output(tau)'!$B$34)*(EXP(-('Output(tau)'!$B$18-$H24-1)*(1/AP$1+'Output(tau)'!$B$34))-EXP(-('Output(tau)'!$B$18-$H24)*(1/AP$1+'Output(tau)'!$B$34))),0)</f>
        <v>7.2744773925820794E-3</v>
      </c>
      <c r="AQ24">
        <f>IF('Output(tau)'!$B$18&gt;=$H24,1/AQ$1*1/(1/AQ$1+'Output(tau)'!$B$34)*(EXP(-('Output(tau)'!$B$18-$H24-1)*(1/AQ$1+'Output(tau)'!$B$34))-EXP(-('Output(tau)'!$B$18-$H24)*(1/AQ$1+'Output(tau)'!$B$34))),0)</f>
        <v>7.3543970593916708E-3</v>
      </c>
      <c r="AR24">
        <f>IF('Output(tau)'!$B$18&gt;=$H24,1/AR$1*1/(1/AR$1+'Output(tau)'!$B$34)*(EXP(-('Output(tau)'!$B$18-$H24-1)*(1/AR$1+'Output(tau)'!$B$34))-EXP(-('Output(tau)'!$B$18-$H24)*(1/AR$1+'Output(tau)'!$B$34))),0)</f>
        <v>7.4247873613793591E-3</v>
      </c>
      <c r="AS24">
        <f>IF('Output(tau)'!$B$18&gt;=$H24,1/AS$1*1/(1/AS$1+'Output(tau)'!$B$34)*(EXP(-('Output(tau)'!$B$18-$H24-1)*(1/AS$1+'Output(tau)'!$B$34))-EXP(-('Output(tau)'!$B$18-$H24)*(1/AS$1+'Output(tau)'!$B$34))),0)</f>
        <v>7.4863698828744329E-3</v>
      </c>
      <c r="AT24">
        <f>IF('Output(tau)'!$B$18&gt;=$H24,1/AT$1*1/(1/AT$1+'Output(tau)'!$B$34)*(EXP(-('Output(tau)'!$B$18-$H24-1)*(1/AT$1+'Output(tau)'!$B$34))-EXP(-('Output(tau)'!$B$18-$H24)*(1/AT$1+'Output(tau)'!$B$34))),0)</f>
        <v>7.5398174746559854E-3</v>
      </c>
      <c r="AU24">
        <f>IF('Output(tau)'!$B$18&gt;=$H24,1/AU$1*1/(1/AU$1+'Output(tau)'!$B$34)*(EXP(-('Output(tau)'!$B$18-$H24-1)*(1/AU$1+'Output(tau)'!$B$34))-EXP(-('Output(tau)'!$B$18-$H24)*(1/AU$1+'Output(tau)'!$B$34))),0)</f>
        <v>7.5857562334593065E-3</v>
      </c>
      <c r="AV24">
        <f>IF('Output(tau)'!$B$18&gt;=$H24,1/AV$1*1/(1/AV$1+'Output(tau)'!$B$34)*(EXP(-('Output(tau)'!$B$18-$H24-1)*(1/AV$1+'Output(tau)'!$B$34))-EXP(-('Output(tau)'!$B$18-$H24)*(1/AV$1+'Output(tau)'!$B$34))),0)</f>
        <v>7.6247677758178312E-3</v>
      </c>
    </row>
    <row r="25" spans="7:48" x14ac:dyDescent="0.15">
      <c r="G25">
        <f>IF('Output(tau)'!$B$18&gt;H25,'Output(tau)'!$B$18-H25,0)</f>
        <v>47</v>
      </c>
      <c r="H25">
        <v>1953</v>
      </c>
      <c r="I25">
        <f>IF('Output(tau)'!$B$18&gt;=$H25,1/I$1*1/(1/I$1+'Output(tau)'!$B$34)*(EXP(-('Output(tau)'!$B$18-$H25-1)*(1/I$1+'Output(tau)'!$B$34))-EXP(-('Output(tau)'!$B$18-$H25)*(1/I$1+'Output(tau)'!$B$34))),0)</f>
        <v>9.5655864293776004E-4</v>
      </c>
      <c r="J25">
        <f>IF('Output(tau)'!$B$18&gt;=$H25,1/J$1*1/(1/J$1+'Output(tau)'!$B$34)*(EXP(-('Output(tau)'!$B$18-$H25-1)*(1/J$1+'Output(tau)'!$B$34))-EXP(-('Output(tau)'!$B$18-$H25)*(1/J$1+'Output(tau)'!$B$34))),0)</f>
        <v>4.0377350087941076E-11</v>
      </c>
      <c r="K25">
        <f>IF('Output(tau)'!$B$18&gt;=$H25,1/K$1*1/(1/K$1+'Output(tau)'!$B$34)*(EXP(-('Output(tau)'!$B$18-$H25-1)*(1/K$1+'Output(tau)'!$B$34))-EXP(-('Output(tau)'!$B$18-$H25)*(1/K$1+'Output(tau)'!$B$34))),0)</f>
        <v>6.213310251930472E-8</v>
      </c>
      <c r="L25">
        <f>IF('Output(tau)'!$B$18&gt;=$H25,1/L$1*1/(1/L$1+'Output(tau)'!$B$34)*(EXP(-('Output(tau)'!$B$18-$H25-1)*(1/L$1+'Output(tau)'!$B$34))-EXP(-('Output(tau)'!$B$18-$H25)*(1/L$1+'Output(tau)'!$B$34))),0)</f>
        <v>2.2407687714304877E-6</v>
      </c>
      <c r="M25">
        <f>IF('Output(tau)'!$B$18&gt;=$H25,1/M$1*1/(1/M$1+'Output(tau)'!$B$34)*(EXP(-('Output(tau)'!$B$18-$H25-1)*(1/M$1+'Output(tau)'!$B$34))-EXP(-('Output(tau)'!$B$18-$H25)*(1/M$1+'Output(tau)'!$B$34))),0)</f>
        <v>1.8315336280461014E-5</v>
      </c>
      <c r="N25">
        <f>IF('Output(tau)'!$B$18&gt;=$H25,1/N$1*1/(1/N$1+'Output(tau)'!$B$34)*(EXP(-('Output(tau)'!$B$18-$H25-1)*(1/N$1+'Output(tau)'!$B$34))-EXP(-('Output(tau)'!$B$18-$H25)*(1/N$1+'Output(tau)'!$B$34))),0)</f>
        <v>7.1873543052871248E-5</v>
      </c>
      <c r="O25">
        <f>IF('Output(tau)'!$B$18&gt;=$H25,1/O$1*1/(1/O$1+'Output(tau)'!$B$34)*(EXP(-('Output(tau)'!$B$18-$H25-1)*(1/O$1+'Output(tau)'!$B$34))-EXP(-('Output(tau)'!$B$18-$H25)*(1/O$1+'Output(tau)'!$B$34))),0)</f>
        <v>1.863438199340118E-4</v>
      </c>
      <c r="P25">
        <f>IF('Output(tau)'!$B$18&gt;=$H25,1/P$1*1/(1/P$1+'Output(tau)'!$B$34)*(EXP(-('Output(tau)'!$B$18-$H25-1)*(1/P$1+'Output(tau)'!$B$34))-EXP(-('Output(tau)'!$B$18-$H25)*(1/P$1+'Output(tau)'!$B$34))),0)</f>
        <v>3.7398660198415413E-4</v>
      </c>
      <c r="Q25">
        <f>IF('Output(tau)'!$B$18&gt;=$H25,1/Q$1*1/(1/Q$1+'Output(tau)'!$B$34)*(EXP(-('Output(tau)'!$B$18-$H25-1)*(1/Q$1+'Output(tau)'!$B$34))-EXP(-('Output(tau)'!$B$18-$H25)*(1/Q$1+'Output(tau)'!$B$34))),0)</f>
        <v>6.3405370835427789E-4</v>
      </c>
      <c r="R25">
        <f>IF('Output(tau)'!$B$18&gt;=$H25,1/R$1*1/(1/R$1+'Output(tau)'!$B$34)*(EXP(-('Output(tau)'!$B$18-$H25-1)*(1/R$1+'Output(tau)'!$B$34))-EXP(-('Output(tau)'!$B$18-$H25)*(1/R$1+'Output(tau)'!$B$34))),0)</f>
        <v>9.5655864293776004E-4</v>
      </c>
      <c r="S25">
        <f>IF('Output(tau)'!$B$18&gt;=$H25,1/S$1*1/(1/S$1+'Output(tau)'!$B$34)*(EXP(-('Output(tau)'!$B$18-$H25-1)*(1/S$1+'Output(tau)'!$B$34))-EXP(-('Output(tau)'!$B$18-$H25)*(1/S$1+'Output(tau)'!$B$34))),0)</f>
        <v>1.3270144012997483E-3</v>
      </c>
      <c r="T25">
        <f>IF('Output(tau)'!$B$18&gt;=$H25,1/T$1*1/(1/T$1+'Output(tau)'!$B$34)*(EXP(-('Output(tau)'!$B$18-$H25-1)*(1/T$1+'Output(tau)'!$B$34))-EXP(-('Output(tau)'!$B$18-$H25)*(1/T$1+'Output(tau)'!$B$34))),0)</f>
        <v>1.7300286417594145E-3</v>
      </c>
      <c r="U25">
        <f>IF('Output(tau)'!$B$18&gt;=$H25,1/U$1*1/(1/U$1+'Output(tau)'!$B$34)*(EXP(-('Output(tau)'!$B$18-$H25-1)*(1/U$1+'Output(tau)'!$B$34))-EXP(-('Output(tau)'!$B$18-$H25)*(1/U$1+'Output(tau)'!$B$34))),0)</f>
        <v>2.1514227786041083E-3</v>
      </c>
      <c r="V25">
        <f>IF('Output(tau)'!$B$18&gt;=$H25,1/V$1*1/(1/V$1+'Output(tau)'!$B$34)*(EXP(-('Output(tau)'!$B$18-$H25-1)*(1/V$1+'Output(tau)'!$B$34))-EXP(-('Output(tau)'!$B$18-$H25)*(1/V$1+'Output(tau)'!$B$34))),0)</f>
        <v>2.579206913824128E-3</v>
      </c>
      <c r="W25">
        <f>IF('Output(tau)'!$B$18&gt;=$H25,1/W$1*1/(1/W$1+'Output(tau)'!$B$34)*(EXP(-('Output(tau)'!$B$18-$H25-1)*(1/W$1+'Output(tau)'!$B$34))-EXP(-('Output(tau)'!$B$18-$H25)*(1/W$1+'Output(tau)'!$B$34))),0)</f>
        <v>3.0038363534618043E-3</v>
      </c>
      <c r="X25">
        <f>IF('Output(tau)'!$B$18&gt;=$H25,1/X$1*1/(1/X$1+'Output(tau)'!$B$34)*(EXP(-('Output(tau)'!$B$18-$H25-1)*(1/X$1+'Output(tau)'!$B$34))-EXP(-('Output(tau)'!$B$18-$H25)*(1/X$1+'Output(tau)'!$B$34))),0)</f>
        <v>3.4180811004215494E-3</v>
      </c>
      <c r="Y25">
        <f>IF('Output(tau)'!$B$18&gt;=$H25,1/Y$1*1/(1/Y$1+'Output(tau)'!$B$34)*(EXP(-('Output(tau)'!$B$18-$H25-1)*(1/Y$1+'Output(tau)'!$B$34))-EXP(-('Output(tau)'!$B$18-$H25)*(1/Y$1+'Output(tau)'!$B$34))),0)</f>
        <v>3.8167221885282432E-3</v>
      </c>
      <c r="Z25">
        <f>IF('Output(tau)'!$B$18&gt;=$H25,1/Z$1*1/(1/Z$1+'Output(tau)'!$B$34)*(EXP(-('Output(tau)'!$B$18-$H25-1)*(1/Z$1+'Output(tau)'!$B$34))-EXP(-('Output(tau)'!$B$18-$H25)*(1/Z$1+'Output(tau)'!$B$34))),0)</f>
        <v>4.1961976141578206E-3</v>
      </c>
      <c r="AA25">
        <f>IF('Output(tau)'!$B$18&gt;=$H25,1/AA$1*1/(1/AA$1+'Output(tau)'!$B$34)*(EXP(-('Output(tau)'!$B$18-$H25-1)*(1/AA$1+'Output(tau)'!$B$34))-EXP(-('Output(tau)'!$B$18-$H25)*(1/AA$1+'Output(tau)'!$B$34))),0)</f>
        <v>4.5542610818667534E-3</v>
      </c>
      <c r="AB25">
        <f>IF('Output(tau)'!$B$18&gt;=$H25,1/AB$1*1/(1/AB$1+'Output(tau)'!$B$34)*(EXP(-('Output(tau)'!$B$18-$H25-1)*(1/AB$1+'Output(tau)'!$B$34))-EXP(-('Output(tau)'!$B$18-$H25)*(1/AB$1+'Output(tau)'!$B$34))),0)</f>
        <v>4.8896815072540928E-3</v>
      </c>
      <c r="AC25">
        <f>IF('Output(tau)'!$B$18&gt;=$H25,1/AC$1*1/(1/AC$1+'Output(tau)'!$B$34)*(EXP(-('Output(tau)'!$B$18-$H25-1)*(1/AC$1+'Output(tau)'!$B$34))-EXP(-('Output(tau)'!$B$18-$H25)*(1/AC$1+'Output(tau)'!$B$34))),0)</f>
        <v>5.2019918869597032E-3</v>
      </c>
      <c r="AD25">
        <f>IF('Output(tau)'!$B$18&gt;=$H25,1/AD$1*1/(1/AD$1+'Output(tau)'!$B$34)*(EXP(-('Output(tau)'!$B$18-$H25-1)*(1/AD$1+'Output(tau)'!$B$34))-EXP(-('Output(tau)'!$B$18-$H25)*(1/AD$1+'Output(tau)'!$B$34))),0)</f>
        <v>5.4912864200219874E-3</v>
      </c>
      <c r="AE25">
        <f>IF('Output(tau)'!$B$18&gt;=$H25,1/AE$1*1/(1/AE$1+'Output(tau)'!$B$34)*(EXP(-('Output(tau)'!$B$18-$H25-1)*(1/AE$1+'Output(tau)'!$B$34))-EXP(-('Output(tau)'!$B$18-$H25)*(1/AE$1+'Output(tau)'!$B$34))),0)</f>
        <v>5.758060483229549E-3</v>
      </c>
      <c r="AF25">
        <f>IF('Output(tau)'!$B$18&gt;=$H25,1/AF$1*1/(1/AF$1+'Output(tau)'!$B$34)*(EXP(-('Output(tau)'!$B$18-$H25-1)*(1/AF$1+'Output(tau)'!$B$34))-EXP(-('Output(tau)'!$B$18-$H25)*(1/AF$1+'Output(tau)'!$B$34))),0)</f>
        <v>6.0030866916353509E-3</v>
      </c>
      <c r="AG25">
        <f>IF('Output(tau)'!$B$18&gt;=$H25,1/AG$1*1/(1/AG$1+'Output(tau)'!$B$34)*(EXP(-('Output(tau)'!$B$18-$H25-1)*(1/AG$1+'Output(tau)'!$B$34))-EXP(-('Output(tau)'!$B$18-$H25)*(1/AG$1+'Output(tau)'!$B$34))),0)</f>
        <v>6.2273203500368135E-3</v>
      </c>
      <c r="AH25">
        <f>IF('Output(tau)'!$B$18&gt;=$H25,1/AH$1*1/(1/AH$1+'Output(tau)'!$B$34)*(EXP(-('Output(tau)'!$B$18-$H25-1)*(1/AH$1+'Output(tau)'!$B$34))-EXP(-('Output(tau)'!$B$18-$H25)*(1/AH$1+'Output(tau)'!$B$34))),0)</f>
        <v>6.4318283125520681E-3</v>
      </c>
      <c r="AI25">
        <f>IF('Output(tau)'!$B$18&gt;=$H25,1/AI$1*1/(1/AI$1+'Output(tau)'!$B$34)*(EXP(-('Output(tau)'!$B$18-$H25-1)*(1/AI$1+'Output(tau)'!$B$34))-EXP(-('Output(tau)'!$B$18-$H25)*(1/AI$1+'Output(tau)'!$B$34))),0)</f>
        <v>6.6177361887752029E-3</v>
      </c>
      <c r="AJ25">
        <f>IF('Output(tau)'!$B$18&gt;=$H25,1/AJ$1*1/(1/AJ$1+'Output(tau)'!$B$34)*(EXP(-('Output(tau)'!$B$18-$H25-1)*(1/AJ$1+'Output(tau)'!$B$34))-EXP(-('Output(tau)'!$B$18-$H25)*(1/AJ$1+'Output(tau)'!$B$34))),0)</f>
        <v>6.7861897556637241E-3</v>
      </c>
      <c r="AK25">
        <f>IF('Output(tau)'!$B$18&gt;=$H25,1/AK$1*1/(1/AK$1+'Output(tau)'!$B$34)*(EXP(-('Output(tau)'!$B$18-$H25-1)*(1/AK$1+'Output(tau)'!$B$34))-EXP(-('Output(tau)'!$B$18-$H25)*(1/AK$1+'Output(tau)'!$B$34))),0)</f>
        <v>6.9383272613039726E-3</v>
      </c>
      <c r="AL25">
        <f>IF('Output(tau)'!$B$18&gt;=$H25,1/AL$1*1/(1/AL$1+'Output(tau)'!$B$34)*(EXP(-('Output(tau)'!$B$18-$H25-1)*(1/AL$1+'Output(tau)'!$B$34))-EXP(-('Output(tau)'!$B$18-$H25)*(1/AL$1+'Output(tau)'!$B$34))),0)</f>
        <v>7.075260008610168E-3</v>
      </c>
      <c r="AM25">
        <f>IF('Output(tau)'!$B$18&gt;=$H25,1/AM$1*1/(1/AM$1+'Output(tau)'!$B$34)*(EXP(-('Output(tau)'!$B$18-$H25-1)*(1/AM$1+'Output(tau)'!$B$34))-EXP(-('Output(tau)'!$B$18-$H25)*(1/AM$1+'Output(tau)'!$B$34))),0)</f>
        <v>7.1980591827591478E-3</v>
      </c>
      <c r="AN25">
        <f>IF('Output(tau)'!$B$18&gt;=$H25,1/AN$1*1/(1/AN$1+'Output(tau)'!$B$34)*(EXP(-('Output(tau)'!$B$18-$H25-1)*(1/AN$1+'Output(tau)'!$B$34))-EXP(-('Output(tau)'!$B$18-$H25)*(1/AN$1+'Output(tau)'!$B$34))),0)</f>
        <v>7.3077473480966659E-3</v>
      </c>
      <c r="AO25">
        <f>IF('Output(tau)'!$B$18&gt;=$H25,1/AO$1*1/(1/AO$1+'Output(tau)'!$B$34)*(EXP(-('Output(tau)'!$B$18-$H25-1)*(1/AO$1+'Output(tau)'!$B$34))-EXP(-('Output(tau)'!$B$18-$H25)*(1/AO$1+'Output(tau)'!$B$34))),0)</f>
        <v>7.405293405346014E-3</v>
      </c>
      <c r="AP25">
        <f>IF('Output(tau)'!$B$18&gt;=$H25,1/AP$1*1/(1/AP$1+'Output(tau)'!$B$34)*(EXP(-('Output(tau)'!$B$18-$H25-1)*(1/AP$1+'Output(tau)'!$B$34))-EXP(-('Output(tau)'!$B$18-$H25)*(1/AP$1+'Output(tau)'!$B$34))),0)</f>
        <v>7.4916100854859891E-3</v>
      </c>
      <c r="AQ25">
        <f>IF('Output(tau)'!$B$18&gt;=$H25,1/AQ$1*1/(1/AQ$1+'Output(tau)'!$B$34)*(EXP(-('Output(tau)'!$B$18-$H25-1)*(1/AQ$1+'Output(tau)'!$B$34))-EXP(-('Output(tau)'!$B$18-$H25)*(1/AQ$1+'Output(tau)'!$B$34))),0)</f>
        <v>7.5675532782754629E-3</v>
      </c>
      <c r="AR25">
        <f>IF('Output(tau)'!$B$18&gt;=$H25,1/AR$1*1/(1/AR$1+'Output(tau)'!$B$34)*(EXP(-('Output(tau)'!$B$18-$H25-1)*(1/AR$1+'Output(tau)'!$B$34))-EXP(-('Output(tau)'!$B$18-$H25)*(1/AR$1+'Output(tau)'!$B$34))),0)</f>
        <v>7.6339226644246971E-3</v>
      </c>
      <c r="AS25">
        <f>IF('Output(tau)'!$B$18&gt;=$H25,1/AS$1*1/(1/AS$1+'Output(tau)'!$B$34)*(EXP(-('Output(tau)'!$B$18-$H25-1)*(1/AS$1+'Output(tau)'!$B$34))-EXP(-('Output(tau)'!$B$18-$H25)*(1/AS$1+'Output(tau)'!$B$34))),0)</f>
        <v>7.6914632518195747E-3</v>
      </c>
      <c r="AT25">
        <f>IF('Output(tau)'!$B$18&gt;=$H25,1/AT$1*1/(1/AT$1+'Output(tau)'!$B$34)*(EXP(-('Output(tau)'!$B$18-$H25-1)*(1/AT$1+'Output(tau)'!$B$34))-EXP(-('Output(tau)'!$B$18-$H25)*(1/AT$1+'Output(tau)'!$B$34))),0)</f>
        <v>7.740867516803418E-3</v>
      </c>
      <c r="AU25">
        <f>IF('Output(tau)'!$B$18&gt;=$H25,1/AU$1*1/(1/AU$1+'Output(tau)'!$B$34)*(EXP(-('Output(tau)'!$B$18-$H25-1)*(1/AU$1+'Output(tau)'!$B$34))-EXP(-('Output(tau)'!$B$18-$H25)*(1/AU$1+'Output(tau)'!$B$34))),0)</f>
        <v>7.7827779283045628E-3</v>
      </c>
      <c r="AV25">
        <f>IF('Output(tau)'!$B$18&gt;=$H25,1/AV$1*1/(1/AV$1+'Output(tau)'!$B$34)*(EXP(-('Output(tau)'!$B$18-$H25-1)*(1/AV$1+'Output(tau)'!$B$34))-EXP(-('Output(tau)'!$B$18-$H25)*(1/AV$1+'Output(tau)'!$B$34))),0)</f>
        <v>7.8177896910333056E-3</v>
      </c>
    </row>
    <row r="26" spans="7:48" x14ac:dyDescent="0.15">
      <c r="G26">
        <f>IF('Output(tau)'!$B$18&gt;H26,'Output(tau)'!$B$18-H26,0)</f>
        <v>46</v>
      </c>
      <c r="H26">
        <v>1954</v>
      </c>
      <c r="I26">
        <f>IF('Output(tau)'!$B$18&gt;=$H26,1/I$1*1/(1/I$1+'Output(tau)'!$B$34)*(EXP(-('Output(tau)'!$B$18-$H26-1)*(1/I$1+'Output(tau)'!$B$34))-EXP(-('Output(tau)'!$B$18-$H26)*(1/I$1+'Output(tau)'!$B$34))),0)</f>
        <v>1.0571607936087305E-3</v>
      </c>
      <c r="J26">
        <f>IF('Output(tau)'!$B$18&gt;=$H26,1/J$1*1/(1/J$1+'Output(tau)'!$B$34)*(EXP(-('Output(tau)'!$B$18-$H26-1)*(1/J$1+'Output(tau)'!$B$34))-EXP(-('Output(tau)'!$B$18-$H26)*(1/J$1+'Output(tau)'!$B$34))),0)</f>
        <v>6.6570995944494141E-11</v>
      </c>
      <c r="K26">
        <f>IF('Output(tau)'!$B$18&gt;=$H26,1/K$1*1/(1/K$1+'Output(tau)'!$B$34)*(EXP(-('Output(tau)'!$B$18-$H26-1)*(1/K$1+'Output(tau)'!$B$34))-EXP(-('Output(tau)'!$B$18-$H26)*(1/K$1+'Output(tau)'!$B$34))),0)</f>
        <v>8.6713729885088961E-8</v>
      </c>
      <c r="L26">
        <f>IF('Output(tau)'!$B$18&gt;=$H26,1/L$1*1/(1/L$1+'Output(tau)'!$B$34)*(EXP(-('Output(tau)'!$B$18-$H26-1)*(1/L$1+'Output(tau)'!$B$34))-EXP(-('Output(tau)'!$B$18-$H26)*(1/L$1+'Output(tau)'!$B$34))),0)</f>
        <v>2.8772040554369099E-6</v>
      </c>
      <c r="M26">
        <f>IF('Output(tau)'!$B$18&gt;=$H26,1/M$1*1/(1/M$1+'Output(tau)'!$B$34)*(EXP(-('Output(tau)'!$B$18-$H26-1)*(1/M$1+'Output(tau)'!$B$34))-EXP(-('Output(tau)'!$B$18-$H26)*(1/M$1+'Output(tau)'!$B$34))),0)</f>
        <v>2.2370402249586319E-5</v>
      </c>
      <c r="N26">
        <f>IF('Output(tau)'!$B$18&gt;=$H26,1/N$1*1/(1/N$1+'Output(tau)'!$B$34)*(EXP(-('Output(tau)'!$B$18-$H26-1)*(1/N$1+'Output(tau)'!$B$34))-EXP(-('Output(tau)'!$B$18-$H26)*(1/N$1+'Output(tau)'!$B$34))),0)</f>
        <v>8.4908558495056321E-5</v>
      </c>
      <c r="O26">
        <f>IF('Output(tau)'!$B$18&gt;=$H26,1/O$1*1/(1/O$1+'Output(tau)'!$B$34)*(EXP(-('Output(tau)'!$B$18-$H26-1)*(1/O$1+'Output(tau)'!$B$34))-EXP(-('Output(tau)'!$B$18-$H26)*(1/O$1+'Output(tau)'!$B$34))),0)</f>
        <v>2.1495970769091458E-4</v>
      </c>
      <c r="P26">
        <f>IF('Output(tau)'!$B$18&gt;=$H26,1/P$1*1/(1/P$1+'Output(tau)'!$B$34)*(EXP(-('Output(tau)'!$B$18-$H26-1)*(1/P$1+'Output(tau)'!$B$34))-EXP(-('Output(tau)'!$B$18-$H26)*(1/P$1+'Output(tau)'!$B$34))),0)</f>
        <v>4.2378233950606361E-4</v>
      </c>
      <c r="Q26">
        <f>IF('Output(tau)'!$B$18&gt;=$H26,1/Q$1*1/(1/Q$1+'Output(tau)'!$B$34)*(EXP(-('Output(tau)'!$B$18-$H26-1)*(1/Q$1+'Output(tau)'!$B$34))-EXP(-('Output(tau)'!$B$18-$H26)*(1/Q$1+'Output(tau)'!$B$34))),0)</f>
        <v>7.0856710969239255E-4</v>
      </c>
      <c r="R26">
        <f>IF('Output(tau)'!$B$18&gt;=$H26,1/R$1*1/(1/R$1+'Output(tau)'!$B$34)*(EXP(-('Output(tau)'!$B$18-$H26-1)*(1/R$1+'Output(tau)'!$B$34))-EXP(-('Output(tau)'!$B$18-$H26)*(1/R$1+'Output(tau)'!$B$34))),0)</f>
        <v>1.0571607936087305E-3</v>
      </c>
      <c r="S26">
        <f>IF('Output(tau)'!$B$18&gt;=$H26,1/S$1*1/(1/S$1+'Output(tau)'!$B$34)*(EXP(-('Output(tau)'!$B$18-$H26-1)*(1/S$1+'Output(tau)'!$B$34))-EXP(-('Output(tau)'!$B$18-$H26)*(1/S$1+'Output(tau)'!$B$34))),0)</f>
        <v>1.4533056185770596E-3</v>
      </c>
      <c r="T26">
        <f>IF('Output(tau)'!$B$18&gt;=$H26,1/T$1*1/(1/T$1+'Output(tau)'!$B$34)*(EXP(-('Output(tau)'!$B$18-$H26-1)*(1/T$1+'Output(tau)'!$B$34))-EXP(-('Output(tau)'!$B$18-$H26)*(1/T$1+'Output(tau)'!$B$34))),0)</f>
        <v>1.8803751365160069E-3</v>
      </c>
      <c r="U26">
        <f>IF('Output(tau)'!$B$18&gt;=$H26,1/U$1*1/(1/U$1+'Output(tau)'!$B$34)*(EXP(-('Output(tau)'!$B$18-$H26-1)*(1/U$1+'Output(tau)'!$B$34))-EXP(-('Output(tau)'!$B$18-$H26)*(1/U$1+'Output(tau)'!$B$34))),0)</f>
        <v>2.3234483913283123E-3</v>
      </c>
      <c r="V26">
        <f>IF('Output(tau)'!$B$18&gt;=$H26,1/V$1*1/(1/V$1+'Output(tau)'!$B$34)*(EXP(-('Output(tau)'!$B$18-$H26-1)*(1/V$1+'Output(tau)'!$B$34))-EXP(-('Output(tau)'!$B$18-$H26)*(1/V$1+'Output(tau)'!$B$34))),0)</f>
        <v>2.7701750838370481E-3</v>
      </c>
      <c r="W26">
        <f>IF('Output(tau)'!$B$18&gt;=$H26,1/W$1*1/(1/W$1+'Output(tau)'!$B$34)*(EXP(-('Output(tau)'!$B$18-$H26-1)*(1/W$1+'Output(tau)'!$B$34))-EXP(-('Output(tau)'!$B$18-$H26)*(1/W$1+'Output(tau)'!$B$34))),0)</f>
        <v>3.2109181454805097E-3</v>
      </c>
      <c r="X26">
        <f>IF('Output(tau)'!$B$18&gt;=$H26,1/X$1*1/(1/X$1+'Output(tau)'!$B$34)*(EXP(-('Output(tau)'!$B$18-$H26-1)*(1/X$1+'Output(tau)'!$B$34))-EXP(-('Output(tau)'!$B$18-$H26)*(1/X$1+'Output(tau)'!$B$34))),0)</f>
        <v>3.6385283915305947E-3</v>
      </c>
      <c r="Y26">
        <f>IF('Output(tau)'!$B$18&gt;=$H26,1/Y$1*1/(1/Y$1+'Output(tau)'!$B$34)*(EXP(-('Output(tau)'!$B$18-$H26-1)*(1/Y$1+'Output(tau)'!$B$34))-EXP(-('Output(tau)'!$B$18-$H26)*(1/Y$1+'Output(tau)'!$B$34))),0)</f>
        <v>4.0479699876951047E-3</v>
      </c>
      <c r="Z26">
        <f>IF('Output(tau)'!$B$18&gt;=$H26,1/Z$1*1/(1/Z$1+'Output(tau)'!$B$34)*(EXP(-('Output(tau)'!$B$18-$H26-1)*(1/Z$1+'Output(tau)'!$B$34))-EXP(-('Output(tau)'!$B$18-$H26)*(1/Z$1+'Output(tau)'!$B$34))),0)</f>
        <v>4.4359169204229026E-3</v>
      </c>
      <c r="AA26">
        <f>IF('Output(tau)'!$B$18&gt;=$H26,1/AA$1*1/(1/AA$1+'Output(tau)'!$B$34)*(EXP(-('Output(tau)'!$B$18-$H26-1)*(1/AA$1+'Output(tau)'!$B$34))-EXP(-('Output(tau)'!$B$18-$H26)*(1/AA$1+'Output(tau)'!$B$34))),0)</f>
        <v>4.8003790098183619E-3</v>
      </c>
      <c r="AB26">
        <f>IF('Output(tau)'!$B$18&gt;=$H26,1/AB$1*1/(1/AB$1+'Output(tau)'!$B$34)*(EXP(-('Output(tau)'!$B$18-$H26-1)*(1/AB$1+'Output(tau)'!$B$34))-EXP(-('Output(tau)'!$B$18-$H26)*(1/AB$1+'Output(tau)'!$B$34))),0)</f>
        <v>5.1403808390606265E-3</v>
      </c>
      <c r="AC26">
        <f>IF('Output(tau)'!$B$18&gt;=$H26,1/AC$1*1/(1/AC$1+'Output(tau)'!$B$34)*(EXP(-('Output(tau)'!$B$18-$H26-1)*(1/AC$1+'Output(tau)'!$B$34))-EXP(-('Output(tau)'!$B$18-$H26)*(1/AC$1+'Output(tau)'!$B$34))),0)</f>
        <v>5.4556984797797664E-3</v>
      </c>
      <c r="AD26">
        <f>IF('Output(tau)'!$B$18&gt;=$H26,1/AD$1*1/(1/AD$1+'Output(tau)'!$B$34)*(EXP(-('Output(tau)'!$B$18-$H26-1)*(1/AD$1+'Output(tau)'!$B$34))-EXP(-('Output(tau)'!$B$18-$H26)*(1/AD$1+'Output(tau)'!$B$34))),0)</f>
        <v>5.7466501021919553E-3</v>
      </c>
      <c r="AE26">
        <f>IF('Output(tau)'!$B$18&gt;=$H26,1/AE$1*1/(1/AE$1+'Output(tau)'!$B$34)*(EXP(-('Output(tau)'!$B$18-$H26-1)*(1/AE$1+'Output(tau)'!$B$34))-EXP(-('Output(tau)'!$B$18-$H26)*(1/AE$1+'Output(tau)'!$B$34))),0)</f>
        <v>6.0139330804655222E-3</v>
      </c>
      <c r="AF26">
        <f>IF('Output(tau)'!$B$18&gt;=$H26,1/AF$1*1/(1/AF$1+'Output(tau)'!$B$34)*(EXP(-('Output(tau)'!$B$18-$H26-1)*(1/AF$1+'Output(tau)'!$B$34))-EXP(-('Output(tau)'!$B$18-$H26)*(1/AF$1+'Output(tau)'!$B$34))),0)</f>
        <v>6.2584994519516157E-3</v>
      </c>
      <c r="AG26">
        <f>IF('Output(tau)'!$B$18&gt;=$H26,1/AG$1*1/(1/AG$1+'Output(tau)'!$B$34)*(EXP(-('Output(tau)'!$B$18-$H26-1)*(1/AG$1+'Output(tau)'!$B$34))-EXP(-('Output(tau)'!$B$18-$H26)*(1/AG$1+'Output(tau)'!$B$34))),0)</f>
        <v>6.4814621146658535E-3</v>
      </c>
      <c r="AH26">
        <f>IF('Output(tau)'!$B$18&gt;=$H26,1/AH$1*1/(1/AH$1+'Output(tau)'!$B$34)*(EXP(-('Output(tau)'!$B$18-$H26-1)*(1/AH$1+'Output(tau)'!$B$34))-EXP(-('Output(tau)'!$B$18-$H26)*(1/AH$1+'Output(tau)'!$B$34))),0)</f>
        <v>6.6840251756580538E-3</v>
      </c>
      <c r="AI26">
        <f>IF('Output(tau)'!$B$18&gt;=$H26,1/AI$1*1/(1/AI$1+'Output(tau)'!$B$34)*(EXP(-('Output(tau)'!$B$18-$H26-1)*(1/AI$1+'Output(tau)'!$B$34))-EXP(-('Output(tau)'!$B$18-$H26)*(1/AI$1+'Output(tau)'!$B$34))),0)</f>
        <v>6.8674330015005003E-3</v>
      </c>
      <c r="AJ26">
        <f>IF('Output(tau)'!$B$18&gt;=$H26,1/AJ$1*1/(1/AJ$1+'Output(tau)'!$B$34)*(EXP(-('Output(tau)'!$B$18-$H26-1)*(1/AJ$1+'Output(tau)'!$B$34))-EXP(-('Output(tau)'!$B$18-$H26)*(1/AJ$1+'Output(tau)'!$B$34))),0)</f>
        <v>7.0329335889229572E-3</v>
      </c>
      <c r="AK26">
        <f>IF('Output(tau)'!$B$18&gt;=$H26,1/AK$1*1/(1/AK$1+'Output(tau)'!$B$34)*(EXP(-('Output(tau)'!$B$18-$H26-1)*(1/AK$1+'Output(tau)'!$B$34))-EXP(-('Output(tau)'!$B$18-$H26)*(1/AK$1+'Output(tau)'!$B$34))),0)</f>
        <v>7.1817527973215556E-3</v>
      </c>
      <c r="AL26">
        <f>IF('Output(tau)'!$B$18&gt;=$H26,1/AL$1*1/(1/AL$1+'Output(tau)'!$B$34)*(EXP(-('Output(tau)'!$B$18-$H26-1)*(1/AL$1+'Output(tau)'!$B$34))-EXP(-('Output(tau)'!$B$18-$H26)*(1/AL$1+'Output(tau)'!$B$34))),0)</f>
        <v>7.3150767497400238E-3</v>
      </c>
      <c r="AM26">
        <f>IF('Output(tau)'!$B$18&gt;=$H26,1/AM$1*1/(1/AM$1+'Output(tau)'!$B$34)*(EXP(-('Output(tau)'!$B$18-$H26-1)*(1/AM$1+'Output(tau)'!$B$34))-EXP(-('Output(tau)'!$B$18-$H26)*(1/AM$1+'Output(tau)'!$B$34))),0)</f>
        <v>7.4340403249182063E-3</v>
      </c>
      <c r="AN26">
        <f>IF('Output(tau)'!$B$18&gt;=$H26,1/AN$1*1/(1/AN$1+'Output(tau)'!$B$34)*(EXP(-('Output(tau)'!$B$18-$H26-1)*(1/AN$1+'Output(tau)'!$B$34))-EXP(-('Output(tau)'!$B$18-$H26)*(1/AN$1+'Output(tau)'!$B$34))),0)</f>
        <v>7.5397201500677635E-3</v>
      </c>
      <c r="AO26">
        <f>IF('Output(tau)'!$B$18&gt;=$H26,1/AO$1*1/(1/AO$1+'Output(tau)'!$B$34)*(EXP(-('Output(tau)'!$B$18-$H26-1)*(1/AO$1+'Output(tau)'!$B$34))-EXP(-('Output(tau)'!$B$18-$H26)*(1/AO$1+'Output(tau)'!$B$34))),0)</f>
        <v>7.6331308843300416E-3</v>
      </c>
      <c r="AP26">
        <f>IF('Output(tau)'!$B$18&gt;=$H26,1/AP$1*1/(1/AP$1+'Output(tau)'!$B$34)*(EXP(-('Output(tau)'!$B$18-$H26-1)*(1/AP$1+'Output(tau)'!$B$34))-EXP(-('Output(tau)'!$B$18-$H26)*(1/AP$1+'Output(tau)'!$B$34))),0)</f>
        <v>7.7152238771389103E-3</v>
      </c>
      <c r="AQ26">
        <f>IF('Output(tau)'!$B$18&gt;=$H26,1/AQ$1*1/(1/AQ$1+'Output(tau)'!$B$34)*(EXP(-('Output(tau)'!$B$18-$H26-1)*(1/AQ$1+'Output(tau)'!$B$34))-EXP(-('Output(tau)'!$B$18-$H26)*(1/AQ$1+'Output(tau)'!$B$34))),0)</f>
        <v>7.7868875119280756E-3</v>
      </c>
      <c r="AR26">
        <f>IF('Output(tau)'!$B$18&gt;=$H26,1/AR$1*1/(1/AR$1+'Output(tau)'!$B$34)*(EXP(-('Output(tau)'!$B$18-$H26-1)*(1/AR$1+'Output(tau)'!$B$34))-EXP(-('Output(tau)'!$B$18-$H26)*(1/AR$1+'Output(tau)'!$B$34))),0)</f>
        <v>7.8489487186592655E-3</v>
      </c>
      <c r="AS26">
        <f>IF('Output(tau)'!$B$18&gt;=$H26,1/AS$1*1/(1/AS$1+'Output(tau)'!$B$34)*(EXP(-('Output(tau)'!$B$18-$H26-1)*(1/AS$1+'Output(tau)'!$B$34))-EXP(-('Output(tau)'!$B$18-$H26)*(1/AS$1+'Output(tau)'!$B$34))),0)</f>
        <v>7.9021752704765968E-3</v>
      </c>
      <c r="AT26">
        <f>IF('Output(tau)'!$B$18&gt;=$H26,1/AT$1*1/(1/AT$1+'Output(tau)'!$B$34)*(EXP(-('Output(tau)'!$B$18-$H26-1)*(1/AT$1+'Output(tau)'!$B$34))-EXP(-('Output(tau)'!$B$18-$H26)*(1/AT$1+'Output(tau)'!$B$34))),0)</f>
        <v>7.9472785799017953E-3</v>
      </c>
      <c r="AU26">
        <f>IF('Output(tau)'!$B$18&gt;=$H26,1/AU$1*1/(1/AU$1+'Output(tau)'!$B$34)*(EXP(-('Output(tau)'!$B$18-$H26-1)*(1/AU$1+'Output(tau)'!$B$34))-EXP(-('Output(tau)'!$B$18-$H26)*(1/AU$1+'Output(tau)'!$B$34))),0)</f>
        <v>7.9849167857696801E-3</v>
      </c>
      <c r="AV26">
        <f>IF('Output(tau)'!$B$18&gt;=$H26,1/AV$1*1/(1/AV$1+'Output(tau)'!$B$34)*(EXP(-('Output(tau)'!$B$18-$H26-1)*(1/AV$1+'Output(tau)'!$B$34))-EXP(-('Output(tau)'!$B$18-$H26)*(1/AV$1+'Output(tau)'!$B$34))),0)</f>
        <v>8.0156979792965766E-3</v>
      </c>
    </row>
    <row r="27" spans="7:48" x14ac:dyDescent="0.15">
      <c r="G27">
        <f>IF('Output(tau)'!$B$18&gt;H27,'Output(tau)'!$B$18-H27,0)</f>
        <v>45</v>
      </c>
      <c r="H27">
        <v>1955</v>
      </c>
      <c r="I27">
        <f>IF('Output(tau)'!$B$18&gt;=$H27,1/I$1*1/(1/I$1+'Output(tau)'!$B$34)*(EXP(-('Output(tau)'!$B$18-$H27-1)*(1/I$1+'Output(tau)'!$B$34))-EXP(-('Output(tau)'!$B$18-$H27)*(1/I$1+'Output(tau)'!$B$34))),0)</f>
        <v>1.1683433648261299E-3</v>
      </c>
      <c r="J27">
        <f>IF('Output(tau)'!$B$18&gt;=$H27,1/J$1*1/(1/J$1+'Output(tau)'!$B$34)*(EXP(-('Output(tau)'!$B$18-$H27-1)*(1/J$1+'Output(tau)'!$B$34))-EXP(-('Output(tau)'!$B$18-$H27)*(1/J$1+'Output(tau)'!$B$34))),0)</f>
        <v>1.0975701702537942E-10</v>
      </c>
      <c r="K27">
        <f>IF('Output(tau)'!$B$18&gt;=$H27,1/K$1*1/(1/K$1+'Output(tau)'!$B$34)*(EXP(-('Output(tau)'!$B$18-$H27-1)*(1/K$1+'Output(tau)'!$B$34))-EXP(-('Output(tau)'!$B$18-$H27)*(1/K$1+'Output(tau)'!$B$34))),0)</f>
        <v>1.2101875885318977E-7</v>
      </c>
      <c r="L27">
        <f>IF('Output(tau)'!$B$18&gt;=$H27,1/L$1*1/(1/L$1+'Output(tau)'!$B$34)*(EXP(-('Output(tau)'!$B$18-$H27-1)*(1/L$1+'Output(tau)'!$B$34))-EXP(-('Output(tau)'!$B$18-$H27)*(1/L$1+'Output(tau)'!$B$34))),0)</f>
        <v>3.6944031361780388E-6</v>
      </c>
      <c r="M27">
        <f>IF('Output(tau)'!$B$18&gt;=$H27,1/M$1*1/(1/M$1+'Output(tau)'!$B$34)*(EXP(-('Output(tau)'!$B$18-$H27-1)*(1/M$1+'Output(tau)'!$B$34))-EXP(-('Output(tau)'!$B$18-$H27)*(1/M$1+'Output(tau)'!$B$34))),0)</f>
        <v>2.7323271008796942E-5</v>
      </c>
      <c r="N27">
        <f>IF('Output(tau)'!$B$18&gt;=$H27,1/N$1*1/(1/N$1+'Output(tau)'!$B$34)*(EXP(-('Output(tau)'!$B$18-$H27-1)*(1/N$1+'Output(tau)'!$B$34))-EXP(-('Output(tau)'!$B$18-$H27)*(1/N$1+'Output(tau)'!$B$34))),0)</f>
        <v>1.0030760971954699E-4</v>
      </c>
      <c r="O27">
        <f>IF('Output(tau)'!$B$18&gt;=$H27,1/O$1*1/(1/O$1+'Output(tau)'!$B$34)*(EXP(-('Output(tau)'!$B$18-$H27-1)*(1/O$1+'Output(tau)'!$B$34))-EXP(-('Output(tau)'!$B$18-$H27)*(1/O$1+'Output(tau)'!$B$34))),0)</f>
        <v>2.4796999410512202E-4</v>
      </c>
      <c r="P27">
        <f>IF('Output(tau)'!$B$18&gt;=$H27,1/P$1*1/(1/P$1+'Output(tau)'!$B$34)*(EXP(-('Output(tau)'!$B$18-$H27-1)*(1/P$1+'Output(tau)'!$B$34))-EXP(-('Output(tau)'!$B$18-$H27)*(1/P$1+'Output(tau)'!$B$34))),0)</f>
        <v>4.802083024483361E-4</v>
      </c>
      <c r="Q27">
        <f>IF('Output(tau)'!$B$18&gt;=$H27,1/Q$1*1/(1/Q$1+'Output(tau)'!$B$34)*(EXP(-('Output(tau)'!$B$18-$H27-1)*(1/Q$1+'Output(tau)'!$B$34))-EXP(-('Output(tau)'!$B$18-$H27)*(1/Q$1+'Output(tau)'!$B$34))),0)</f>
        <v>7.9183725656456309E-4</v>
      </c>
      <c r="R27">
        <f>IF('Output(tau)'!$B$18&gt;=$H27,1/R$1*1/(1/R$1+'Output(tau)'!$B$34)*(EXP(-('Output(tau)'!$B$18-$H27-1)*(1/R$1+'Output(tau)'!$B$34))-EXP(-('Output(tau)'!$B$18-$H27)*(1/R$1+'Output(tau)'!$B$34))),0)</f>
        <v>1.1683433648261299E-3</v>
      </c>
      <c r="S27">
        <f>IF('Output(tau)'!$B$18&gt;=$H27,1/S$1*1/(1/S$1+'Output(tau)'!$B$34)*(EXP(-('Output(tau)'!$B$18-$H27-1)*(1/S$1+'Output(tau)'!$B$34))-EXP(-('Output(tau)'!$B$18-$H27)*(1/S$1+'Output(tau)'!$B$34))),0)</f>
        <v>1.5916159002637362E-3</v>
      </c>
      <c r="T27">
        <f>IF('Output(tau)'!$B$18&gt;=$H27,1/T$1*1/(1/T$1+'Output(tau)'!$B$34)*(EXP(-('Output(tau)'!$B$18-$H27-1)*(1/T$1+'Output(tau)'!$B$34))-EXP(-('Output(tau)'!$B$18-$H27)*(1/T$1+'Output(tau)'!$B$34))),0)</f>
        <v>2.0437873504982954E-3</v>
      </c>
      <c r="U27">
        <f>IF('Output(tau)'!$B$18&gt;=$H27,1/U$1*1/(1/U$1+'Output(tau)'!$B$34)*(EXP(-('Output(tau)'!$B$18-$H27-1)*(1/U$1+'Output(tau)'!$B$34))-EXP(-('Output(tau)'!$B$18-$H27)*(1/U$1+'Output(tau)'!$B$34))),0)</f>
        <v>2.5092289999219461E-3</v>
      </c>
      <c r="V27">
        <f>IF('Output(tau)'!$B$18&gt;=$H27,1/V$1*1/(1/V$1+'Output(tau)'!$B$34)*(EXP(-('Output(tau)'!$B$18-$H27-1)*(1/V$1+'Output(tau)'!$B$34))-EXP(-('Output(tau)'!$B$18-$H27)*(1/V$1+'Output(tau)'!$B$34))),0)</f>
        <v>2.9752828103789611E-3</v>
      </c>
      <c r="W27">
        <f>IF('Output(tau)'!$B$18&gt;=$H27,1/W$1*1/(1/W$1+'Output(tau)'!$B$34)*(EXP(-('Output(tau)'!$B$18-$H27-1)*(1/W$1+'Output(tau)'!$B$34))-EXP(-('Output(tau)'!$B$18-$H27)*(1/W$1+'Output(tau)'!$B$34))),0)</f>
        <v>3.4322759710575662E-3</v>
      </c>
      <c r="X27">
        <f>IF('Output(tau)'!$B$18&gt;=$H27,1/X$1*1/(1/X$1+'Output(tau)'!$B$34)*(EXP(-('Output(tau)'!$B$18-$H27-1)*(1/X$1+'Output(tau)'!$B$34))-EXP(-('Output(tau)'!$B$18-$H27)*(1/X$1+'Output(tau)'!$B$34))),0)</f>
        <v>3.8731933113996253E-3</v>
      </c>
      <c r="Y27">
        <f>IF('Output(tau)'!$B$18&gt;=$H27,1/Y$1*1/(1/Y$1+'Output(tau)'!$B$34)*(EXP(-('Output(tau)'!$B$18-$H27-1)*(1/Y$1+'Output(tau)'!$B$34))-EXP(-('Output(tau)'!$B$18-$H27)*(1/Y$1+'Output(tau)'!$B$34))),0)</f>
        <v>4.2932286427686539E-3</v>
      </c>
      <c r="Z27">
        <f>IF('Output(tau)'!$B$18&gt;=$H27,1/Z$1*1/(1/Z$1+'Output(tau)'!$B$34)*(EXP(-('Output(tau)'!$B$18-$H27-1)*(1/Z$1+'Output(tau)'!$B$34))-EXP(-('Output(tau)'!$B$18-$H27)*(1/Z$1+'Output(tau)'!$B$34))),0)</f>
        <v>4.6893308500304681E-3</v>
      </c>
      <c r="AA27">
        <f>IF('Output(tau)'!$B$18&gt;=$H27,1/AA$1*1/(1/AA$1+'Output(tau)'!$B$34)*(EXP(-('Output(tau)'!$B$18-$H27-1)*(1/AA$1+'Output(tau)'!$B$34))-EXP(-('Output(tau)'!$B$18-$H27)*(1/AA$1+'Output(tau)'!$B$34))),0)</f>
        <v>5.0597974564205034E-3</v>
      </c>
      <c r="AB27">
        <f>IF('Output(tau)'!$B$18&gt;=$H27,1/AB$1*1/(1/AB$1+'Output(tau)'!$B$34)*(EXP(-('Output(tau)'!$B$18-$H27-1)*(1/AB$1+'Output(tau)'!$B$34))-EXP(-('Output(tau)'!$B$18-$H27)*(1/AB$1+'Output(tau)'!$B$34))),0)</f>
        <v>5.4039338004695375E-3</v>
      </c>
      <c r="AC27">
        <f>IF('Output(tau)'!$B$18&gt;=$H27,1/AC$1*1/(1/AC$1+'Output(tau)'!$B$34)*(EXP(-('Output(tau)'!$B$18-$H27-1)*(1/AC$1+'Output(tau)'!$B$34))-EXP(-('Output(tau)'!$B$18-$H27)*(1/AC$1+'Output(tau)'!$B$34))),0)</f>
        <v>5.7217786088605144E-3</v>
      </c>
      <c r="AD27">
        <f>IF('Output(tau)'!$B$18&gt;=$H27,1/AD$1*1/(1/AD$1+'Output(tau)'!$B$34)*(EXP(-('Output(tau)'!$B$18-$H27-1)*(1/AD$1+'Output(tau)'!$B$34))-EXP(-('Output(tau)'!$B$18-$H27)*(1/AD$1+'Output(tau)'!$B$34))),0)</f>
        <v>6.0138890728068384E-3</v>
      </c>
      <c r="AE27">
        <f>IF('Output(tau)'!$B$18&gt;=$H27,1/AE$1*1/(1/AE$1+'Output(tau)'!$B$34)*(EXP(-('Output(tau)'!$B$18-$H27-1)*(1/AE$1+'Output(tau)'!$B$34))-EXP(-('Output(tau)'!$B$18-$H27)*(1/AE$1+'Output(tau)'!$B$34))),0)</f>
        <v>6.281175962228186E-3</v>
      </c>
      <c r="AF27">
        <f>IF('Output(tau)'!$B$18&gt;=$H27,1/AF$1*1/(1/AF$1+'Output(tau)'!$B$34)*(EXP(-('Output(tau)'!$B$18-$H27-1)*(1/AF$1+'Output(tau)'!$B$34))-EXP(-('Output(tau)'!$B$18-$H27)*(1/AF$1+'Output(tau)'!$B$34))),0)</f>
        <v>6.5247792347654376E-3</v>
      </c>
      <c r="AG27">
        <f>IF('Output(tau)'!$B$18&gt;=$H27,1/AG$1*1/(1/AG$1+'Output(tau)'!$B$34)*(EXP(-('Output(tau)'!$B$18-$H27-1)*(1/AG$1+'Output(tau)'!$B$34))-EXP(-('Output(tau)'!$B$18-$H27)*(1/AG$1+'Output(tau)'!$B$34))),0)</f>
        <v>6.7459756014640049E-3</v>
      </c>
      <c r="AH27">
        <f>IF('Output(tau)'!$B$18&gt;=$H27,1/AH$1*1/(1/AH$1+'Output(tau)'!$B$34)*(EXP(-('Output(tau)'!$B$18-$H27-1)*(1/AH$1+'Output(tau)'!$B$34))-EXP(-('Output(tau)'!$B$18-$H27)*(1/AH$1+'Output(tau)'!$B$34))),0)</f>
        <v>6.9461108689176376E-3</v>
      </c>
      <c r="AI27">
        <f>IF('Output(tau)'!$B$18&gt;=$H27,1/AI$1*1/(1/AI$1+'Output(tau)'!$B$34)*(EXP(-('Output(tau)'!$B$18-$H27-1)*(1/AI$1+'Output(tau)'!$B$34))-EXP(-('Output(tau)'!$B$18-$H27)*(1/AI$1+'Output(tau)'!$B$34))),0)</f>
        <v>7.1265512381850082E-3</v>
      </c>
      <c r="AJ27">
        <f>IF('Output(tau)'!$B$18&gt;=$H27,1/AJ$1*1/(1/AJ$1+'Output(tau)'!$B$34)*(EXP(-('Output(tau)'!$B$18-$H27-1)*(1/AJ$1+'Output(tau)'!$B$34))-EXP(-('Output(tau)'!$B$18-$H27)*(1/AJ$1+'Output(tau)'!$B$34))),0)</f>
        <v>7.2886489542853539E-3</v>
      </c>
      <c r="AK27">
        <f>IF('Output(tau)'!$B$18&gt;=$H27,1/AK$1*1/(1/AK$1+'Output(tau)'!$B$34)*(EXP(-('Output(tau)'!$B$18-$H27-1)*(1/AK$1+'Output(tau)'!$B$34))-EXP(-('Output(tau)'!$B$18-$H27)*(1/AK$1+'Output(tau)'!$B$34))),0)</f>
        <v>7.4337187191343412E-3</v>
      </c>
      <c r="AL27">
        <f>IF('Output(tau)'!$B$18&gt;=$H27,1/AL$1*1/(1/AL$1+'Output(tau)'!$B$34)*(EXP(-('Output(tau)'!$B$18-$H27-1)*(1/AL$1+'Output(tau)'!$B$34))-EXP(-('Output(tau)'!$B$18-$H27)*(1/AL$1+'Output(tau)'!$B$34))),0)</f>
        <v>7.563022106533035E-3</v>
      </c>
      <c r="AM27">
        <f>IF('Output(tau)'!$B$18&gt;=$H27,1/AM$1*1/(1/AM$1+'Output(tau)'!$B$34)*(EXP(-('Output(tau)'!$B$18-$H27-1)*(1/AM$1+'Output(tau)'!$B$34))-EXP(-('Output(tau)'!$B$18-$H27)*(1/AM$1+'Output(tau)'!$B$34))),0)</f>
        <v>7.6777578718554007E-3</v>
      </c>
      <c r="AN27">
        <f>IF('Output(tau)'!$B$18&gt;=$H27,1/AN$1*1/(1/AN$1+'Output(tau)'!$B$34)*(EXP(-('Output(tau)'!$B$18-$H27-1)*(1/AN$1+'Output(tau)'!$B$34))-EXP(-('Output(tau)'!$B$18-$H27)*(1/AN$1+'Output(tau)'!$B$34))),0)</f>
        <v>7.7790565592205652E-3</v>
      </c>
      <c r="AO27">
        <f>IF('Output(tau)'!$B$18&gt;=$H27,1/AO$1*1/(1/AO$1+'Output(tau)'!$B$34)*(EXP(-('Output(tau)'!$B$18-$H27-1)*(1/AO$1+'Output(tau)'!$B$34))-EXP(-('Output(tau)'!$B$18-$H27)*(1/AO$1+'Output(tau)'!$B$34))),0)</f>
        <v>7.8679782026261358E-3</v>
      </c>
      <c r="AP27">
        <f>IF('Output(tau)'!$B$18&gt;=$H27,1/AP$1*1/(1/AP$1+'Output(tau)'!$B$34)*(EXP(-('Output(tau)'!$B$18-$H27-1)*(1/AP$1+'Output(tau)'!$B$34))-EXP(-('Output(tau)'!$B$18-$H27)*(1/AP$1+'Output(tau)'!$B$34))),0)</f>
        <v>7.9455122190213445E-3</v>
      </c>
      <c r="AQ27">
        <f>IF('Output(tau)'!$B$18&gt;=$H27,1/AQ$1*1/(1/AQ$1+'Output(tau)'!$B$34)*(EXP(-('Output(tau)'!$B$18-$H27-1)*(1/AQ$1+'Output(tau)'!$B$34))-EXP(-('Output(tau)'!$B$18-$H27)*(1/AQ$1+'Output(tau)'!$B$34))),0)</f>
        <v>8.0125788208839088E-3</v>
      </c>
      <c r="AR27">
        <f>IF('Output(tau)'!$B$18&gt;=$H27,1/AR$1*1/(1/AR$1+'Output(tau)'!$B$34)*(EXP(-('Output(tau)'!$B$18-$H27-1)*(1/AR$1+'Output(tau)'!$B$34))-EXP(-('Output(tau)'!$B$18-$H27)*(1/AR$1+'Output(tau)'!$B$34))),0)</f>
        <v>8.0700314499173587E-3</v>
      </c>
      <c r="AS27">
        <f>IF('Output(tau)'!$B$18&gt;=$H27,1/AS$1*1/(1/AS$1+'Output(tau)'!$B$34)*(EXP(-('Output(tau)'!$B$18-$H27-1)*(1/AS$1+'Output(tau)'!$B$34))-EXP(-('Output(tau)'!$B$18-$H27)*(1/AS$1+'Output(tau)'!$B$34))),0)</f>
        <v>8.1186598649559127E-3</v>
      </c>
      <c r="AT27">
        <f>IF('Output(tau)'!$B$18&gt;=$H27,1/AT$1*1/(1/AT$1+'Output(tau)'!$B$34)*(EXP(-('Output(tau)'!$B$18-$H27-1)*(1/AT$1+'Output(tau)'!$B$34))-EXP(-('Output(tau)'!$B$18-$H27)*(1/AT$1+'Output(tau)'!$B$34))),0)</f>
        <v>8.1591936161499734E-3</v>
      </c>
      <c r="AU27">
        <f>IF('Output(tau)'!$B$18&gt;=$H27,1/AU$1*1/(1/AU$1+'Output(tau)'!$B$34)*(EXP(-('Output(tau)'!$B$18-$H27-1)*(1/AU$1+'Output(tau)'!$B$34))-EXP(-('Output(tau)'!$B$18-$H27)*(1/AU$1+'Output(tau)'!$B$34))),0)</f>
        <v>8.1923057117927467E-3</v>
      </c>
      <c r="AV27">
        <f>IF('Output(tau)'!$B$18&gt;=$H27,1/AV$1*1/(1/AV$1+'Output(tau)'!$B$34)*(EXP(-('Output(tau)'!$B$18-$H27-1)*(1/AV$1+'Output(tau)'!$B$34))-EXP(-('Output(tau)'!$B$18-$H27)*(1/AV$1+'Output(tau)'!$B$34))),0)</f>
        <v>8.2186163397298118E-3</v>
      </c>
    </row>
    <row r="28" spans="7:48" x14ac:dyDescent="0.15">
      <c r="G28">
        <f>IF('Output(tau)'!$B$18&gt;H28,'Output(tau)'!$B$18-H28,0)</f>
        <v>44</v>
      </c>
      <c r="H28">
        <v>1956</v>
      </c>
      <c r="I28">
        <f>IF('Output(tau)'!$B$18&gt;=$H28,1/I$1*1/(1/I$1+'Output(tau)'!$B$34)*(EXP(-('Output(tau)'!$B$18-$H28-1)*(1/I$1+'Output(tau)'!$B$34))-EXP(-('Output(tau)'!$B$18-$H28)*(1/I$1+'Output(tau)'!$B$34))),0)</f>
        <v>1.2912191091324979E-3</v>
      </c>
      <c r="J28">
        <f>IF('Output(tau)'!$B$18&gt;=$H28,1/J$1*1/(1/J$1+'Output(tau)'!$B$34)*(EXP(-('Output(tau)'!$B$18-$H28-1)*(1/J$1+'Output(tau)'!$B$34))-EXP(-('Output(tau)'!$B$18-$H28)*(1/J$1+'Output(tau)'!$B$34))),0)</f>
        <v>1.809587285783392E-10</v>
      </c>
      <c r="K28">
        <f>IF('Output(tau)'!$B$18&gt;=$H28,1/K$1*1/(1/K$1+'Output(tau)'!$B$34)*(EXP(-('Output(tau)'!$B$18-$H28-1)*(1/K$1+'Output(tau)'!$B$34))-EXP(-('Output(tau)'!$B$18-$H28)*(1/K$1+'Output(tau)'!$B$34))),0)</f>
        <v>1.6889528352400891E-7</v>
      </c>
      <c r="L28">
        <f>IF('Output(tau)'!$B$18&gt;=$H28,1/L$1*1/(1/L$1+'Output(tau)'!$B$34)*(EXP(-('Output(tau)'!$B$18-$H28-1)*(1/L$1+'Output(tau)'!$B$34))-EXP(-('Output(tau)'!$B$18-$H28)*(1/L$1+'Output(tau)'!$B$34))),0)</f>
        <v>4.7437075263435045E-6</v>
      </c>
      <c r="M28">
        <f>IF('Output(tau)'!$B$18&gt;=$H28,1/M$1*1/(1/M$1+'Output(tau)'!$B$34)*(EXP(-('Output(tau)'!$B$18-$H28-1)*(1/M$1+'Output(tau)'!$B$34))-EXP(-('Output(tau)'!$B$18-$H28)*(1/M$1+'Output(tau)'!$B$34))),0)</f>
        <v>3.3372718572102691E-5</v>
      </c>
      <c r="N28">
        <f>IF('Output(tau)'!$B$18&gt;=$H28,1/N$1*1/(1/N$1+'Output(tau)'!$B$34)*(EXP(-('Output(tau)'!$B$18-$H28-1)*(1/N$1+'Output(tau)'!$B$34))-EXP(-('Output(tau)'!$B$18-$H28)*(1/N$1+'Output(tau)'!$B$34))),0)</f>
        <v>1.1849943923185021E-4</v>
      </c>
      <c r="O28">
        <f>IF('Output(tau)'!$B$18&gt;=$H28,1/O$1*1/(1/O$1+'Output(tau)'!$B$34)*(EXP(-('Output(tau)'!$B$18-$H28-1)*(1/O$1+'Output(tau)'!$B$34))-EXP(-('Output(tau)'!$B$18-$H28)*(1/O$1+'Output(tau)'!$B$34))),0)</f>
        <v>2.8604950498401687E-4</v>
      </c>
      <c r="P28">
        <f>IF('Output(tau)'!$B$18&gt;=$H28,1/P$1*1/(1/P$1+'Output(tau)'!$B$34)*(EXP(-('Output(tau)'!$B$18-$H28-1)*(1/P$1+'Output(tau)'!$B$34))-EXP(-('Output(tau)'!$B$18-$H28)*(1/P$1+'Output(tau)'!$B$34))),0)</f>
        <v>5.4414729506917919E-4</v>
      </c>
      <c r="Q28">
        <f>IF('Output(tau)'!$B$18&gt;=$H28,1/Q$1*1/(1/Q$1+'Output(tau)'!$B$34)*(EXP(-('Output(tau)'!$B$18-$H28-1)*(1/Q$1+'Output(tau)'!$B$34))-EXP(-('Output(tau)'!$B$18-$H28)*(1/Q$1+'Output(tau)'!$B$34))),0)</f>
        <v>8.8489323355113447E-4</v>
      </c>
      <c r="R28">
        <f>IF('Output(tau)'!$B$18&gt;=$H28,1/R$1*1/(1/R$1+'Output(tau)'!$B$34)*(EXP(-('Output(tau)'!$B$18-$H28-1)*(1/R$1+'Output(tau)'!$B$34))-EXP(-('Output(tau)'!$B$18-$H28)*(1/R$1+'Output(tau)'!$B$34))),0)</f>
        <v>1.2912191091324979E-3</v>
      </c>
      <c r="S28">
        <f>IF('Output(tau)'!$B$18&gt;=$H28,1/S$1*1/(1/S$1+'Output(tau)'!$B$34)*(EXP(-('Output(tau)'!$B$18-$H28-1)*(1/S$1+'Output(tau)'!$B$34))-EXP(-('Output(tau)'!$B$18-$H28)*(1/S$1+'Output(tau)'!$B$34))),0)</f>
        <v>1.7430890939874495E-3</v>
      </c>
      <c r="T28">
        <f>IF('Output(tau)'!$B$18&gt;=$H28,1/T$1*1/(1/T$1+'Output(tau)'!$B$34)*(EXP(-('Output(tau)'!$B$18-$H28-1)*(1/T$1+'Output(tau)'!$B$34))-EXP(-('Output(tau)'!$B$18-$H28)*(1/T$1+'Output(tau)'!$B$34))),0)</f>
        <v>2.2214007476168592E-3</v>
      </c>
      <c r="U28">
        <f>IF('Output(tau)'!$B$18&gt;=$H28,1/U$1*1/(1/U$1+'Output(tau)'!$B$34)*(EXP(-('Output(tau)'!$B$18-$H28-1)*(1/U$1+'Output(tau)'!$B$34))-EXP(-('Output(tau)'!$B$18-$H28)*(1/U$1+'Output(tau)'!$B$34))),0)</f>
        <v>2.7098644400918998E-3</v>
      </c>
      <c r="V28">
        <f>IF('Output(tau)'!$B$18&gt;=$H28,1/V$1*1/(1/V$1+'Output(tau)'!$B$34)*(EXP(-('Output(tau)'!$B$18-$H28-1)*(1/V$1+'Output(tau)'!$B$34))-EXP(-('Output(tau)'!$B$18-$H28)*(1/V$1+'Output(tau)'!$B$34))),0)</f>
        <v>3.195577006445037E-3</v>
      </c>
      <c r="W28">
        <f>IF('Output(tau)'!$B$18&gt;=$H28,1/W$1*1/(1/W$1+'Output(tau)'!$B$34)*(EXP(-('Output(tau)'!$B$18-$H28-1)*(1/W$1+'Output(tau)'!$B$34))-EXP(-('Output(tau)'!$B$18-$H28)*(1/W$1+'Output(tau)'!$B$34))),0)</f>
        <v>3.6688940071800055E-3</v>
      </c>
      <c r="X28">
        <f>IF('Output(tau)'!$B$18&gt;=$H28,1/X$1*1/(1/X$1+'Output(tau)'!$B$34)*(EXP(-('Output(tau)'!$B$18-$H28-1)*(1/X$1+'Output(tau)'!$B$34))-EXP(-('Output(tau)'!$B$18-$H28)*(1/X$1+'Output(tau)'!$B$34))),0)</f>
        <v>4.122992818302626E-3</v>
      </c>
      <c r="Y28">
        <f>IF('Output(tau)'!$B$18&gt;=$H28,1/Y$1*1/(1/Y$1+'Output(tau)'!$B$34)*(EXP(-('Output(tau)'!$B$18-$H28-1)*(1/Y$1+'Output(tau)'!$B$34))-EXP(-('Output(tau)'!$B$18-$H28)*(1/Y$1+'Output(tau)'!$B$34))),0)</f>
        <v>4.5533470443501062E-3</v>
      </c>
      <c r="Z28">
        <f>IF('Output(tau)'!$B$18&gt;=$H28,1/Z$1*1/(1/Z$1+'Output(tau)'!$B$34)*(EXP(-('Output(tau)'!$B$18-$H28-1)*(1/Z$1+'Output(tau)'!$B$34))-EXP(-('Output(tau)'!$B$18-$H28)*(1/Z$1+'Output(tau)'!$B$34))),0)</f>
        <v>4.957221745927276E-3</v>
      </c>
      <c r="AA28">
        <f>IF('Output(tau)'!$B$18&gt;=$H28,1/AA$1*1/(1/AA$1+'Output(tau)'!$B$34)*(EXP(-('Output(tau)'!$B$18-$H28-1)*(1/AA$1+'Output(tau)'!$B$34))-EXP(-('Output(tau)'!$B$18-$H28)*(1/AA$1+'Output(tau)'!$B$34))),0)</f>
        <v>5.3332351982283421E-3</v>
      </c>
      <c r="AB28">
        <f>IF('Output(tau)'!$B$18&gt;=$H28,1/AB$1*1/(1/AB$1+'Output(tau)'!$B$34)*(EXP(-('Output(tau)'!$B$18-$H28-1)*(1/AB$1+'Output(tau)'!$B$34))-EXP(-('Output(tau)'!$B$18-$H28)*(1/AB$1+'Output(tau)'!$B$34))),0)</f>
        <v>5.6809994111630957E-3</v>
      </c>
      <c r="AC28">
        <f>IF('Output(tau)'!$B$18&gt;=$H28,1/AC$1*1/(1/AC$1+'Output(tau)'!$B$34)*(EXP(-('Output(tau)'!$B$18-$H28-1)*(1/AC$1+'Output(tau)'!$B$34))-EXP(-('Output(tau)'!$B$18-$H28)*(1/AC$1+'Output(tau)'!$B$34))),0)</f>
        <v>6.0008357445249932E-3</v>
      </c>
      <c r="AD28">
        <f>IF('Output(tau)'!$B$18&gt;=$H28,1/AD$1*1/(1/AD$1+'Output(tau)'!$B$34)*(EXP(-('Output(tau)'!$B$18-$H28-1)*(1/AD$1+'Output(tau)'!$B$34))-EXP(-('Output(tau)'!$B$18-$H28)*(1/AD$1+'Output(tau)'!$B$34))),0)</f>
        <v>6.2935555735732229E-3</v>
      </c>
      <c r="AE28">
        <f>IF('Output(tau)'!$B$18&gt;=$H28,1/AE$1*1/(1/AE$1+'Output(tau)'!$B$34)*(EXP(-('Output(tau)'!$B$18-$H28-1)*(1/AE$1+'Output(tau)'!$B$34))-EXP(-('Output(tau)'!$B$18-$H28)*(1/AE$1+'Output(tau)'!$B$34))),0)</f>
        <v>6.5602943931360458E-3</v>
      </c>
      <c r="AF28">
        <f>IF('Output(tau)'!$B$18&gt;=$H28,1/AF$1*1/(1/AF$1+'Output(tau)'!$B$34)*(EXP(-('Output(tau)'!$B$18-$H28-1)*(1/AF$1+'Output(tau)'!$B$34))-EXP(-('Output(tau)'!$B$18-$H28)*(1/AF$1+'Output(tau)'!$B$34))),0)</f>
        <v>6.8023883982526456E-3</v>
      </c>
      <c r="AG28">
        <f>IF('Output(tau)'!$B$18&gt;=$H28,1/AG$1*1/(1/AG$1+'Output(tau)'!$B$34)*(EXP(-('Output(tau)'!$B$18-$H28-1)*(1/AG$1+'Output(tau)'!$B$34))-EXP(-('Output(tau)'!$B$18-$H28)*(1/AG$1+'Output(tau)'!$B$34))),0)</f>
        <v>7.0212840884426864E-3</v>
      </c>
      <c r="AH28">
        <f>IF('Output(tau)'!$B$18&gt;=$H28,1/AH$1*1/(1/AH$1+'Output(tau)'!$B$34)*(EXP(-('Output(tau)'!$B$18-$H28-1)*(1/AH$1+'Output(tau)'!$B$34))-EXP(-('Output(tau)'!$B$18-$H28)*(1/AH$1+'Output(tau)'!$B$34))),0)</f>
        <v>7.2184731408564684E-3</v>
      </c>
      <c r="AI28">
        <f>IF('Output(tau)'!$B$18&gt;=$H28,1/AI$1*1/(1/AI$1+'Output(tau)'!$B$34)*(EXP(-('Output(tau)'!$B$18-$H28-1)*(1/AI$1+'Output(tau)'!$B$34))-EXP(-('Output(tau)'!$B$18-$H28)*(1/AI$1+'Output(tau)'!$B$34))),0)</f>
        <v>7.3954463828594108E-3</v>
      </c>
      <c r="AJ28">
        <f>IF('Output(tau)'!$B$18&gt;=$H28,1/AJ$1*1/(1/AJ$1+'Output(tau)'!$B$34)*(EXP(-('Output(tau)'!$B$18-$H28-1)*(1/AJ$1+'Output(tau)'!$B$34))-EXP(-('Output(tau)'!$B$18-$H28)*(1/AJ$1+'Output(tau)'!$B$34))),0)</f>
        <v>7.5536620539795041E-3</v>
      </c>
      <c r="AK28">
        <f>IF('Output(tau)'!$B$18&gt;=$H28,1/AK$1*1/(1/AK$1+'Output(tau)'!$B$34)*(EXP(-('Output(tau)'!$B$18-$H28-1)*(1/AK$1+'Output(tau)'!$B$34))-EXP(-('Output(tau)'!$B$18-$H28)*(1/AK$1+'Output(tau)'!$B$34))),0)</f>
        <v>7.6945246591914596E-3</v>
      </c>
      <c r="AL28">
        <f>IF('Output(tau)'!$B$18&gt;=$H28,1/AL$1*1/(1/AL$1+'Output(tau)'!$B$34)*(EXP(-('Output(tau)'!$B$18-$H28-1)*(1/AL$1+'Output(tau)'!$B$34))-EXP(-('Output(tau)'!$B$18-$H28)*(1/AL$1+'Output(tau)'!$B$34))),0)</f>
        <v>7.8193715993395696E-3</v>
      </c>
      <c r="AM28">
        <f>IF('Output(tau)'!$B$18&gt;=$H28,1/AM$1*1/(1/AM$1+'Output(tau)'!$B$34)*(EXP(-('Output(tau)'!$B$18-$H28-1)*(1/AM$1+'Output(tau)'!$B$34))-EXP(-('Output(tau)'!$B$18-$H28)*(1/AM$1+'Output(tau)'!$B$34))),0)</f>
        <v>7.9294654538326625E-3</v>
      </c>
      <c r="AN28">
        <f>IF('Output(tau)'!$B$18&gt;=$H28,1/AN$1*1/(1/AN$1+'Output(tau)'!$B$34)*(EXP(-('Output(tau)'!$B$18-$H28-1)*(1/AN$1+'Output(tau)'!$B$34))-EXP(-('Output(tau)'!$B$18-$H28)*(1/AN$1+'Output(tau)'!$B$34))),0)</f>
        <v>8.0259903215385009E-3</v>
      </c>
      <c r="AO28">
        <f>IF('Output(tau)'!$B$18&gt;=$H28,1/AO$1*1/(1/AO$1+'Output(tau)'!$B$34)*(EXP(-('Output(tau)'!$B$18-$H28-1)*(1/AO$1+'Output(tau)'!$B$34))-EXP(-('Output(tau)'!$B$18-$H28)*(1/AO$1+'Output(tau)'!$B$34))),0)</f>
        <v>8.1100510308403928E-3</v>
      </c>
      <c r="AP28">
        <f>IF('Output(tau)'!$B$18&gt;=$H28,1/AP$1*1/(1/AP$1+'Output(tau)'!$B$34)*(EXP(-('Output(tau)'!$B$18-$H28-1)*(1/AP$1+'Output(tau)'!$B$34))-EXP(-('Output(tau)'!$B$18-$H28)*(1/AP$1+'Output(tau)'!$B$34))),0)</f>
        <v>8.1826743368632604E-3</v>
      </c>
      <c r="AQ28">
        <f>IF('Output(tau)'!$B$18&gt;=$H28,1/AQ$1*1/(1/AQ$1+'Output(tau)'!$B$34)*(EXP(-('Output(tau)'!$B$18-$H28-1)*(1/AQ$1+'Output(tau)'!$B$34))-EXP(-('Output(tau)'!$B$18-$H28)*(1/AQ$1+'Output(tau)'!$B$34))),0)</f>
        <v>8.2448114554800056E-3</v>
      </c>
      <c r="AR28">
        <f>IF('Output(tau)'!$B$18&gt;=$H28,1/AR$1*1/(1/AR$1+'Output(tau)'!$B$34)*(EXP(-('Output(tau)'!$B$18-$H28-1)*(1/AR$1+'Output(tau)'!$B$34))-EXP(-('Output(tau)'!$B$18-$H28)*(1/AR$1+'Output(tau)'!$B$34))),0)</f>
        <v>8.2973414576950066E-3</v>
      </c>
      <c r="AS28">
        <f>IF('Output(tau)'!$B$18&gt;=$H28,1/AS$1*1/(1/AS$1+'Output(tau)'!$B$34)*(EXP(-('Output(tau)'!$B$18-$H28-1)*(1/AS$1+'Output(tau)'!$B$34))-EXP(-('Output(tau)'!$B$18-$H28)*(1/AS$1+'Output(tau)'!$B$34))),0)</f>
        <v>8.3410751782617143E-3</v>
      </c>
      <c r="AT28">
        <f>IF('Output(tau)'!$B$18&gt;=$H28,1/AT$1*1/(1/AT$1+'Output(tau)'!$B$34)*(EXP(-('Output(tau)'!$B$18-$H28-1)*(1/AT$1+'Output(tau)'!$B$34))-EXP(-('Output(tau)'!$B$18-$H28)*(1/AT$1+'Output(tau)'!$B$34))),0)</f>
        <v>8.3767593895828774E-3</v>
      </c>
      <c r="AU28">
        <f>IF('Output(tau)'!$B$18&gt;=$H28,1/AU$1*1/(1/AU$1+'Output(tau)'!$B$34)*(EXP(-('Output(tau)'!$B$18-$H28-1)*(1/AU$1+'Output(tau)'!$B$34))-EXP(-('Output(tau)'!$B$18-$H28)*(1/AU$1+'Output(tau)'!$B$34))),0)</f>
        <v>8.4050810642237184E-3</v>
      </c>
      <c r="AV28">
        <f>IF('Output(tau)'!$B$18&gt;=$H28,1/AV$1*1/(1/AV$1+'Output(tau)'!$B$34)*(EXP(-('Output(tau)'!$B$18-$H28-1)*(1/AV$1+'Output(tau)'!$B$34))-EXP(-('Output(tau)'!$B$18-$H28)*(1/AV$1+'Output(tau)'!$B$34))),0)</f>
        <v>8.4266716029141597E-3</v>
      </c>
    </row>
    <row r="29" spans="7:48" x14ac:dyDescent="0.15">
      <c r="G29">
        <f>IF('Output(tau)'!$B$18&gt;H29,'Output(tau)'!$B$18-H29,0)</f>
        <v>43</v>
      </c>
      <c r="H29">
        <v>1957</v>
      </c>
      <c r="I29">
        <f>IF('Output(tau)'!$B$18&gt;=$H29,1/I$1*1/(1/I$1+'Output(tau)'!$B$34)*(EXP(-('Output(tau)'!$B$18-$H29-1)*(1/I$1+'Output(tau)'!$B$34))-EXP(-('Output(tau)'!$B$18-$H29)*(1/I$1+'Output(tau)'!$B$34))),0)</f>
        <v>1.4270178082767693E-3</v>
      </c>
      <c r="J29">
        <f>IF('Output(tau)'!$B$18&gt;=$H29,1/J$1*1/(1/J$1+'Output(tau)'!$B$34)*(EXP(-('Output(tau)'!$B$18-$H29-1)*(1/J$1+'Output(tau)'!$B$34))-EXP(-('Output(tau)'!$B$18-$H29)*(1/J$1+'Output(tau)'!$B$34))),0)</f>
        <v>2.98350504925959E-10</v>
      </c>
      <c r="K29">
        <f>IF('Output(tau)'!$B$18&gt;=$H29,1/K$1*1/(1/K$1+'Output(tau)'!$B$34)*(EXP(-('Output(tau)'!$B$18-$H29-1)*(1/K$1+'Output(tau)'!$B$34))-EXP(-('Output(tau)'!$B$18-$H29)*(1/K$1+'Output(tau)'!$B$34))),0)</f>
        <v>2.3571235622454341E-7</v>
      </c>
      <c r="L29">
        <f>IF('Output(tau)'!$B$18&gt;=$H29,1/L$1*1/(1/L$1+'Output(tau)'!$B$34)*(EXP(-('Output(tau)'!$B$18-$H29-1)*(1/L$1+'Output(tau)'!$B$34))-EXP(-('Output(tau)'!$B$18-$H29)*(1/L$1+'Output(tau)'!$B$34))),0)</f>
        <v>6.0910410331579944E-6</v>
      </c>
      <c r="M29">
        <f>IF('Output(tau)'!$B$18&gt;=$H29,1/M$1*1/(1/M$1+'Output(tau)'!$B$34)*(EXP(-('Output(tau)'!$B$18-$H29-1)*(1/M$1+'Output(tau)'!$B$34))-EXP(-('Output(tau)'!$B$18-$H29)*(1/M$1+'Output(tau)'!$B$34))),0)</f>
        <v>4.0761530511269E-5</v>
      </c>
      <c r="N29">
        <f>IF('Output(tau)'!$B$18&gt;=$H29,1/N$1*1/(1/N$1+'Output(tau)'!$B$34)*(EXP(-('Output(tau)'!$B$18-$H29-1)*(1/N$1+'Output(tau)'!$B$34))-EXP(-('Output(tau)'!$B$18-$H29)*(1/N$1+'Output(tau)'!$B$34))),0)</f>
        <v>1.3999054645528542E-4</v>
      </c>
      <c r="O29">
        <f>IF('Output(tau)'!$B$18&gt;=$H29,1/O$1*1/(1/O$1+'Output(tau)'!$B$34)*(EXP(-('Output(tau)'!$B$18-$H29-1)*(1/O$1+'Output(tau)'!$B$34))-EXP(-('Output(tau)'!$B$18-$H29)*(1/O$1+'Output(tau)'!$B$34))),0)</f>
        <v>3.2997669575663335E-4</v>
      </c>
      <c r="P29">
        <f>IF('Output(tau)'!$B$18&gt;=$H29,1/P$1*1/(1/P$1+'Output(tau)'!$B$34)*(EXP(-('Output(tau)'!$B$18-$H29-1)*(1/P$1+'Output(tau)'!$B$34))-EXP(-('Output(tau)'!$B$18-$H29)*(1/P$1+'Output(tau)'!$B$34))),0)</f>
        <v>6.1659966564813883E-4</v>
      </c>
      <c r="Q29">
        <f>IF('Output(tau)'!$B$18&gt;=$H29,1/Q$1*1/(1/Q$1+'Output(tau)'!$B$34)*(EXP(-('Output(tau)'!$B$18-$H29-1)*(1/Q$1+'Output(tau)'!$B$34))-EXP(-('Output(tau)'!$B$18-$H29)*(1/Q$1+'Output(tau)'!$B$34))),0)</f>
        <v>9.888850622940485E-4</v>
      </c>
      <c r="R29">
        <f>IF('Output(tau)'!$B$18&gt;=$H29,1/R$1*1/(1/R$1+'Output(tau)'!$B$34)*(EXP(-('Output(tau)'!$B$18-$H29-1)*(1/R$1+'Output(tau)'!$B$34))-EXP(-('Output(tau)'!$B$18-$H29)*(1/R$1+'Output(tau)'!$B$34))),0)</f>
        <v>1.4270178082767693E-3</v>
      </c>
      <c r="S29">
        <f>IF('Output(tau)'!$B$18&gt;=$H29,1/S$1*1/(1/S$1+'Output(tau)'!$B$34)*(EXP(-('Output(tau)'!$B$18-$H29-1)*(1/S$1+'Output(tau)'!$B$34))-EXP(-('Output(tau)'!$B$18-$H29)*(1/S$1+'Output(tau)'!$B$34))),0)</f>
        <v>1.9089779067138699E-3</v>
      </c>
      <c r="T29">
        <f>IF('Output(tau)'!$B$18&gt;=$H29,1/T$1*1/(1/T$1+'Output(tau)'!$B$34)*(EXP(-('Output(tau)'!$B$18-$H29-1)*(1/T$1+'Output(tau)'!$B$34))-EXP(-('Output(tau)'!$B$18-$H29)*(1/T$1+'Output(tau)'!$B$34))),0)</f>
        <v>2.4144494681942394E-3</v>
      </c>
      <c r="U29">
        <f>IF('Output(tau)'!$B$18&gt;=$H29,1/U$1*1/(1/U$1+'Output(tau)'!$B$34)*(EXP(-('Output(tau)'!$B$18-$H29-1)*(1/U$1+'Output(tau)'!$B$34))-EXP(-('Output(tau)'!$B$18-$H29)*(1/U$1+'Output(tau)'!$B$34))),0)</f>
        <v>2.9265424893076819E-3</v>
      </c>
      <c r="V29">
        <f>IF('Output(tau)'!$B$18&gt;=$H29,1/V$1*1/(1/V$1+'Output(tau)'!$B$34)*(EXP(-('Output(tau)'!$B$18-$H29-1)*(1/V$1+'Output(tau)'!$B$34))-EXP(-('Output(tau)'!$B$18-$H29)*(1/V$1+'Output(tau)'!$B$34))),0)</f>
        <v>3.432182099966305E-3</v>
      </c>
      <c r="W29">
        <f>IF('Output(tau)'!$B$18&gt;=$H29,1/W$1*1/(1/W$1+'Output(tau)'!$B$34)*(EXP(-('Output(tau)'!$B$18-$H29-1)*(1/W$1+'Output(tau)'!$B$34))-EXP(-('Output(tau)'!$B$18-$H29)*(1/W$1+'Output(tau)'!$B$34))),0)</f>
        <v>3.9218242791164565E-3</v>
      </c>
      <c r="X29">
        <f>IF('Output(tau)'!$B$18&gt;=$H29,1/X$1*1/(1/X$1+'Output(tau)'!$B$34)*(EXP(-('Output(tau)'!$B$18-$H29-1)*(1/X$1+'Output(tau)'!$B$34))-EXP(-('Output(tau)'!$B$18-$H29)*(1/X$1+'Output(tau)'!$B$34))),0)</f>
        <v>4.3889030092412601E-3</v>
      </c>
      <c r="Y29">
        <f>IF('Output(tau)'!$B$18&gt;=$H29,1/Y$1*1/(1/Y$1+'Output(tau)'!$B$34)*(EXP(-('Output(tau)'!$B$18-$H29-1)*(1/Y$1+'Output(tau)'!$B$34))-EXP(-('Output(tau)'!$B$18-$H29)*(1/Y$1+'Output(tau)'!$B$34))),0)</f>
        <v>4.8292255156764941E-3</v>
      </c>
      <c r="Z29">
        <f>IF('Output(tau)'!$B$18&gt;=$H29,1/Z$1*1/(1/Z$1+'Output(tau)'!$B$34)*(EXP(-('Output(tau)'!$B$18-$H29-1)*(1/Z$1+'Output(tau)'!$B$34))-EXP(-('Output(tau)'!$B$18-$H29)*(1/Z$1+'Output(tau)'!$B$34))),0)</f>
        <v>5.2404166445485512E-3</v>
      </c>
      <c r="AA29">
        <f>IF('Output(tau)'!$B$18&gt;=$H29,1/AA$1*1/(1/AA$1+'Output(tau)'!$B$34)*(EXP(-('Output(tau)'!$B$18-$H29-1)*(1/AA$1+'Output(tau)'!$B$34))-EXP(-('Output(tau)'!$B$18-$H29)*(1/AA$1+'Output(tau)'!$B$34))),0)</f>
        <v>5.6214498553749659E-3</v>
      </c>
      <c r="AB29">
        <f>IF('Output(tau)'!$B$18&gt;=$H29,1/AB$1*1/(1/AB$1+'Output(tau)'!$B$34)*(EXP(-('Output(tau)'!$B$18-$H29-1)*(1/AB$1+'Output(tau)'!$B$34))-EXP(-('Output(tau)'!$B$18-$H29)*(1/AB$1+'Output(tau)'!$B$34))),0)</f>
        <v>5.9722704794849396E-3</v>
      </c>
      <c r="AC29">
        <f>IF('Output(tau)'!$B$18&gt;=$H29,1/AC$1*1/(1/AC$1+'Output(tau)'!$B$34)*(EXP(-('Output(tau)'!$B$18-$H29-1)*(1/AC$1+'Output(tau)'!$B$34))-EXP(-('Output(tau)'!$B$18-$H29)*(1/AC$1+'Output(tau)'!$B$34))),0)</f>
        <v>6.2935027889764183E-3</v>
      </c>
      <c r="AD29">
        <f>IF('Output(tau)'!$B$18&gt;=$H29,1/AD$1*1/(1/AD$1+'Output(tau)'!$B$34)*(EXP(-('Output(tau)'!$B$18-$H29-1)*(1/AD$1+'Output(tau)'!$B$34))-EXP(-('Output(tau)'!$B$18-$H29)*(1/AD$1+'Output(tau)'!$B$34))),0)</f>
        <v>6.5862275273342319E-3</v>
      </c>
      <c r="AE29">
        <f>IF('Output(tau)'!$B$18&gt;=$H29,1/AE$1*1/(1/AE$1+'Output(tau)'!$B$34)*(EXP(-('Output(tau)'!$B$18-$H29-1)*(1/AE$1+'Output(tau)'!$B$34))-EXP(-('Output(tau)'!$B$18-$H29)*(1/AE$1+'Output(tau)'!$B$34))),0)</f>
        <v>6.8518160903973113E-3</v>
      </c>
      <c r="AF29">
        <f>IF('Output(tau)'!$B$18&gt;=$H29,1/AF$1*1/(1/AF$1+'Output(tau)'!$B$34)*(EXP(-('Output(tau)'!$B$18-$H29-1)*(1/AF$1+'Output(tau)'!$B$34))-EXP(-('Output(tau)'!$B$18-$H29)*(1/AF$1+'Output(tau)'!$B$34))),0)</f>
        <v>7.0918089724985867E-3</v>
      </c>
      <c r="AG29">
        <f>IF('Output(tau)'!$B$18&gt;=$H29,1/AG$1*1/(1/AG$1+'Output(tau)'!$B$34)*(EXP(-('Output(tau)'!$B$18-$H29-1)*(1/AG$1+'Output(tau)'!$B$34))-EXP(-('Output(tau)'!$B$18-$H29)*(1/AG$1+'Output(tau)'!$B$34))),0)</f>
        <v>7.307828127916749E-3</v>
      </c>
      <c r="AH29">
        <f>IF('Output(tau)'!$B$18&gt;=$H29,1/AH$1*1/(1/AH$1+'Output(tau)'!$B$34)*(EXP(-('Output(tau)'!$B$18-$H29-1)*(1/AH$1+'Output(tau)'!$B$34))-EXP(-('Output(tau)'!$B$18-$H29)*(1/AH$1+'Output(tau)'!$B$34))),0)</f>
        <v>7.5015149439135731E-3</v>
      </c>
      <c r="AI29">
        <f>IF('Output(tau)'!$B$18&gt;=$H29,1/AI$1*1/(1/AI$1+'Output(tau)'!$B$34)*(EXP(-('Output(tau)'!$B$18-$H29-1)*(1/AI$1+'Output(tau)'!$B$34))-EXP(-('Output(tau)'!$B$18-$H29)*(1/AI$1+'Output(tau)'!$B$34))),0)</f>
        <v>7.6744873324839646E-3</v>
      </c>
      <c r="AJ29">
        <f>IF('Output(tau)'!$B$18&gt;=$H29,1/AJ$1*1/(1/AJ$1+'Output(tau)'!$B$34)*(EXP(-('Output(tau)'!$B$18-$H29-1)*(1/AJ$1+'Output(tau)'!$B$34))-EXP(-('Output(tau)'!$B$18-$H29)*(1/AJ$1+'Output(tau)'!$B$34))),0)</f>
        <v>7.8283109508494597E-3</v>
      </c>
      <c r="AK29">
        <f>IF('Output(tau)'!$B$18&gt;=$H29,1/AK$1*1/(1/AK$1+'Output(tau)'!$B$34)*(EXP(-('Output(tau)'!$B$18-$H29-1)*(1/AK$1+'Output(tau)'!$B$34))-EXP(-('Output(tau)'!$B$18-$H29)*(1/AK$1+'Output(tau)'!$B$34))),0)</f>
        <v>7.9644807623015512E-3</v>
      </c>
      <c r="AL29">
        <f>IF('Output(tau)'!$B$18&gt;=$H29,1/AL$1*1/(1/AL$1+'Output(tau)'!$B$34)*(EXP(-('Output(tau)'!$B$18-$H29-1)*(1/AL$1+'Output(tau)'!$B$34))-EXP(-('Output(tau)'!$B$18-$H29)*(1/AL$1+'Output(tau)'!$B$34))),0)</f>
        <v>8.084410087304067E-3</v>
      </c>
      <c r="AM29">
        <f>IF('Output(tau)'!$B$18&gt;=$H29,1/AM$1*1/(1/AM$1+'Output(tau)'!$B$34)*(EXP(-('Output(tau)'!$B$18-$H29-1)*(1/AM$1+'Output(tau)'!$B$34))-EXP(-('Output(tau)'!$B$18-$H29)*(1/AM$1+'Output(tau)'!$B$34))),0)</f>
        <v>8.1894250161252125E-3</v>
      </c>
      <c r="AN29">
        <f>IF('Output(tau)'!$B$18&gt;=$H29,1/AN$1*1/(1/AN$1+'Output(tau)'!$B$34)*(EXP(-('Output(tau)'!$B$18-$H29-1)*(1/AN$1+'Output(tau)'!$B$34))-EXP(-('Output(tau)'!$B$18-$H29)*(1/AN$1+'Output(tau)'!$B$34))),0)</f>
        <v>8.2807626028988945E-3</v>
      </c>
      <c r="AO29">
        <f>IF('Output(tau)'!$B$18&gt;=$H29,1/AO$1*1/(1/AO$1+'Output(tau)'!$B$34)*(EXP(-('Output(tau)'!$B$18-$H29-1)*(1/AO$1+'Output(tau)'!$B$34))-EXP(-('Output(tau)'!$B$18-$H29)*(1/AO$1+'Output(tau)'!$B$34))),0)</f>
        <v>8.3595716750817783E-3</v>
      </c>
      <c r="AP29">
        <f>IF('Output(tau)'!$B$18&gt;=$H29,1/AP$1*1/(1/AP$1+'Output(tau)'!$B$34)*(EXP(-('Output(tau)'!$B$18-$H29-1)*(1/AP$1+'Output(tau)'!$B$34))-EXP(-('Output(tau)'!$B$18-$H29)*(1/AP$1+'Output(tau)'!$B$34))),0)</f>
        <v>8.4269154029954496E-3</v>
      </c>
      <c r="AQ29">
        <f>IF('Output(tau)'!$B$18&gt;=$H29,1/AQ$1*1/(1/AQ$1+'Output(tau)'!$B$34)*(EXP(-('Output(tau)'!$B$18-$H29-1)*(1/AQ$1+'Output(tau)'!$B$34))-EXP(-('Output(tau)'!$B$18-$H29)*(1/AQ$1+'Output(tau)'!$B$34))),0)</f>
        <v>8.483775006273786E-3</v>
      </c>
      <c r="AR29">
        <f>IF('Output(tau)'!$B$18&gt;=$H29,1/AR$1*1/(1/AR$1+'Output(tau)'!$B$34)*(EXP(-('Output(tau)'!$B$18-$H29-1)*(1/AR$1+'Output(tau)'!$B$34))-EXP(-('Output(tau)'!$B$18-$H29)*(1/AR$1+'Output(tau)'!$B$34))),0)</f>
        <v>8.5310541467952805E-3</v>
      </c>
      <c r="AS29">
        <f>IF('Output(tau)'!$B$18&gt;=$H29,1/AS$1*1/(1/AS$1+'Output(tau)'!$B$34)*(EXP(-('Output(tau)'!$B$18-$H29-1)*(1/AS$1+'Output(tau)'!$B$34))-EXP(-('Output(tau)'!$B$18-$H29)*(1/AS$1+'Output(tau)'!$B$34))),0)</f>
        <v>8.5695836858160068E-3</v>
      </c>
      <c r="AT29">
        <f>IF('Output(tau)'!$B$18&gt;=$H29,1/AT$1*1/(1/AT$1+'Output(tau)'!$B$34)*(EXP(-('Output(tau)'!$B$18-$H29-1)*(1/AT$1+'Output(tau)'!$B$34))-EXP(-('Output(tau)'!$B$18-$H29)*(1/AT$1+'Output(tau)'!$B$34))),0)</f>
        <v>8.600126577713918E-3</v>
      </c>
      <c r="AU29">
        <f>IF('Output(tau)'!$B$18&gt;=$H29,1/AU$1*1/(1/AU$1+'Output(tau)'!$B$34)*(EXP(-('Output(tau)'!$B$18-$H29-1)*(1/AU$1+'Output(tau)'!$B$34))-EXP(-('Output(tau)'!$B$18-$H29)*(1/AU$1+'Output(tau)'!$B$34))),0)</f>
        <v>8.6233827424769816E-3</v>
      </c>
      <c r="AV29">
        <f>IF('Output(tau)'!$B$18&gt;=$H29,1/AV$1*1/(1/AV$1+'Output(tau)'!$B$34)*(EXP(-('Output(tau)'!$B$18-$H29-1)*(1/AV$1+'Output(tau)'!$B$34))-EXP(-('Output(tau)'!$B$18-$H29)*(1/AV$1+'Output(tau)'!$B$34))),0)</f>
        <v>8.6399938101616169E-3</v>
      </c>
    </row>
    <row r="30" spans="7:48" x14ac:dyDescent="0.15">
      <c r="G30">
        <f>IF('Output(tau)'!$B$18&gt;H30,'Output(tau)'!$B$18-H30,0)</f>
        <v>42</v>
      </c>
      <c r="H30">
        <v>1958</v>
      </c>
      <c r="I30">
        <f>IF('Output(tau)'!$B$18&gt;=$H30,1/I$1*1/(1/I$1+'Output(tau)'!$B$34)*(EXP(-('Output(tau)'!$B$18-$H30-1)*(1/I$1+'Output(tau)'!$B$34))-EXP(-('Output(tau)'!$B$18-$H30)*(1/I$1+'Output(tau)'!$B$34))),0)</f>
        <v>1.5770985812835342E-3</v>
      </c>
      <c r="J30">
        <f>IF('Output(tau)'!$B$18&gt;=$H30,1/J$1*1/(1/J$1+'Output(tau)'!$B$34)*(EXP(-('Output(tau)'!$B$18-$H30-1)*(1/J$1+'Output(tau)'!$B$34))-EXP(-('Output(tau)'!$B$18-$H30)*(1/J$1+'Output(tau)'!$B$34))),0)</f>
        <v>4.918968235955519E-10</v>
      </c>
      <c r="K30">
        <f>IF('Output(tau)'!$B$18&gt;=$H30,1/K$1*1/(1/K$1+'Output(tau)'!$B$34)*(EXP(-('Output(tau)'!$B$18-$H30-1)*(1/K$1+'Output(tau)'!$B$34))-EXP(-('Output(tau)'!$B$18-$H30)*(1/K$1+'Output(tau)'!$B$34))),0)</f>
        <v>3.2896309309329284E-7</v>
      </c>
      <c r="L30">
        <f>IF('Output(tau)'!$B$18&gt;=$H30,1/L$1*1/(1/L$1+'Output(tau)'!$B$34)*(EXP(-('Output(tau)'!$B$18-$H30-1)*(1/L$1+'Output(tau)'!$B$34))-EXP(-('Output(tau)'!$B$18-$H30)*(1/L$1+'Output(tau)'!$B$34))),0)</f>
        <v>7.821051500662823E-6</v>
      </c>
      <c r="M30">
        <f>IF('Output(tau)'!$B$18&gt;=$H30,1/M$1*1/(1/M$1+'Output(tau)'!$B$34)*(EXP(-('Output(tau)'!$B$18-$H30-1)*(1/M$1+'Output(tau)'!$B$34))-EXP(-('Output(tau)'!$B$18-$H30)*(1/M$1+'Output(tau)'!$B$34))),0)</f>
        <v>4.9786245793293854E-5</v>
      </c>
      <c r="N30">
        <f>IF('Output(tau)'!$B$18&gt;=$H30,1/N$1*1/(1/N$1+'Output(tau)'!$B$34)*(EXP(-('Output(tau)'!$B$18-$H30-1)*(1/N$1+'Output(tau)'!$B$34))-EXP(-('Output(tau)'!$B$18-$H30)*(1/N$1+'Output(tau)'!$B$34))),0)</f>
        <v>1.6537928975770405E-4</v>
      </c>
      <c r="O30">
        <f>IF('Output(tau)'!$B$18&gt;=$H30,1/O$1*1/(1/O$1+'Output(tau)'!$B$34)*(EXP(-('Output(tau)'!$B$18-$H30-1)*(1/O$1+'Output(tau)'!$B$34))-EXP(-('Output(tau)'!$B$18-$H30)*(1/O$1+'Output(tau)'!$B$34))),0)</f>
        <v>3.806495653560075E-4</v>
      </c>
      <c r="P30">
        <f>IF('Output(tau)'!$B$18&gt;=$H30,1/P$1*1/(1/P$1+'Output(tau)'!$B$34)*(EXP(-('Output(tau)'!$B$18-$H30-1)*(1/P$1+'Output(tau)'!$B$34))-EXP(-('Output(tau)'!$B$18-$H30)*(1/P$1+'Output(tau)'!$B$34))),0)</f>
        <v>6.9869895729070958E-4</v>
      </c>
      <c r="Q30">
        <f>IF('Output(tau)'!$B$18&gt;=$H30,1/Q$1*1/(1/Q$1+'Output(tau)'!$B$34)*(EXP(-('Output(tau)'!$B$18-$H30-1)*(1/Q$1+'Output(tau)'!$B$34))-EXP(-('Output(tau)'!$B$18-$H30)*(1/Q$1+'Output(tau)'!$B$34))),0)</f>
        <v>1.1050979139075774E-3</v>
      </c>
      <c r="R30">
        <f>IF('Output(tau)'!$B$18&gt;=$H30,1/R$1*1/(1/R$1+'Output(tau)'!$B$34)*(EXP(-('Output(tau)'!$B$18-$H30-1)*(1/R$1+'Output(tau)'!$B$34))-EXP(-('Output(tau)'!$B$18-$H30)*(1/R$1+'Output(tau)'!$B$34))),0)</f>
        <v>1.5770985812835342E-3</v>
      </c>
      <c r="S30">
        <f>IF('Output(tau)'!$B$18&gt;=$H30,1/S$1*1/(1/S$1+'Output(tau)'!$B$34)*(EXP(-('Output(tau)'!$B$18-$H30-1)*(1/S$1+'Output(tau)'!$B$34))-EXP(-('Output(tau)'!$B$18-$H30)*(1/S$1+'Output(tau)'!$B$34))),0)</f>
        <v>2.0906542648289408E-3</v>
      </c>
      <c r="T30">
        <f>IF('Output(tau)'!$B$18&gt;=$H30,1/T$1*1/(1/T$1+'Output(tau)'!$B$34)*(EXP(-('Output(tau)'!$B$18-$H30-1)*(1/T$1+'Output(tau)'!$B$34))-EXP(-('Output(tau)'!$B$18-$H30)*(1/T$1+'Output(tau)'!$B$34))),0)</f>
        <v>2.6242749043447061E-3</v>
      </c>
      <c r="U30">
        <f>IF('Output(tau)'!$B$18&gt;=$H30,1/U$1*1/(1/U$1+'Output(tau)'!$B$34)*(EXP(-('Output(tau)'!$B$18-$H30-1)*(1/U$1+'Output(tau)'!$B$34))-EXP(-('Output(tau)'!$B$18-$H30)*(1/U$1+'Output(tau)'!$B$34))),0)</f>
        <v>3.1605458985367735E-3</v>
      </c>
      <c r="V30">
        <f>IF('Output(tau)'!$B$18&gt;=$H30,1/V$1*1/(1/V$1+'Output(tau)'!$B$34)*(EXP(-('Output(tau)'!$B$18-$H30-1)*(1/V$1+'Output(tau)'!$B$34))-EXP(-('Output(tau)'!$B$18-$H30)*(1/V$1+'Output(tau)'!$B$34))),0)</f>
        <v>3.6863057731266885E-3</v>
      </c>
      <c r="W30">
        <f>IF('Output(tau)'!$B$18&gt;=$H30,1/W$1*1/(1/W$1+'Output(tau)'!$B$34)*(EXP(-('Output(tau)'!$B$18-$H30-1)*(1/W$1+'Output(tau)'!$B$34))-EXP(-('Output(tau)'!$B$18-$H30)*(1/W$1+'Output(tau)'!$B$34))),0)</f>
        <v>4.1921913378165643E-3</v>
      </c>
      <c r="X30">
        <f>IF('Output(tau)'!$B$18&gt;=$H30,1/X$1*1/(1/X$1+'Output(tau)'!$B$34)*(EXP(-('Output(tau)'!$B$18-$H30-1)*(1/X$1+'Output(tau)'!$B$34))-EXP(-('Output(tau)'!$B$18-$H30)*(1/X$1+'Output(tau)'!$B$34))),0)</f>
        <v>4.6719629340652574E-3</v>
      </c>
      <c r="Y30">
        <f>IF('Output(tau)'!$B$18&gt;=$H30,1/Y$1*1/(1/Y$1+'Output(tau)'!$B$34)*(EXP(-('Output(tau)'!$B$18-$H30-1)*(1/Y$1+'Output(tau)'!$B$34))-EXP(-('Output(tau)'!$B$18-$H30)*(1/Y$1+'Output(tau)'!$B$34))),0)</f>
        <v>5.1218189288248783E-3</v>
      </c>
      <c r="Z30">
        <f>IF('Output(tau)'!$B$18&gt;=$H30,1/Z$1*1/(1/Z$1+'Output(tau)'!$B$34)*(EXP(-('Output(tau)'!$B$18-$H30-1)*(1/Z$1+'Output(tau)'!$B$34))-EXP(-('Output(tau)'!$B$18-$H30)*(1/Z$1+'Output(tau)'!$B$34))),0)</f>
        <v>5.5397898290555636E-3</v>
      </c>
      <c r="AA30">
        <f>IF('Output(tau)'!$B$18&gt;=$H30,1/AA$1*1/(1/AA$1+'Output(tau)'!$B$34)*(EXP(-('Output(tau)'!$B$18-$H30-1)*(1/AA$1+'Output(tau)'!$B$34))-EXP(-('Output(tau)'!$B$18-$H30)*(1/AA$1+'Output(tau)'!$B$34))),0)</f>
        <v>5.9252399907268744E-3</v>
      </c>
      <c r="AB30">
        <f>IF('Output(tau)'!$B$18&gt;=$H30,1/AB$1*1/(1/AB$1+'Output(tau)'!$B$34)*(EXP(-('Output(tau)'!$B$18-$H30-1)*(1/AB$1+'Output(tau)'!$B$34))-EXP(-('Output(tau)'!$B$18-$H30)*(1/AB$1+'Output(tau)'!$B$34))),0)</f>
        <v>6.2784753348222727E-3</v>
      </c>
      <c r="AC30">
        <f>IF('Output(tau)'!$B$18&gt;=$H30,1/AC$1*1/(1/AC$1+'Output(tau)'!$B$34)*(EXP(-('Output(tau)'!$B$18-$H30-1)*(1/AC$1+'Output(tau)'!$B$34))-EXP(-('Output(tau)'!$B$18-$H30)*(1/AC$1+'Output(tau)'!$B$34))),0)</f>
        <v>6.6004435117210658E-3</v>
      </c>
      <c r="AD30">
        <f>IF('Output(tau)'!$B$18&gt;=$H30,1/AD$1*1/(1/AD$1+'Output(tau)'!$B$34)*(EXP(-('Output(tau)'!$B$18-$H30-1)*(1/AD$1+'Output(tau)'!$B$34))-EXP(-('Output(tau)'!$B$18-$H30)*(1/AD$1+'Output(tau)'!$B$34))),0)</f>
        <v>6.8925097323302709E-3</v>
      </c>
      <c r="AE30">
        <f>IF('Output(tau)'!$B$18&gt;=$H30,1/AE$1*1/(1/AE$1+'Output(tau)'!$B$34)*(EXP(-('Output(tau)'!$B$18-$H30-1)*(1/AE$1+'Output(tau)'!$B$34))-EXP(-('Output(tau)'!$B$18-$H30)*(1/AE$1+'Output(tau)'!$B$34))),0)</f>
        <v>7.1562922215423763E-3</v>
      </c>
      <c r="AF30">
        <f>IF('Output(tau)'!$B$18&gt;=$H30,1/AF$1*1/(1/AF$1+'Output(tau)'!$B$34)*(EXP(-('Output(tau)'!$B$18-$H30-1)*(1/AF$1+'Output(tau)'!$B$34))-EXP(-('Output(tau)'!$B$18-$H30)*(1/AF$1+'Output(tau)'!$B$34))),0)</f>
        <v>7.3935434964770008E-3</v>
      </c>
      <c r="AG30">
        <f>IF('Output(tau)'!$B$18&gt;=$H30,1/AG$1*1/(1/AG$1+'Output(tau)'!$B$34)*(EXP(-('Output(tau)'!$B$18-$H30-1)*(1/AG$1+'Output(tau)'!$B$34))-EXP(-('Output(tau)'!$B$18-$H30)*(1/AG$1+'Output(tau)'!$B$34))),0)</f>
        <v>7.6060662514819133E-3</v>
      </c>
      <c r="AH30">
        <f>IF('Output(tau)'!$B$18&gt;=$H30,1/AH$1*1/(1/AH$1+'Output(tau)'!$B$34)*(EXP(-('Output(tau)'!$B$18-$H30-1)*(1/AH$1+'Output(tau)'!$B$34))-EXP(-('Output(tau)'!$B$18-$H30)*(1/AH$1+'Output(tau)'!$B$34))),0)</f>
        <v>7.7956550305985639E-3</v>
      </c>
      <c r="AI30">
        <f>IF('Output(tau)'!$B$18&gt;=$H30,1/AI$1*1/(1/AI$1+'Output(tau)'!$B$34)*(EXP(-('Output(tau)'!$B$18-$H30-1)*(1/AI$1+'Output(tau)'!$B$34))-EXP(-('Output(tau)'!$B$18-$H30)*(1/AI$1+'Output(tau)'!$B$34))),0)</f>
        <v>7.9640569030376696E-3</v>
      </c>
      <c r="AJ30">
        <f>IF('Output(tau)'!$B$18&gt;=$H30,1/AJ$1*1/(1/AJ$1+'Output(tau)'!$B$34)*(EXP(-('Output(tau)'!$B$18-$H30-1)*(1/AJ$1+'Output(tau)'!$B$34))-EXP(-('Output(tau)'!$B$18-$H30)*(1/AJ$1+'Output(tau)'!$B$34))),0)</f>
        <v>8.1129459996035769E-3</v>
      </c>
      <c r="AK30">
        <f>IF('Output(tau)'!$B$18&gt;=$H30,1/AK$1*1/(1/AK$1+'Output(tau)'!$B$34)*(EXP(-('Output(tau)'!$B$18-$H30-1)*(1/AK$1+'Output(tau)'!$B$34))-EXP(-('Output(tau)'!$B$18-$H30)*(1/AK$1+'Output(tau)'!$B$34))),0)</f>
        <v>8.2439080544498E-3</v>
      </c>
      <c r="AL30">
        <f>IF('Output(tau)'!$B$18&gt;=$H30,1/AL$1*1/(1/AL$1+'Output(tau)'!$B$34)*(EXP(-('Output(tau)'!$B$18-$H30-1)*(1/AL$1+'Output(tau)'!$B$34))-EXP(-('Output(tau)'!$B$18-$H30)*(1/AL$1+'Output(tau)'!$B$34))),0)</f>
        <v>8.3584320849034721E-3</v>
      </c>
      <c r="AM30">
        <f>IF('Output(tau)'!$B$18&gt;=$H30,1/AM$1*1/(1/AM$1+'Output(tau)'!$B$34)*(EXP(-('Output(tau)'!$B$18-$H30-1)*(1/AM$1+'Output(tau)'!$B$34))-EXP(-('Output(tau)'!$B$18-$H30)*(1/AM$1+'Output(tau)'!$B$34))),0)</f>
        <v>8.4579070916213639E-3</v>
      </c>
      <c r="AN30">
        <f>IF('Output(tau)'!$B$18&gt;=$H30,1/AN$1*1/(1/AN$1+'Output(tau)'!$B$34)*(EXP(-('Output(tau)'!$B$18-$H30-1)*(1/AN$1+'Output(tau)'!$B$34))-EXP(-('Output(tau)'!$B$18-$H30)*(1/AN$1+'Output(tau)'!$B$34))),0)</f>
        <v>8.5436222246060844E-3</v>
      </c>
      <c r="AO30">
        <f>IF('Output(tau)'!$B$18&gt;=$H30,1/AO$1*1/(1/AO$1+'Output(tau)'!$B$34)*(EXP(-('Output(tau)'!$B$18-$H30-1)*(1/AO$1+'Output(tau)'!$B$34))-EXP(-('Output(tau)'!$B$18-$H30)*(1/AO$1+'Output(tau)'!$B$34))),0)</f>
        <v>8.616769281116099E-3</v>
      </c>
      <c r="AP30">
        <f>IF('Output(tau)'!$B$18&gt;=$H30,1/AP$1*1/(1/AP$1+'Output(tau)'!$B$34)*(EXP(-('Output(tau)'!$B$18-$H30-1)*(1/AP$1+'Output(tau)'!$B$34))-EXP(-('Output(tau)'!$B$18-$H30)*(1/AP$1+'Output(tau)'!$B$34))),0)</f>
        <v>8.6784467138484311E-3</v>
      </c>
      <c r="AQ30">
        <f>IF('Output(tau)'!$B$18&gt;=$H30,1/AQ$1*1/(1/AQ$1+'Output(tau)'!$B$34)*(EXP(-('Output(tau)'!$B$18-$H30-1)*(1/AQ$1+'Output(tau)'!$B$34))-EXP(-('Output(tau)'!$B$18-$H30)*(1/AQ$1+'Output(tau)'!$B$34))),0)</f>
        <v>8.7296645588222366E-3</v>
      </c>
      <c r="AR30">
        <f>IF('Output(tau)'!$B$18&gt;=$H30,1/AR$1*1/(1/AR$1+'Output(tau)'!$B$34)*(EXP(-('Output(tau)'!$B$18-$H30-1)*(1/AR$1+'Output(tau)'!$B$34))-EXP(-('Output(tau)'!$B$18-$H30)*(1/AR$1+'Output(tau)'!$B$34))),0)</f>
        <v>8.7713498626787456E-3</v>
      </c>
      <c r="AS30">
        <f>IF('Output(tau)'!$B$18&gt;=$H30,1/AS$1*1/(1/AS$1+'Output(tau)'!$B$34)*(EXP(-('Output(tau)'!$B$18-$H30-1)*(1/AS$1+'Output(tau)'!$B$34))-EXP(-('Output(tau)'!$B$18-$H30)*(1/AS$1+'Output(tau)'!$B$34))),0)</f>
        <v>8.8043523141468905E-3</v>
      </c>
      <c r="AT30">
        <f>IF('Output(tau)'!$B$18&gt;=$H30,1/AT$1*1/(1/AT$1+'Output(tau)'!$B$34)*(EXP(-('Output(tau)'!$B$18-$H30-1)*(1/AT$1+'Output(tau)'!$B$34))-EXP(-('Output(tau)'!$B$18-$H30)*(1/AT$1+'Output(tau)'!$B$34))),0)</f>
        <v>8.8294498758884066E-3</v>
      </c>
      <c r="AU30">
        <f>IF('Output(tau)'!$B$18&gt;=$H30,1/AU$1*1/(1/AU$1+'Output(tau)'!$B$34)*(EXP(-('Output(tau)'!$B$18-$H30-1)*(1/AU$1+'Output(tau)'!$B$34))-EXP(-('Output(tau)'!$B$18-$H30)*(1/AU$1+'Output(tau)'!$B$34))),0)</f>
        <v>8.8473542795176052E-3</v>
      </c>
      <c r="AV30">
        <f>IF('Output(tau)'!$B$18&gt;=$H30,1/AV$1*1/(1/AV$1+'Output(tau)'!$B$34)*(EXP(-('Output(tau)'!$B$18-$H30-1)*(1/AV$1+'Output(tau)'!$B$34))-EXP(-('Output(tau)'!$B$18-$H30)*(1/AV$1+'Output(tau)'!$B$34))),0)</f>
        <v>8.8587162947962317E-3</v>
      </c>
    </row>
    <row r="31" spans="7:48" x14ac:dyDescent="0.15">
      <c r="G31">
        <f>IF('Output(tau)'!$B$18&gt;H31,'Output(tau)'!$B$18-H31,0)</f>
        <v>41</v>
      </c>
      <c r="H31">
        <v>1959</v>
      </c>
      <c r="I31">
        <f>IF('Output(tau)'!$B$18&gt;=$H31,1/I$1*1/(1/I$1+'Output(tau)'!$B$34)*(EXP(-('Output(tau)'!$B$18-$H31-1)*(1/I$1+'Output(tau)'!$B$34))-EXP(-('Output(tau)'!$B$18-$H31)*(1/I$1+'Output(tau)'!$B$34))),0)</f>
        <v>1.7429634869729413E-3</v>
      </c>
      <c r="J31">
        <f>IF('Output(tau)'!$B$18&gt;=$H31,1/J$1*1/(1/J$1+'Output(tau)'!$B$34)*(EXP(-('Output(tau)'!$B$18-$H31-1)*(1/J$1+'Output(tau)'!$B$34))-EXP(-('Output(tau)'!$B$18-$H31)*(1/J$1+'Output(tau)'!$B$34))),0)</f>
        <v>8.1100075605181531E-10</v>
      </c>
      <c r="K31">
        <f>IF('Output(tau)'!$B$18&gt;=$H31,1/K$1*1/(1/K$1+'Output(tau)'!$B$34)*(EXP(-('Output(tau)'!$B$18-$H31-1)*(1/K$1+'Output(tau)'!$B$34))-EXP(-('Output(tau)'!$B$18-$H31)*(1/K$1+'Output(tau)'!$B$34))),0)</f>
        <v>4.5910498011575196E-7</v>
      </c>
      <c r="L31">
        <f>IF('Output(tau)'!$B$18&gt;=$H31,1/L$1*1/(1/L$1+'Output(tau)'!$B$34)*(EXP(-('Output(tau)'!$B$18-$H31-1)*(1/L$1+'Output(tau)'!$B$34))-EXP(-('Output(tau)'!$B$18-$H31)*(1/L$1+'Output(tau)'!$B$34))),0)</f>
        <v>1.0042428912074873E-5</v>
      </c>
      <c r="M31">
        <f>IF('Output(tau)'!$B$18&gt;=$H31,1/M$1*1/(1/M$1+'Output(tau)'!$B$34)*(EXP(-('Output(tau)'!$B$18-$H31-1)*(1/M$1+'Output(tau)'!$B$34))-EXP(-('Output(tau)'!$B$18-$H31)*(1/M$1+'Output(tau)'!$B$34))),0)</f>
        <v>6.0809057930369804E-5</v>
      </c>
      <c r="N31">
        <f>IF('Output(tau)'!$B$18&gt;=$H31,1/N$1*1/(1/N$1+'Output(tau)'!$B$34)*(EXP(-('Output(tau)'!$B$18-$H31-1)*(1/N$1+'Output(tau)'!$B$34))-EXP(-('Output(tau)'!$B$18-$H31)*(1/N$1+'Output(tau)'!$B$34))),0)</f>
        <v>1.9537254602758868E-4</v>
      </c>
      <c r="O31">
        <f>IF('Output(tau)'!$B$18&gt;=$H31,1/O$1*1/(1/O$1+'Output(tau)'!$B$34)*(EXP(-('Output(tau)'!$B$18-$H31-1)*(1/O$1+'Output(tau)'!$B$34))-EXP(-('Output(tau)'!$B$18-$H31)*(1/O$1+'Output(tau)'!$B$34))),0)</f>
        <v>4.3910401391672807E-4</v>
      </c>
      <c r="P31">
        <f>IF('Output(tau)'!$B$18&gt;=$H31,1/P$1*1/(1/P$1+'Output(tau)'!$B$34)*(EXP(-('Output(tau)'!$B$18-$H31-1)*(1/P$1+'Output(tau)'!$B$34))-EXP(-('Output(tau)'!$B$18-$H31)*(1/P$1+'Output(tau)'!$B$34))),0)</f>
        <v>7.917296426133728E-4</v>
      </c>
      <c r="Q31">
        <f>IF('Output(tau)'!$B$18&gt;=$H31,1/Q$1*1/(1/Q$1+'Output(tau)'!$B$34)*(EXP(-('Output(tau)'!$B$18-$H31-1)*(1/Q$1+'Output(tau)'!$B$34))-EXP(-('Output(tau)'!$B$18-$H31)*(1/Q$1+'Output(tau)'!$B$34))),0)</f>
        <v>1.2349679916185703E-3</v>
      </c>
      <c r="R31">
        <f>IF('Output(tau)'!$B$18&gt;=$H31,1/R$1*1/(1/R$1+'Output(tau)'!$B$34)*(EXP(-('Output(tau)'!$B$18-$H31-1)*(1/R$1+'Output(tau)'!$B$34))-EXP(-('Output(tau)'!$B$18-$H31)*(1/R$1+'Output(tau)'!$B$34))),0)</f>
        <v>1.7429634869729413E-3</v>
      </c>
      <c r="S31">
        <f>IF('Output(tau)'!$B$18&gt;=$H31,1/S$1*1/(1/S$1+'Output(tau)'!$B$34)*(EXP(-('Output(tau)'!$B$18-$H31-1)*(1/S$1+'Output(tau)'!$B$34))-EXP(-('Output(tau)'!$B$18-$H31)*(1/S$1+'Output(tau)'!$B$34))),0)</f>
        <v>2.2896206601842849E-3</v>
      </c>
      <c r="T31">
        <f>IF('Output(tau)'!$B$18&gt;=$H31,1/T$1*1/(1/T$1+'Output(tau)'!$B$34)*(EXP(-('Output(tau)'!$B$18-$H31-1)*(1/T$1+'Output(tau)'!$B$34))-EXP(-('Output(tau)'!$B$18-$H31)*(1/T$1+'Output(tau)'!$B$34))),0)</f>
        <v>2.8523350205892015E-3</v>
      </c>
      <c r="U31">
        <f>IF('Output(tau)'!$B$18&gt;=$H31,1/U$1*1/(1/U$1+'Output(tau)'!$B$34)*(EXP(-('Output(tau)'!$B$18-$H31-1)*(1/U$1+'Output(tau)'!$B$34))-EXP(-('Output(tau)'!$B$18-$H31)*(1/U$1+'Output(tau)'!$B$34))),0)</f>
        <v>3.4132599862306545E-3</v>
      </c>
      <c r="V31">
        <f>IF('Output(tau)'!$B$18&gt;=$H31,1/V$1*1/(1/V$1+'Output(tau)'!$B$34)*(EXP(-('Output(tau)'!$B$18-$H31-1)*(1/V$1+'Output(tau)'!$B$34))-EXP(-('Output(tau)'!$B$18-$H31)*(1/V$1+'Output(tau)'!$B$34))),0)</f>
        <v>3.959245126626737E-3</v>
      </c>
      <c r="W31">
        <f>IF('Output(tau)'!$B$18&gt;=$H31,1/W$1*1/(1/W$1+'Output(tau)'!$B$34)*(EXP(-('Output(tau)'!$B$18-$H31-1)*(1/W$1+'Output(tau)'!$B$34))-EXP(-('Output(tau)'!$B$18-$H31)*(1/W$1+'Output(tau)'!$B$34))),0)</f>
        <v>4.4811972597670058E-3</v>
      </c>
      <c r="X31">
        <f>IF('Output(tau)'!$B$18&gt;=$H31,1/X$1*1/(1/X$1+'Output(tau)'!$B$34)*(EXP(-('Output(tau)'!$B$18-$H31-1)*(1/X$1+'Output(tau)'!$B$34))-EXP(-('Output(tau)'!$B$18-$H31)*(1/X$1+'Output(tau)'!$B$34))),0)</f>
        <v>4.9732786555820863E-3</v>
      </c>
      <c r="Y31">
        <f>IF('Output(tau)'!$B$18&gt;=$H31,1/Y$1*1/(1/Y$1+'Output(tau)'!$B$34)*(EXP(-('Output(tau)'!$B$18-$H31-1)*(1/Y$1+'Output(tau)'!$B$34))-EXP(-('Output(tau)'!$B$18-$H31)*(1/Y$1+'Output(tau)'!$B$34))),0)</f>
        <v>5.4321400097203099E-3</v>
      </c>
      <c r="Z31">
        <f>IF('Output(tau)'!$B$18&gt;=$H31,1/Z$1*1/(1/Z$1+'Output(tau)'!$B$34)*(EXP(-('Output(tau)'!$B$18-$H31-1)*(1/Z$1+'Output(tau)'!$B$34))-EXP(-('Output(tau)'!$B$18-$H31)*(1/Z$1+'Output(tau)'!$B$34))),0)</f>
        <v>5.8562655284351978E-3</v>
      </c>
      <c r="AA31">
        <f>IF('Output(tau)'!$B$18&gt;=$H31,1/AA$1*1/(1/AA$1+'Output(tau)'!$B$34)*(EXP(-('Output(tau)'!$B$18-$H31-1)*(1/AA$1+'Output(tau)'!$B$34))-EXP(-('Output(tau)'!$B$18-$H31)*(1/AA$1+'Output(tau)'!$B$34))),0)</f>
        <v>6.2454473224804324E-3</v>
      </c>
      <c r="AB31">
        <f>IF('Output(tau)'!$B$18&gt;=$H31,1/AB$1*1/(1/AB$1+'Output(tau)'!$B$34)*(EXP(-('Output(tau)'!$B$18-$H31-1)*(1/AB$1+'Output(tau)'!$B$34))-EXP(-('Output(tau)'!$B$18-$H31)*(1/AB$1+'Output(tau)'!$B$34))),0)</f>
        <v>6.6003796488085242E-3</v>
      </c>
      <c r="AC31">
        <f>IF('Output(tau)'!$B$18&gt;=$H31,1/AC$1*1/(1/AC$1+'Output(tau)'!$B$34)*(EXP(-('Output(tau)'!$B$18-$H31-1)*(1/AC$1+'Output(tau)'!$B$34))-EXP(-('Output(tau)'!$B$18-$H31)*(1/AC$1+'Output(tau)'!$B$34))),0)</f>
        <v>6.9223540549993856E-3</v>
      </c>
      <c r="AD31">
        <f>IF('Output(tau)'!$B$18&gt;=$H31,1/AD$1*1/(1/AD$1+'Output(tau)'!$B$34)*(EXP(-('Output(tau)'!$B$18-$H31-1)*(1/AD$1+'Output(tau)'!$B$34))-EXP(-('Output(tau)'!$B$18-$H31)*(1/AD$1+'Output(tau)'!$B$34))),0)</f>
        <v>7.2130351119977232E-3</v>
      </c>
      <c r="AE31">
        <f>IF('Output(tau)'!$B$18&gt;=$H31,1/AE$1*1/(1/AE$1+'Output(tau)'!$B$34)*(EXP(-('Output(tau)'!$B$18-$H31-1)*(1/AE$1+'Output(tau)'!$B$34))-EXP(-('Output(tau)'!$B$18-$H31)*(1/AE$1+'Output(tau)'!$B$34))),0)</f>
        <v>7.4742984464923334E-3</v>
      </c>
      <c r="AF31">
        <f>IF('Output(tau)'!$B$18&gt;=$H31,1/AF$1*1/(1/AF$1+'Output(tau)'!$B$34)*(EXP(-('Output(tau)'!$B$18-$H31-1)*(1/AF$1+'Output(tau)'!$B$34))-EXP(-('Output(tau)'!$B$18-$H31)*(1/AF$1+'Output(tau)'!$B$34))),0)</f>
        <v>7.7081158906397163E-3</v>
      </c>
      <c r="AG31">
        <f>IF('Output(tau)'!$B$18&gt;=$H31,1/AG$1*1/(1/AG$1+'Output(tau)'!$B$34)*(EXP(-('Output(tau)'!$B$18-$H31-1)*(1/AG$1+'Output(tau)'!$B$34))-EXP(-('Output(tau)'!$B$18-$H31)*(1/AG$1+'Output(tau)'!$B$34))),0)</f>
        <v>7.9164757037634981E-3</v>
      </c>
      <c r="AH31">
        <f>IF('Output(tau)'!$B$18&gt;=$H31,1/AH$1*1/(1/AH$1+'Output(tau)'!$B$34)*(EXP(-('Output(tau)'!$B$18-$H31-1)*(1/AH$1+'Output(tau)'!$B$34))-EXP(-('Output(tau)'!$B$18-$H31)*(1/AH$1+'Output(tau)'!$B$34))),0)</f>
        <v>8.1013285730245077E-3</v>
      </c>
      <c r="AI31">
        <f>IF('Output(tau)'!$B$18&gt;=$H31,1/AI$1*1/(1/AI$1+'Output(tau)'!$B$34)*(EXP(-('Output(tau)'!$B$18-$H31-1)*(1/AI$1+'Output(tau)'!$B$34))-EXP(-('Output(tau)'!$B$18-$H31)*(1/AI$1+'Output(tau)'!$B$34))),0)</f>
        <v>8.2645523547034416E-3</v>
      </c>
      <c r="AJ31">
        <f>IF('Output(tau)'!$B$18&gt;=$H31,1/AJ$1*1/(1/AJ$1+'Output(tau)'!$B$34)*(EXP(-('Output(tau)'!$B$18-$H31-1)*(1/AJ$1+'Output(tau)'!$B$34))-EXP(-('Output(tau)'!$B$18-$H31)*(1/AJ$1+'Output(tau)'!$B$34))),0)</f>
        <v>8.4079302937424549E-3</v>
      </c>
      <c r="AK31">
        <f>IF('Output(tau)'!$B$18&gt;=$H31,1/AK$1*1/(1/AK$1+'Output(tau)'!$B$34)*(EXP(-('Output(tau)'!$B$18-$H31-1)*(1/AK$1+'Output(tau)'!$B$34))-EXP(-('Output(tau)'!$B$18-$H31)*(1/AK$1+'Output(tau)'!$B$34))),0)</f>
        <v>8.5331388245556139E-3</v>
      </c>
      <c r="AL31">
        <f>IF('Output(tau)'!$B$18&gt;=$H31,1/AL$1*1/(1/AL$1+'Output(tau)'!$B$34)*(EXP(-('Output(tau)'!$B$18-$H31-1)*(1/AL$1+'Output(tau)'!$B$34))-EXP(-('Output(tau)'!$B$18-$H31)*(1/AL$1+'Output(tau)'!$B$34))),0)</f>
        <v>8.6417420892168084E-3</v>
      </c>
      <c r="AM31">
        <f>IF('Output(tau)'!$B$18&gt;=$H31,1/AM$1*1/(1/AM$1+'Output(tau)'!$B$34)*(EXP(-('Output(tau)'!$B$18-$H31-1)*(1/AM$1+'Output(tau)'!$B$34))-EXP(-('Output(tau)'!$B$18-$H31)*(1/AM$1+'Output(tau)'!$B$34))),0)</f>
        <v>8.7351910823583179E-3</v>
      </c>
      <c r="AN31">
        <f>IF('Output(tau)'!$B$18&gt;=$H31,1/AN$1*1/(1/AN$1+'Output(tau)'!$B$34)*(EXP(-('Output(tau)'!$B$18-$H31-1)*(1/AN$1+'Output(tau)'!$B$34))-EXP(-('Output(tau)'!$B$18-$H31)*(1/AN$1+'Output(tau)'!$B$34))),0)</f>
        <v>8.8148259064001477E-3</v>
      </c>
      <c r="AO31">
        <f>IF('Output(tau)'!$B$18&gt;=$H31,1/AO$1*1/(1/AO$1+'Output(tau)'!$B$34)*(EXP(-('Output(tau)'!$B$18-$H31-1)*(1/AO$1+'Output(tau)'!$B$34))-EXP(-('Output(tau)'!$B$18-$H31)*(1/AO$1+'Output(tau)'!$B$34))),0)</f>
        <v>8.8818800448003388E-3</v>
      </c>
      <c r="AP31">
        <f>IF('Output(tau)'!$B$18&gt;=$H31,1/AP$1*1/(1/AP$1+'Output(tau)'!$B$34)*(EXP(-('Output(tau)'!$B$18-$H31-1)*(1/AP$1+'Output(tau)'!$B$34))-EXP(-('Output(tau)'!$B$18-$H31)*(1/AP$1+'Output(tau)'!$B$34))),0)</f>
        <v>8.9374858727468975E-3</v>
      </c>
      <c r="AQ31">
        <f>IF('Output(tau)'!$B$18&gt;=$H31,1/AQ$1*1/(1/AQ$1+'Output(tau)'!$B$34)*(EXP(-('Output(tau)'!$B$18-$H31-1)*(1/AQ$1+'Output(tau)'!$B$34))-EXP(-('Output(tau)'!$B$18-$H31)*(1/AQ$1+'Output(tau)'!$B$34))),0)</f>
        <v>8.9826808529460678E-3</v>
      </c>
      <c r="AR31">
        <f>IF('Output(tau)'!$B$18&gt;=$H31,1/AR$1*1/(1/AR$1+'Output(tau)'!$B$34)*(EXP(-('Output(tau)'!$B$18-$H31-1)*(1/AR$1+'Output(tau)'!$B$34))-EXP(-('Output(tau)'!$B$18-$H31)*(1/AR$1+'Output(tau)'!$B$34))),0)</f>
        <v>9.018414030629085E-3</v>
      </c>
      <c r="AS31">
        <f>IF('Output(tau)'!$B$18&gt;=$H31,1/AS$1*1/(1/AS$1+'Output(tau)'!$B$34)*(EXP(-('Output(tau)'!$B$18-$H31-1)*(1/AS$1+'Output(tau)'!$B$34))-EXP(-('Output(tau)'!$B$18-$H31)*(1/AS$1+'Output(tau)'!$B$34))),0)</f>
        <v>9.0455525628306277E-3</v>
      </c>
      <c r="AT31">
        <f>IF('Output(tau)'!$B$18&gt;=$H31,1/AT$1*1/(1/AT$1+'Output(tau)'!$B$34)*(EXP(-('Output(tau)'!$B$18-$H31-1)*(1/AT$1+'Output(tau)'!$B$34))-EXP(-('Output(tau)'!$B$18-$H31)*(1/AT$1+'Output(tau)'!$B$34))),0)</f>
        <v>9.0648881044203544E-3</v>
      </c>
      <c r="AU31">
        <f>IF('Output(tau)'!$B$18&gt;=$H31,1/AU$1*1/(1/AU$1+'Output(tau)'!$B$34)*(EXP(-('Output(tau)'!$B$18-$H31-1)*(1/AU$1+'Output(tau)'!$B$34))-EXP(-('Output(tau)'!$B$18-$H31)*(1/AU$1+'Output(tau)'!$B$34))),0)</f>
        <v>9.0771429362317968E-3</v>
      </c>
      <c r="AV31">
        <f>IF('Output(tau)'!$B$18&gt;=$H31,1/AV$1*1/(1/AV$1+'Output(tau)'!$B$34)*(EXP(-('Output(tau)'!$B$18-$H31-1)*(1/AV$1+'Output(tau)'!$B$34))-EXP(-('Output(tau)'!$B$18-$H31)*(1/AV$1+'Output(tau)'!$B$34))),0)</f>
        <v>9.082975765490775E-3</v>
      </c>
    </row>
    <row r="32" spans="7:48" x14ac:dyDescent="0.15">
      <c r="G32">
        <f>IF('Output(tau)'!$B$18&gt;H32,'Output(tau)'!$B$18-H32,0)</f>
        <v>40</v>
      </c>
      <c r="H32">
        <v>1960</v>
      </c>
      <c r="I32">
        <f>IF('Output(tau)'!$B$18&gt;=$H32,1/I$1*1/(1/I$1+'Output(tau)'!$B$34)*(EXP(-('Output(tau)'!$B$18-$H32-1)*(1/I$1+'Output(tau)'!$B$34))-EXP(-('Output(tau)'!$B$18-$H32)*(1/I$1+'Output(tau)'!$B$34))),0)</f>
        <v>1.9262725570702022E-3</v>
      </c>
      <c r="J32">
        <f>IF('Output(tau)'!$B$18&gt;=$H32,1/J$1*1/(1/J$1+'Output(tau)'!$B$34)*(EXP(-('Output(tau)'!$B$18-$H32-1)*(1/J$1+'Output(tau)'!$B$34))-EXP(-('Output(tau)'!$B$18-$H32)*(1/J$1+'Output(tau)'!$B$34))),0)</f>
        <v>1.3371141970565132E-9</v>
      </c>
      <c r="K32">
        <f>IF('Output(tau)'!$B$18&gt;=$H32,1/K$1*1/(1/K$1+'Output(tau)'!$B$34)*(EXP(-('Output(tau)'!$B$18-$H32-1)*(1/K$1+'Output(tau)'!$B$34))-EXP(-('Output(tau)'!$B$18-$H32)*(1/K$1+'Output(tau)'!$B$34))),0)</f>
        <v>6.4073261466844156E-7</v>
      </c>
      <c r="L32">
        <f>IF('Output(tau)'!$B$18&gt;=$H32,1/L$1*1/(1/L$1+'Output(tau)'!$B$34)*(EXP(-('Output(tau)'!$B$18-$H32-1)*(1/L$1+'Output(tau)'!$B$34))-EXP(-('Output(tau)'!$B$18-$H32)*(1/L$1+'Output(tau)'!$B$34))),0)</f>
        <v>1.2894733968383957E-5</v>
      </c>
      <c r="M32">
        <f>IF('Output(tau)'!$B$18&gt;=$H32,1/M$1*1/(1/M$1+'Output(tau)'!$B$34)*(EXP(-('Output(tau)'!$B$18-$H32-1)*(1/M$1+'Output(tau)'!$B$34))-EXP(-('Output(tau)'!$B$18-$H32)*(1/M$1+'Output(tau)'!$B$34))),0)</f>
        <v>7.4272351077274575E-5</v>
      </c>
      <c r="N32">
        <f>IF('Output(tau)'!$B$18&gt;=$H32,1/N$1*1/(1/N$1+'Output(tau)'!$B$34)*(EXP(-('Output(tau)'!$B$18-$H32-1)*(1/N$1+'Output(tau)'!$B$34))-EXP(-('Output(tau)'!$B$18-$H32)*(1/N$1+'Output(tau)'!$B$34))),0)</f>
        <v>2.3080539163776339E-4</v>
      </c>
      <c r="O32">
        <f>IF('Output(tau)'!$B$18&gt;=$H32,1/O$1*1/(1/O$1+'Output(tau)'!$B$34)*(EXP(-('Output(tau)'!$B$18-$H32-1)*(1/O$1+'Output(tau)'!$B$34))-EXP(-('Output(tau)'!$B$18-$H32)*(1/O$1+'Output(tau)'!$B$34))),0)</f>
        <v>5.0653501957226895E-4</v>
      </c>
      <c r="P32">
        <f>IF('Output(tau)'!$B$18&gt;=$H32,1/P$1*1/(1/P$1+'Output(tau)'!$B$34)*(EXP(-('Output(tau)'!$B$18-$H32-1)*(1/P$1+'Output(tau)'!$B$34))-EXP(-('Output(tau)'!$B$18-$H32)*(1/P$1+'Output(tau)'!$B$34))),0)</f>
        <v>8.9714721977449466E-4</v>
      </c>
      <c r="Q32">
        <f>IF('Output(tau)'!$B$18&gt;=$H32,1/Q$1*1/(1/Q$1+'Output(tau)'!$B$34)*(EXP(-('Output(tau)'!$B$18-$H32-1)*(1/Q$1+'Output(tau)'!$B$34))-EXP(-('Output(tau)'!$B$18-$H32)*(1/Q$1+'Output(tau)'!$B$34))),0)</f>
        <v>1.380100279919607E-3</v>
      </c>
      <c r="R32">
        <f>IF('Output(tau)'!$B$18&gt;=$H32,1/R$1*1/(1/R$1+'Output(tau)'!$B$34)*(EXP(-('Output(tau)'!$B$18-$H32-1)*(1/R$1+'Output(tau)'!$B$34))-EXP(-('Output(tau)'!$B$18-$H32)*(1/R$1+'Output(tau)'!$B$34))),0)</f>
        <v>1.9262725570702022E-3</v>
      </c>
      <c r="S32">
        <f>IF('Output(tau)'!$B$18&gt;=$H32,1/S$1*1/(1/S$1+'Output(tau)'!$B$34)*(EXP(-('Output(tau)'!$B$18-$H32-1)*(1/S$1+'Output(tau)'!$B$34))-EXP(-('Output(tau)'!$B$18-$H32)*(1/S$1+'Output(tau)'!$B$34))),0)</f>
        <v>2.5075225759394956E-3</v>
      </c>
      <c r="T32">
        <f>IF('Output(tau)'!$B$18&gt;=$H32,1/T$1*1/(1/T$1+'Output(tau)'!$B$34)*(EXP(-('Output(tau)'!$B$18-$H32-1)*(1/T$1+'Output(tau)'!$B$34))-EXP(-('Output(tau)'!$B$18-$H32)*(1/T$1+'Output(tau)'!$B$34))),0)</f>
        <v>3.1002144844696003E-3</v>
      </c>
      <c r="U32">
        <f>IF('Output(tau)'!$B$18&gt;=$H32,1/U$1*1/(1/U$1+'Output(tau)'!$B$34)*(EXP(-('Output(tau)'!$B$18-$H32-1)*(1/U$1+'Output(tau)'!$B$34))-EXP(-('Output(tau)'!$B$18-$H32)*(1/U$1+'Output(tau)'!$B$34))),0)</f>
        <v>3.6861808395179246E-3</v>
      </c>
      <c r="V32">
        <f>IF('Output(tau)'!$B$18&gt;=$H32,1/V$1*1/(1/V$1+'Output(tau)'!$B$34)*(EXP(-('Output(tau)'!$B$18-$H32-1)*(1/V$1+'Output(tau)'!$B$34))-EXP(-('Output(tau)'!$B$18-$H32)*(1/V$1+'Output(tau)'!$B$34))),0)</f>
        <v>4.2523933003586756E-3</v>
      </c>
      <c r="W32">
        <f>IF('Output(tau)'!$B$18&gt;=$H32,1/W$1*1/(1/W$1+'Output(tau)'!$B$34)*(EXP(-('Output(tau)'!$B$18-$H32-1)*(1/W$1+'Output(tau)'!$B$34))-EXP(-('Output(tau)'!$B$18-$H32)*(1/W$1+'Output(tau)'!$B$34))),0)</f>
        <v>4.7901269915323341E-3</v>
      </c>
      <c r="X32">
        <f>IF('Output(tau)'!$B$18&gt;=$H32,1/X$1*1/(1/X$1+'Output(tau)'!$B$34)*(EXP(-('Output(tau)'!$B$18-$H32-1)*(1/X$1+'Output(tau)'!$B$34))-EXP(-('Output(tau)'!$B$18-$H32)*(1/X$1+'Output(tau)'!$B$34))),0)</f>
        <v>5.2940275715215868E-3</v>
      </c>
      <c r="Y32">
        <f>IF('Output(tau)'!$B$18&gt;=$H32,1/Y$1*1/(1/Y$1+'Output(tau)'!$B$34)*(EXP(-('Output(tau)'!$B$18-$H32-1)*(1/Y$1+'Output(tau)'!$B$34))-EXP(-('Output(tau)'!$B$18-$H32)*(1/Y$1+'Output(tau)'!$B$34))),0)</f>
        <v>5.7612628433888896E-3</v>
      </c>
      <c r="Z32">
        <f>IF('Output(tau)'!$B$18&gt;=$H32,1/Z$1*1/(1/Z$1+'Output(tau)'!$B$34)*(EXP(-('Output(tau)'!$B$18-$H32-1)*(1/Z$1+'Output(tau)'!$B$34))-EXP(-('Output(tau)'!$B$18-$H32)*(1/Z$1+'Output(tau)'!$B$34))),0)</f>
        <v>6.1908207707918744E-3</v>
      </c>
      <c r="AA32">
        <f>IF('Output(tau)'!$B$18&gt;=$H32,1/AA$1*1/(1/AA$1+'Output(tau)'!$B$34)*(EXP(-('Output(tau)'!$B$18-$H32-1)*(1/AA$1+'Output(tau)'!$B$34))-EXP(-('Output(tau)'!$B$18-$H32)*(1/AA$1+'Output(tau)'!$B$34))),0)</f>
        <v>6.5829590563289409E-3</v>
      </c>
      <c r="AB32">
        <f>IF('Output(tau)'!$B$18&gt;=$H32,1/AB$1*1/(1/AB$1+'Output(tau)'!$B$34)*(EXP(-('Output(tau)'!$B$18-$H32-1)*(1/AB$1+'Output(tau)'!$B$34))-EXP(-('Output(tau)'!$B$18-$H32)*(1/AB$1+'Output(tau)'!$B$34))),0)</f>
        <v>6.9387883499008318E-3</v>
      </c>
      <c r="AC32">
        <f>IF('Output(tau)'!$B$18&gt;=$H32,1/AC$1*1/(1/AC$1+'Output(tau)'!$B$34)*(EXP(-('Output(tau)'!$B$18-$H32-1)*(1/AC$1+'Output(tau)'!$B$34))-EXP(-('Output(tau)'!$B$18-$H32)*(1/AC$1+'Output(tau)'!$B$34))),0)</f>
        <v>7.2599645126379397E-3</v>
      </c>
      <c r="AD32">
        <f>IF('Output(tau)'!$B$18&gt;=$H32,1/AD$1*1/(1/AD$1+'Output(tau)'!$B$34)*(EXP(-('Output(tau)'!$B$18-$H32-1)*(1/AD$1+'Output(tau)'!$B$34))-EXP(-('Output(tau)'!$B$18-$H32)*(1/AD$1+'Output(tau)'!$B$34))),0)</f>
        <v>7.5484660228868627E-3</v>
      </c>
      <c r="AE32">
        <f>IF('Output(tau)'!$B$18&gt;=$H32,1/AE$1*1/(1/AE$1+'Output(tau)'!$B$34)*(EXP(-('Output(tau)'!$B$18-$H32-1)*(1/AE$1+'Output(tau)'!$B$34))-EXP(-('Output(tau)'!$B$18-$H32)*(1/AE$1+'Output(tau)'!$B$34))),0)</f>
        <v>7.8064360059345861E-3</v>
      </c>
      <c r="AF32">
        <f>IF('Output(tau)'!$B$18&gt;=$H32,1/AF$1*1/(1/AF$1+'Output(tau)'!$B$34)*(EXP(-('Output(tau)'!$B$18-$H32-1)*(1/AF$1+'Output(tau)'!$B$34))-EXP(-('Output(tau)'!$B$18-$H32)*(1/AF$1+'Output(tau)'!$B$34))),0)</f>
        <v>8.036072366632202E-3</v>
      </c>
      <c r="AG32">
        <f>IF('Output(tau)'!$B$18&gt;=$H32,1/AG$1*1/(1/AG$1+'Output(tau)'!$B$34)*(EXP(-('Output(tau)'!$B$18-$H32-1)*(1/AG$1+'Output(tau)'!$B$34))-EXP(-('Output(tau)'!$B$18-$H32)*(1/AG$1+'Output(tau)'!$B$34))),0)</f>
        <v>8.2395532061093346E-3</v>
      </c>
      <c r="AH32">
        <f>IF('Output(tau)'!$B$18&gt;=$H32,1/AH$1*1/(1/AH$1+'Output(tau)'!$B$34)*(EXP(-('Output(tau)'!$B$18-$H32-1)*(1/AH$1+'Output(tau)'!$B$34))-EXP(-('Output(tau)'!$B$18-$H32)*(1/AH$1+'Output(tau)'!$B$34))),0)</f>
        <v>8.4189878067325585E-3</v>
      </c>
      <c r="AI32">
        <f>IF('Output(tau)'!$B$18&gt;=$H32,1/AI$1*1/(1/AI$1+'Output(tau)'!$B$34)*(EXP(-('Output(tau)'!$B$18-$H32-1)*(1/AI$1+'Output(tau)'!$B$34))-EXP(-('Output(tau)'!$B$18-$H32)*(1/AI$1+'Output(tau)'!$B$34))),0)</f>
        <v>8.5763859368686579E-3</v>
      </c>
      <c r="AJ32">
        <f>IF('Output(tau)'!$B$18&gt;=$H32,1/AJ$1*1/(1/AJ$1+'Output(tau)'!$B$34)*(EXP(-('Output(tau)'!$B$18-$H32-1)*(1/AJ$1+'Output(tau)'!$B$34))-EXP(-('Output(tau)'!$B$18-$H32)*(1/AJ$1+'Output(tau)'!$B$34))),0)</f>
        <v>8.7136401287381815E-3</v>
      </c>
      <c r="AK32">
        <f>IF('Output(tau)'!$B$18&gt;=$H32,1/AK$1*1/(1/AK$1+'Output(tau)'!$B$34)*(EXP(-('Output(tau)'!$B$18-$H32-1)*(1/AK$1+'Output(tau)'!$B$34))-EXP(-('Output(tau)'!$B$18-$H32)*(1/AK$1+'Output(tau)'!$B$34))),0)</f>
        <v>8.8325170196235647E-3</v>
      </c>
      <c r="AL32">
        <f>IF('Output(tau)'!$B$18&gt;=$H32,1/AL$1*1/(1/AL$1+'Output(tau)'!$B$34)*(EXP(-('Output(tau)'!$B$18-$H32-1)*(1/AL$1+'Output(tau)'!$B$34))-EXP(-('Output(tau)'!$B$18-$H32)*(1/AL$1+'Output(tau)'!$B$34))),0)</f>
        <v>8.9346549182858226E-3</v>
      </c>
      <c r="AM32">
        <f>IF('Output(tau)'!$B$18&gt;=$H32,1/AM$1*1/(1/AM$1+'Output(tau)'!$B$34)*(EXP(-('Output(tau)'!$B$18-$H32-1)*(1/AM$1+'Output(tau)'!$B$34))-EXP(-('Output(tau)'!$B$18-$H32)*(1/AM$1+'Output(tau)'!$B$34))),0)</f>
        <v>9.0215655502884351E-3</v>
      </c>
      <c r="AN32">
        <f>IF('Output(tau)'!$B$18&gt;=$H32,1/AN$1*1/(1/AN$1+'Output(tau)'!$B$34)*(EXP(-('Output(tau)'!$B$18-$H32-1)*(1/AN$1+'Output(tau)'!$B$34))-EXP(-('Output(tau)'!$B$18-$H32)*(1/AN$1+'Output(tau)'!$B$34))),0)</f>
        <v>9.0946385171806754E-3</v>
      </c>
      <c r="AO32">
        <f>IF('Output(tau)'!$B$18&gt;=$H32,1/AO$1*1/(1/AO$1+'Output(tau)'!$B$34)*(EXP(-('Output(tau)'!$B$18-$H32-1)*(1/AO$1+'Output(tau)'!$B$34))-EXP(-('Output(tau)'!$B$18-$H32)*(1/AO$1+'Output(tau)'!$B$34))),0)</f>
        <v>9.1551474289914281E-3</v>
      </c>
      <c r="AP32">
        <f>IF('Output(tau)'!$B$18&gt;=$H32,1/AP$1*1/(1/AP$1+'Output(tau)'!$B$34)*(EXP(-('Output(tau)'!$B$18-$H32-1)*(1/AP$1+'Output(tau)'!$B$34))-EXP(-('Output(tau)'!$B$18-$H32)*(1/AP$1+'Output(tau)'!$B$34))),0)</f>
        <v>9.2042569781626837E-3</v>
      </c>
      <c r="AQ32">
        <f>IF('Output(tau)'!$B$18&gt;=$H32,1/AQ$1*1/(1/AQ$1+'Output(tau)'!$B$34)*(EXP(-('Output(tau)'!$B$18-$H32-1)*(1/AQ$1+'Output(tau)'!$B$34))-EXP(-('Output(tau)'!$B$18-$H32)*(1/AQ$1+'Output(tau)'!$B$34))),0)</f>
        <v>9.2430304466096236E-3</v>
      </c>
      <c r="AR32">
        <f>IF('Output(tau)'!$B$18&gt;=$H32,1/AR$1*1/(1/AR$1+'Output(tau)'!$B$34)*(EXP(-('Output(tau)'!$B$18-$H32-1)*(1/AR$1+'Output(tau)'!$B$34))-EXP(-('Output(tau)'!$B$18-$H32)*(1/AR$1+'Output(tau)'!$B$34))),0)</f>
        <v>9.2724372988366444E-3</v>
      </c>
      <c r="AS32">
        <f>IF('Output(tau)'!$B$18&gt;=$H32,1/AS$1*1/(1/AS$1+'Output(tau)'!$B$34)*(EXP(-('Output(tau)'!$B$18-$H32-1)*(1/AS$1+'Output(tau)'!$B$34))-EXP(-('Output(tau)'!$B$18-$H32)*(1/AS$1+'Output(tau)'!$B$34))),0)</f>
        <v>9.2933606297717075E-3</v>
      </c>
      <c r="AT32">
        <f>IF('Output(tau)'!$B$18&gt;=$H32,1/AT$1*1/(1/AT$1+'Output(tau)'!$B$34)*(EXP(-('Output(tau)'!$B$18-$H32-1)*(1/AT$1+'Output(tau)'!$B$34))-EXP(-('Output(tau)'!$B$18-$H32)*(1/AT$1+'Output(tau)'!$B$34))),0)</f>
        <v>9.3066043185835445E-3</v>
      </c>
      <c r="AU32">
        <f>IF('Output(tau)'!$B$18&gt;=$H32,1/AU$1*1/(1/AU$1+'Output(tau)'!$B$34)*(EXP(-('Output(tau)'!$B$18-$H32-1)*(1/AU$1+'Output(tau)'!$B$34))-EXP(-('Output(tau)'!$B$18-$H32)*(1/AU$1+'Output(tau)'!$B$34))),0)</f>
        <v>9.3128997982517836E-3</v>
      </c>
      <c r="AV32">
        <f>IF('Output(tau)'!$B$18&gt;=$H32,1/AV$1*1/(1/AV$1+'Output(tau)'!$B$34)*(EXP(-('Output(tau)'!$B$18-$H32-1)*(1/AV$1+'Output(tau)'!$B$34))-EXP(-('Output(tau)'!$B$18-$H32)*(1/AV$1+'Output(tau)'!$B$34))),0)</f>
        <v>9.3129123917145562E-3</v>
      </c>
    </row>
    <row r="33" spans="7:48" x14ac:dyDescent="0.15">
      <c r="G33">
        <f>IF('Output(tau)'!$B$18&gt;H33,'Output(tau)'!$B$18-H33,0)</f>
        <v>39</v>
      </c>
      <c r="H33">
        <v>1961</v>
      </c>
      <c r="I33">
        <f>IF('Output(tau)'!$B$18&gt;=$H33,1/I$1*1/(1/I$1+'Output(tau)'!$B$34)*(EXP(-('Output(tau)'!$B$18-$H33-1)*(1/I$1+'Output(tau)'!$B$34))-EXP(-('Output(tau)'!$B$18-$H33)*(1/I$1+'Output(tau)'!$B$34))),0)</f>
        <v>2.1288604103612101E-3</v>
      </c>
      <c r="J33">
        <f>IF('Output(tau)'!$B$18&gt;=$H33,1/J$1*1/(1/J$1+'Output(tau)'!$B$34)*(EXP(-('Output(tau)'!$B$18-$H33-1)*(1/J$1+'Output(tau)'!$B$34))-EXP(-('Output(tau)'!$B$18-$H33)*(1/J$1+'Output(tau)'!$B$34))),0)</f>
        <v>2.2045286180421968E-9</v>
      </c>
      <c r="K33">
        <f>IF('Output(tau)'!$B$18&gt;=$H33,1/K$1*1/(1/K$1+'Output(tau)'!$B$34)*(EXP(-('Output(tau)'!$B$18-$H33-1)*(1/K$1+'Output(tau)'!$B$34))-EXP(-('Output(tau)'!$B$18-$H33)*(1/K$1+'Output(tau)'!$B$34))),0)</f>
        <v>8.9421439818917949E-7</v>
      </c>
      <c r="L33">
        <f>IF('Output(tau)'!$B$18&gt;=$H33,1/L$1*1/(1/L$1+'Output(tau)'!$B$34)*(EXP(-('Output(tau)'!$B$18-$H33-1)*(1/L$1+'Output(tau)'!$B$34))-EXP(-('Output(tau)'!$B$18-$H33)*(1/L$1+'Output(tau)'!$B$34))),0)</f>
        <v>1.6557166156831787E-5</v>
      </c>
      <c r="M33">
        <f>IF('Output(tau)'!$B$18&gt;=$H33,1/M$1*1/(1/M$1+'Output(tau)'!$B$34)*(EXP(-('Output(tau)'!$B$18-$H33-1)*(1/M$1+'Output(tau)'!$B$34))-EXP(-('Output(tau)'!$B$18-$H33)*(1/M$1+'Output(tau)'!$B$34))),0)</f>
        <v>9.0716454460823971E-5</v>
      </c>
      <c r="N33">
        <f>IF('Output(tau)'!$B$18&gt;=$H33,1/N$1*1/(1/N$1+'Output(tau)'!$B$34)*(EXP(-('Output(tau)'!$B$18-$H33-1)*(1/N$1+'Output(tau)'!$B$34))-EXP(-('Output(tau)'!$B$18-$H33)*(1/N$1+'Output(tau)'!$B$34))),0)</f>
        <v>2.7266435275680677E-4</v>
      </c>
      <c r="O33">
        <f>IF('Output(tau)'!$B$18&gt;=$H33,1/O$1*1/(1/O$1+'Output(tau)'!$B$34)*(EXP(-('Output(tau)'!$B$18-$H33-1)*(1/O$1+'Output(tau)'!$B$34))-EXP(-('Output(tau)'!$B$18-$H33)*(1/O$1+'Output(tau)'!$B$34))),0)</f>
        <v>5.8432106726708085E-4</v>
      </c>
      <c r="P33">
        <f>IF('Output(tau)'!$B$18&gt;=$H33,1/P$1*1/(1/P$1+'Output(tau)'!$B$34)*(EXP(-('Output(tau)'!$B$18-$H33-1)*(1/P$1+'Output(tau)'!$B$34))-EXP(-('Output(tau)'!$B$18-$H33)*(1/P$1+'Output(tau)'!$B$34))),0)</f>
        <v>1.0166009842606724E-3</v>
      </c>
      <c r="Q33">
        <f>IF('Output(tau)'!$B$18&gt;=$H33,1/Q$1*1/(1/Q$1+'Output(tau)'!$B$34)*(EXP(-('Output(tau)'!$B$18-$H33-1)*(1/Q$1+'Output(tau)'!$B$34))-EXP(-('Output(tau)'!$B$18-$H33)*(1/Q$1+'Output(tau)'!$B$34))),0)</f>
        <v>1.5422883795861309E-3</v>
      </c>
      <c r="R33">
        <f>IF('Output(tau)'!$B$18&gt;=$H33,1/R$1*1/(1/R$1+'Output(tau)'!$B$34)*(EXP(-('Output(tau)'!$B$18-$H33-1)*(1/R$1+'Output(tau)'!$B$34))-EXP(-('Output(tau)'!$B$18-$H33)*(1/R$1+'Output(tau)'!$B$34))),0)</f>
        <v>2.1288604103612101E-3</v>
      </c>
      <c r="S33">
        <f>IF('Output(tau)'!$B$18&gt;=$H33,1/S$1*1/(1/S$1+'Output(tau)'!$B$34)*(EXP(-('Output(tau)'!$B$18-$H33-1)*(1/S$1+'Output(tau)'!$B$34))-EXP(-('Output(tau)'!$B$18-$H33)*(1/S$1+'Output(tau)'!$B$34))),0)</f>
        <v>2.74616209496472E-3</v>
      </c>
      <c r="T33">
        <f>IF('Output(tau)'!$B$18&gt;=$H33,1/T$1*1/(1/T$1+'Output(tau)'!$B$34)*(EXP(-('Output(tau)'!$B$18-$H33-1)*(1/T$1+'Output(tau)'!$B$34))-EXP(-('Output(tau)'!$B$18-$H33)*(1/T$1+'Output(tau)'!$B$34))),0)</f>
        <v>3.3696356775543973E-3</v>
      </c>
      <c r="U33">
        <f>IF('Output(tau)'!$B$18&gt;=$H33,1/U$1*1/(1/U$1+'Output(tau)'!$B$34)*(EXP(-('Output(tau)'!$B$18-$H33-1)*(1/U$1+'Output(tau)'!$B$34))-EXP(-('Output(tau)'!$B$18-$H33)*(1/U$1+'Output(tau)'!$B$34))),0)</f>
        <v>3.9809241711571061E-3</v>
      </c>
      <c r="V33">
        <f>IF('Output(tau)'!$B$18&gt;=$H33,1/V$1*1/(1/V$1+'Output(tau)'!$B$34)*(EXP(-('Output(tau)'!$B$18-$H33-1)*(1/V$1+'Output(tau)'!$B$34))-EXP(-('Output(tau)'!$B$18-$H33)*(1/V$1+'Output(tau)'!$B$34))),0)</f>
        <v>4.5672465842856516E-3</v>
      </c>
      <c r="W33">
        <f>IF('Output(tau)'!$B$18&gt;=$H33,1/W$1*1/(1/W$1+'Output(tau)'!$B$34)*(EXP(-('Output(tau)'!$B$18-$H33-1)*(1/W$1+'Output(tau)'!$B$34))-EXP(-('Output(tau)'!$B$18-$H33)*(1/W$1+'Output(tau)'!$B$34))),0)</f>
        <v>5.120354062744345E-3</v>
      </c>
      <c r="X33">
        <f>IF('Output(tau)'!$B$18&gt;=$H33,1/X$1*1/(1/X$1+'Output(tau)'!$B$34)*(EXP(-('Output(tau)'!$B$18-$H33-1)*(1/X$1+'Output(tau)'!$B$34))-EXP(-('Output(tau)'!$B$18-$H33)*(1/X$1+'Output(tau)'!$B$34))),0)</f>
        <v>5.6354630152431057E-3</v>
      </c>
      <c r="Y33">
        <f>IF('Output(tau)'!$B$18&gt;=$H33,1/Y$1*1/(1/Y$1+'Output(tau)'!$B$34)*(EXP(-('Output(tau)'!$B$18-$H33-1)*(1/Y$1+'Output(tau)'!$B$34))-EXP(-('Output(tau)'!$B$18-$H33)*(1/Y$1+'Output(tau)'!$B$34))),0)</f>
        <v>6.1103265915861266E-3</v>
      </c>
      <c r="Z33">
        <f>IF('Output(tau)'!$B$18&gt;=$H33,1/Z$1*1/(1/Z$1+'Output(tau)'!$B$34)*(EXP(-('Output(tau)'!$B$18-$H33-1)*(1/Z$1+'Output(tau)'!$B$34))-EXP(-('Output(tau)'!$B$18-$H33)*(1/Z$1+'Output(tau)'!$B$34))),0)</f>
        <v>6.5444883996420011E-3</v>
      </c>
      <c r="AA33">
        <f>IF('Output(tau)'!$B$18&gt;=$H33,1/AA$1*1/(1/AA$1+'Output(tau)'!$B$34)*(EXP(-('Output(tau)'!$B$18-$H33-1)*(1/AA$1+'Output(tau)'!$B$34))-EXP(-('Output(tau)'!$B$18-$H33)*(1/AA$1+'Output(tau)'!$B$34))),0)</f>
        <v>6.938710343663862E-3</v>
      </c>
      <c r="AB33">
        <f>IF('Output(tau)'!$B$18&gt;=$H33,1/AB$1*1/(1/AB$1+'Output(tau)'!$B$34)*(EXP(-('Output(tau)'!$B$18-$H33-1)*(1/AB$1+'Output(tau)'!$B$34))-EXP(-('Output(tau)'!$B$18-$H33)*(1/AB$1+'Output(tau)'!$B$34))),0)</f>
        <v>7.2945476361215011E-3</v>
      </c>
      <c r="AC33">
        <f>IF('Output(tau)'!$B$18&gt;=$H33,1/AC$1*1/(1/AC$1+'Output(tau)'!$B$34)*(EXP(-('Output(tau)'!$B$18-$H33-1)*(1/AC$1+'Output(tau)'!$B$34))-EXP(-('Output(tau)'!$B$18-$H33)*(1/AC$1+'Output(tau)'!$B$34))),0)</f>
        <v>7.6140405859039806E-3</v>
      </c>
      <c r="AD33">
        <f>IF('Output(tau)'!$B$18&gt;=$H33,1/AD$1*1/(1/AD$1+'Output(tau)'!$B$34)*(EXP(-('Output(tau)'!$B$18-$H33-1)*(1/AD$1+'Output(tau)'!$B$34))-EXP(-('Output(tau)'!$B$18-$H33)*(1/AD$1+'Output(tau)'!$B$34))),0)</f>
        <v>7.899495623402808E-3</v>
      </c>
      <c r="AE33">
        <f>IF('Output(tau)'!$B$18&gt;=$H33,1/AE$1*1/(1/AE$1+'Output(tau)'!$B$34)*(EXP(-('Output(tau)'!$B$18-$H33-1)*(1/AE$1+'Output(tau)'!$B$34))-EXP(-('Output(tau)'!$B$18-$H33)*(1/AE$1+'Output(tau)'!$B$34))),0)</f>
        <v>8.1533328580625508E-3</v>
      </c>
      <c r="AF33">
        <f>IF('Output(tau)'!$B$18&gt;=$H33,1/AF$1*1/(1/AF$1+'Output(tau)'!$B$34)*(EXP(-('Output(tau)'!$B$18-$H33-1)*(1/AF$1+'Output(tau)'!$B$34))-EXP(-('Output(tau)'!$B$18-$H33)*(1/AF$1+'Output(tau)'!$B$34))),0)</f>
        <v>8.377982375715215E-3</v>
      </c>
      <c r="AG33">
        <f>IF('Output(tau)'!$B$18&gt;=$H33,1/AG$1*1/(1/AG$1+'Output(tau)'!$B$34)*(EXP(-('Output(tau)'!$B$18-$H33-1)*(1/AG$1+'Output(tau)'!$B$34))-EXP(-('Output(tau)'!$B$18-$H33)*(1/AG$1+'Output(tau)'!$B$34))),0)</f>
        <v>8.5758157514500277E-3</v>
      </c>
      <c r="AH33">
        <f>IF('Output(tau)'!$B$18&gt;=$H33,1/AH$1*1/(1/AH$1+'Output(tau)'!$B$34)*(EXP(-('Output(tau)'!$B$18-$H33-1)*(1/AH$1+'Output(tau)'!$B$34))-EXP(-('Output(tau)'!$B$18-$H33)*(1/AH$1+'Output(tau)'!$B$34))),0)</f>
        <v>8.7491026997624788E-3</v>
      </c>
      <c r="AI33">
        <f>IF('Output(tau)'!$B$18&gt;=$H33,1/AI$1*1/(1/AI$1+'Output(tau)'!$B$34)*(EXP(-('Output(tau)'!$B$18-$H33-1)*(1/AI$1+'Output(tau)'!$B$34))-EXP(-('Output(tau)'!$B$18-$H33)*(1/AI$1+'Output(tau)'!$B$34))),0)</f>
        <v>8.8999854536898626E-3</v>
      </c>
      <c r="AJ33">
        <f>IF('Output(tau)'!$B$18&gt;=$H33,1/AJ$1*1/(1/AJ$1+'Output(tau)'!$B$34)*(EXP(-('Output(tau)'!$B$18-$H33-1)*(1/AJ$1+'Output(tau)'!$B$34))-EXP(-('Output(tau)'!$B$18-$H33)*(1/AJ$1+'Output(tau)'!$B$34))),0)</f>
        <v>9.0304654820540509E-3</v>
      </c>
      <c r="AK33">
        <f>IF('Output(tau)'!$B$18&gt;=$H33,1/AK$1*1/(1/AK$1+'Output(tau)'!$B$34)*(EXP(-('Output(tau)'!$B$18-$H33-1)*(1/AK$1+'Output(tau)'!$B$34))-EXP(-('Output(tau)'!$B$18-$H33)*(1/AK$1+'Output(tau)'!$B$34))),0)</f>
        <v>9.142398653756989E-3</v>
      </c>
      <c r="AL33">
        <f>IF('Output(tau)'!$B$18&gt;=$H33,1/AL$1*1/(1/AL$1+'Output(tau)'!$B$34)*(EXP(-('Output(tau)'!$B$18-$H33-1)*(1/AL$1+'Output(tau)'!$B$34))-EXP(-('Output(tau)'!$B$18-$H33)*(1/AL$1+'Output(tau)'!$B$34))),0)</f>
        <v>9.2374960609457601E-3</v>
      </c>
      <c r="AM33">
        <f>IF('Output(tau)'!$B$18&gt;=$H33,1/AM$1*1/(1/AM$1+'Output(tau)'!$B$34)*(EXP(-('Output(tau)'!$B$18-$H33-1)*(1/AM$1+'Output(tau)'!$B$34))-EXP(-('Output(tau)'!$B$18-$H33)*(1/AM$1+'Output(tau)'!$B$34))),0)</f>
        <v>9.3173285175782161E-3</v>
      </c>
      <c r="AN33">
        <f>IF('Output(tau)'!$B$18&gt;=$H33,1/AN$1*1/(1/AN$1+'Output(tau)'!$B$34)*(EXP(-('Output(tau)'!$B$18-$H33-1)*(1/AN$1+'Output(tau)'!$B$34))-EXP(-('Output(tau)'!$B$18-$H33)*(1/AN$1+'Output(tau)'!$B$34))),0)</f>
        <v>9.383333333688515E-3</v>
      </c>
      <c r="AO33">
        <f>IF('Output(tau)'!$B$18&gt;=$H33,1/AO$1*1/(1/AO$1+'Output(tau)'!$B$34)*(EXP(-('Output(tau)'!$B$18-$H33-1)*(1/AO$1+'Output(tau)'!$B$34))-EXP(-('Output(tau)'!$B$18-$H33)*(1/AO$1+'Output(tau)'!$B$34))),0)</f>
        <v>9.4368223871291734E-3</v>
      </c>
      <c r="AP33">
        <f>IF('Output(tau)'!$B$18&gt;=$H33,1/AP$1*1/(1/AP$1+'Output(tau)'!$B$34)*(EXP(-('Output(tau)'!$B$18-$H33-1)*(1/AP$1+'Output(tau)'!$B$34))-EXP(-('Output(tau)'!$B$18-$H33)*(1/AP$1+'Output(tau)'!$B$34))),0)</f>
        <v>9.478990817584021E-3</v>
      </c>
      <c r="AQ33">
        <f>IF('Output(tau)'!$B$18&gt;=$H33,1/AQ$1*1/(1/AQ$1+'Output(tau)'!$B$34)*(EXP(-('Output(tau)'!$B$18-$H33-1)*(1/AQ$1+'Output(tau)'!$B$34))-EXP(-('Output(tau)'!$B$18-$H33)*(1/AQ$1+'Output(tau)'!$B$34))),0)</f>
        <v>9.5109258845519351E-3</v>
      </c>
      <c r="AR33">
        <f>IF('Output(tau)'!$B$18&gt;=$H33,1/AR$1*1/(1/AR$1+'Output(tau)'!$B$34)*(EXP(-('Output(tau)'!$B$18-$H33-1)*(1/AR$1+'Output(tau)'!$B$34))-EXP(-('Output(tau)'!$B$18-$H33)*(1/AR$1+'Output(tau)'!$B$34))),0)</f>
        <v>9.5336156855130305E-3</v>
      </c>
      <c r="AS33">
        <f>IF('Output(tau)'!$B$18&gt;=$H33,1/AS$1*1/(1/AS$1+'Output(tau)'!$B$34)*(EXP(-('Output(tau)'!$B$18-$H33-1)*(1/AS$1+'Output(tau)'!$B$34))-EXP(-('Output(tau)'!$B$18-$H33)*(1/AS$1+'Output(tau)'!$B$34))),0)</f>
        <v>9.5479575399165517E-3</v>
      </c>
      <c r="AT33">
        <f>IF('Output(tau)'!$B$18&gt;=$H33,1/AT$1*1/(1/AT$1+'Output(tau)'!$B$34)*(EXP(-('Output(tau)'!$B$18-$H33-1)*(1/AT$1+'Output(tau)'!$B$34))-EXP(-('Output(tau)'!$B$18-$H33)*(1/AT$1+'Output(tau)'!$B$34))),0)</f>
        <v>9.5547659215388103E-3</v>
      </c>
      <c r="AU33">
        <f>IF('Output(tau)'!$B$18&gt;=$H33,1/AU$1*1/(1/AU$1+'Output(tau)'!$B$34)*(EXP(-('Output(tau)'!$B$18-$H33-1)*(1/AU$1+'Output(tau)'!$B$34))-EXP(-('Output(tau)'!$B$18-$H33)*(1/AU$1+'Output(tau)'!$B$34))),0)</f>
        <v>9.5547798752945168E-3</v>
      </c>
      <c r="AV33">
        <f>IF('Output(tau)'!$B$18&gt;=$H33,1/AV$1*1/(1/AV$1+'Output(tau)'!$B$34)*(EXP(-('Output(tau)'!$B$18-$H33-1)*(1/AV$1+'Output(tau)'!$B$34))-EXP(-('Output(tau)'!$B$18-$H33)*(1/AV$1+'Output(tau)'!$B$34))),0)</f>
        <v>9.5486698913442858E-3</v>
      </c>
    </row>
    <row r="34" spans="7:48" x14ac:dyDescent="0.15">
      <c r="G34">
        <f>IF('Output(tau)'!$B$18&gt;H34,'Output(tau)'!$B$18-H34,0)</f>
        <v>38</v>
      </c>
      <c r="H34">
        <v>1962</v>
      </c>
      <c r="I34">
        <f>IF('Output(tau)'!$B$18&gt;=$H34,1/I$1*1/(1/I$1+'Output(tau)'!$B$34)*(EXP(-('Output(tau)'!$B$18-$H34-1)*(1/I$1+'Output(tau)'!$B$34))-EXP(-('Output(tau)'!$B$18-$H34)*(1/I$1+'Output(tau)'!$B$34))),0)</f>
        <v>2.3527546141737972E-3</v>
      </c>
      <c r="J34">
        <f>IF('Output(tau)'!$B$18&gt;=$H34,1/J$1*1/(1/J$1+'Output(tau)'!$B$34)*(EXP(-('Output(tau)'!$B$18-$H34-1)*(1/J$1+'Output(tau)'!$B$34))-EXP(-('Output(tau)'!$B$18-$H34)*(1/J$1+'Output(tau)'!$B$34))),0)</f>
        <v>3.6346532244333265E-9</v>
      </c>
      <c r="K34">
        <f>IF('Output(tau)'!$B$18&gt;=$H34,1/K$1*1/(1/K$1+'Output(tau)'!$B$34)*(EXP(-('Output(tau)'!$B$18-$H34-1)*(1/K$1+'Output(tau)'!$B$34))-EXP(-('Output(tau)'!$B$18-$H34)*(1/K$1+'Output(tau)'!$B$34))),0)</f>
        <v>1.2479767248036992E-6</v>
      </c>
      <c r="L34">
        <f>IF('Output(tau)'!$B$18&gt;=$H34,1/L$1*1/(1/L$1+'Output(tau)'!$B$34)*(EXP(-('Output(tau)'!$B$18-$H34-1)*(1/L$1+'Output(tau)'!$B$34))-EXP(-('Output(tau)'!$B$18-$H34)*(1/L$1+'Output(tau)'!$B$34))),0)</f>
        <v>2.1259822173694097E-5</v>
      </c>
      <c r="M34">
        <f>IF('Output(tau)'!$B$18&gt;=$H34,1/M$1*1/(1/M$1+'Output(tau)'!$B$34)*(EXP(-('Output(tau)'!$B$18-$H34-1)*(1/M$1+'Output(tau)'!$B$34))-EXP(-('Output(tau)'!$B$18-$H34)*(1/M$1+'Output(tau)'!$B$34))),0)</f>
        <v>1.108013276889619E-4</v>
      </c>
      <c r="N34">
        <f>IF('Output(tau)'!$B$18&gt;=$H34,1/N$1*1/(1/N$1+'Output(tau)'!$B$34)*(EXP(-('Output(tau)'!$B$18-$H34-1)*(1/N$1+'Output(tau)'!$B$34))-EXP(-('Output(tau)'!$B$18-$H34)*(1/N$1+'Output(tau)'!$B$34))),0)</f>
        <v>3.2211487234652517E-4</v>
      </c>
      <c r="O34">
        <f>IF('Output(tau)'!$B$18&gt;=$H34,1/O$1*1/(1/O$1+'Output(tau)'!$B$34)*(EXP(-('Output(tau)'!$B$18-$H34-1)*(1/O$1+'Output(tau)'!$B$34))-EXP(-('Output(tau)'!$B$18-$H34)*(1/O$1+'Output(tau)'!$B$34))),0)</f>
        <v>6.7405232897904937E-4</v>
      </c>
      <c r="P34">
        <f>IF('Output(tau)'!$B$18&gt;=$H34,1/P$1*1/(1/P$1+'Output(tau)'!$B$34)*(EXP(-('Output(tau)'!$B$18-$H34-1)*(1/P$1+'Output(tau)'!$B$34))-EXP(-('Output(tau)'!$B$18-$H34)*(1/P$1+'Output(tau)'!$B$34))),0)</f>
        <v>1.1519598327011937E-3</v>
      </c>
      <c r="Q34">
        <f>IF('Output(tau)'!$B$18&gt;=$H34,1/Q$1*1/(1/Q$1+'Output(tau)'!$B$34)*(EXP(-('Output(tau)'!$B$18-$H34-1)*(1/Q$1+'Output(tau)'!$B$34))-EXP(-('Output(tau)'!$B$18-$H34)*(1/Q$1+'Output(tau)'!$B$34))),0)</f>
        <v>1.7235366736865054E-3</v>
      </c>
      <c r="R34">
        <f>IF('Output(tau)'!$B$18&gt;=$H34,1/R$1*1/(1/R$1+'Output(tau)'!$B$34)*(EXP(-('Output(tau)'!$B$18-$H34-1)*(1/R$1+'Output(tau)'!$B$34))-EXP(-('Output(tau)'!$B$18-$H34)*(1/R$1+'Output(tau)'!$B$34))),0)</f>
        <v>2.3527546141737972E-3</v>
      </c>
      <c r="S34">
        <f>IF('Output(tau)'!$B$18&gt;=$H34,1/S$1*1/(1/S$1+'Output(tau)'!$B$34)*(EXP(-('Output(tau)'!$B$18-$H34-1)*(1/S$1+'Output(tau)'!$B$34))-EXP(-('Output(tau)'!$B$18-$H34)*(1/S$1+'Output(tau)'!$B$34))),0)</f>
        <v>3.0075128033475521E-3</v>
      </c>
      <c r="T34">
        <f>IF('Output(tau)'!$B$18&gt;=$H34,1/T$1*1/(1/T$1+'Output(tau)'!$B$34)*(EXP(-('Output(tau)'!$B$18-$H34-1)*(1/T$1+'Output(tau)'!$B$34))-EXP(-('Output(tau)'!$B$18-$H34)*(1/T$1+'Output(tau)'!$B$34))),0)</f>
        <v>3.6624706633450882E-3</v>
      </c>
      <c r="U34">
        <f>IF('Output(tau)'!$B$18&gt;=$H34,1/U$1*1/(1/U$1+'Output(tau)'!$B$34)*(EXP(-('Output(tau)'!$B$18-$H34-1)*(1/U$1+'Output(tau)'!$B$34))-EXP(-('Output(tau)'!$B$18-$H34)*(1/U$1+'Output(tau)'!$B$34))),0)</f>
        <v>4.2992348846823333E-3</v>
      </c>
      <c r="V34">
        <f>IF('Output(tau)'!$B$18&gt;=$H34,1/V$1*1/(1/V$1+'Output(tau)'!$B$34)*(EXP(-('Output(tau)'!$B$18-$H34-1)*(1/V$1+'Output(tau)'!$B$34))-EXP(-('Output(tau)'!$B$18-$H34)*(1/V$1+'Output(tau)'!$B$34))),0)</f>
        <v>4.9054120558202491E-3</v>
      </c>
      <c r="W34">
        <f>IF('Output(tau)'!$B$18&gt;=$H34,1/W$1*1/(1/W$1+'Output(tau)'!$B$34)*(EXP(-('Output(tau)'!$B$18-$H34-1)*(1/W$1+'Output(tau)'!$B$34))-EXP(-('Output(tau)'!$B$18-$H34)*(1/W$1+'Output(tau)'!$B$34))),0)</f>
        <v>5.4733466929391822E-3</v>
      </c>
      <c r="X34">
        <f>IF('Output(tau)'!$B$18&gt;=$H34,1/X$1*1/(1/X$1+'Output(tau)'!$B$34)*(EXP(-('Output(tau)'!$B$18-$H34-1)*(1/X$1+'Output(tau)'!$B$34))-EXP(-('Output(tau)'!$B$18-$H34)*(1/X$1+'Output(tau)'!$B$34))),0)</f>
        <v>5.9989191531628072E-3</v>
      </c>
      <c r="Y34">
        <f>IF('Output(tau)'!$B$18&gt;=$H34,1/Y$1*1/(1/Y$1+'Output(tau)'!$B$34)*(EXP(-('Output(tau)'!$B$18-$H34-1)*(1/Y$1+'Output(tau)'!$B$34))-EXP(-('Output(tau)'!$B$18-$H34)*(1/Y$1+'Output(tau)'!$B$34))),0)</f>
        <v>6.4805394356705209E-3</v>
      </c>
      <c r="Z34">
        <f>IF('Output(tau)'!$B$18&gt;=$H34,1/Z$1*1/(1/Z$1+'Output(tau)'!$B$34)*(EXP(-('Output(tau)'!$B$18-$H34-1)*(1/Z$1+'Output(tau)'!$B$34))-EXP(-('Output(tau)'!$B$18-$H34)*(1/Z$1+'Output(tau)'!$B$34))),0)</f>
        <v>6.9183602625231266E-3</v>
      </c>
      <c r="AA34">
        <f>IF('Output(tau)'!$B$18&gt;=$H34,1/AA$1*1/(1/AA$1+'Output(tau)'!$B$34)*(EXP(-('Output(tau)'!$B$18-$H34-1)*(1/AA$1+'Output(tau)'!$B$34))-EXP(-('Output(tau)'!$B$18-$H34)*(1/AA$1+'Output(tau)'!$B$34))),0)</f>
        <v>7.313686872620101E-3</v>
      </c>
      <c r="AB34">
        <f>IF('Output(tau)'!$B$18&gt;=$H34,1/AB$1*1/(1/AB$1+'Output(tau)'!$B$34)*(EXP(-('Output(tau)'!$B$18-$H34-1)*(1/AB$1+'Output(tau)'!$B$34))-EXP(-('Output(tau)'!$B$18-$H34)*(1/AB$1+'Output(tau)'!$B$34))),0)</f>
        <v>7.6685470909925724E-3</v>
      </c>
      <c r="AC34">
        <f>IF('Output(tau)'!$B$18&gt;=$H34,1/AC$1*1/(1/AC$1+'Output(tau)'!$B$34)*(EXP(-('Output(tau)'!$B$18-$H34-1)*(1/AC$1+'Output(tau)'!$B$34))-EXP(-('Output(tau)'!$B$18-$H34)*(1/AC$1+'Output(tau)'!$B$34))),0)</f>
        <v>7.9853853201174718E-3</v>
      </c>
      <c r="AD34">
        <f>IF('Output(tau)'!$B$18&gt;=$H34,1/AD$1*1/(1/AD$1+'Output(tau)'!$B$34)*(EXP(-('Output(tau)'!$B$18-$H34-1)*(1/AD$1+'Output(tau)'!$B$34))-EXP(-('Output(tau)'!$B$18-$H34)*(1/AD$1+'Output(tau)'!$B$34))),0)</f>
        <v>8.2668493061978932E-3</v>
      </c>
      <c r="AE34">
        <f>IF('Output(tau)'!$B$18&gt;=$H34,1/AE$1*1/(1/AE$1+'Output(tau)'!$B$34)*(EXP(-('Output(tau)'!$B$18-$H34-1)*(1/AE$1+'Output(tau)'!$B$34))-EXP(-('Output(tau)'!$B$18-$H34)*(1/AE$1+'Output(tau)'!$B$34))),0)</f>
        <v>8.5156448658293693E-3</v>
      </c>
      <c r="AF34">
        <f>IF('Output(tau)'!$B$18&gt;=$H34,1/AF$1*1/(1/AF$1+'Output(tau)'!$B$34)*(EXP(-('Output(tau)'!$B$18-$H34-1)*(1/AF$1+'Output(tau)'!$B$34))-EXP(-('Output(tau)'!$B$18-$H34)*(1/AF$1+'Output(tau)'!$B$34))),0)</f>
        <v>8.7344395975382239E-3</v>
      </c>
      <c r="AG34">
        <f>IF('Output(tau)'!$B$18&gt;=$H34,1/AG$1*1/(1/AG$1+'Output(tau)'!$B$34)*(EXP(-('Output(tau)'!$B$18-$H34-1)*(1/AG$1+'Output(tau)'!$B$34))-EXP(-('Output(tau)'!$B$18-$H34)*(1/AG$1+'Output(tau)'!$B$34))),0)</f>
        <v>8.9258014315979906E-3</v>
      </c>
      <c r="AH34">
        <f>IF('Output(tau)'!$B$18&gt;=$H34,1/AH$1*1/(1/AH$1+'Output(tau)'!$B$34)*(EXP(-('Output(tau)'!$B$18-$H34-1)*(1/AH$1+'Output(tau)'!$B$34))-EXP(-('Output(tau)'!$B$18-$H34)*(1/AH$1+'Output(tau)'!$B$34))),0)</f>
        <v>9.0921616479570089E-3</v>
      </c>
      <c r="AI34">
        <f>IF('Output(tau)'!$B$18&gt;=$H34,1/AI$1*1/(1/AI$1+'Output(tau)'!$B$34)*(EXP(-('Output(tau)'!$B$18-$H34-1)*(1/AI$1+'Output(tau)'!$B$34))-EXP(-('Output(tau)'!$B$18-$H34)*(1/AI$1+'Output(tau)'!$B$34))),0)</f>
        <v>9.2357948509965981E-3</v>
      </c>
      <c r="AJ34">
        <f>IF('Output(tau)'!$B$18&gt;=$H34,1/AJ$1*1/(1/AJ$1+'Output(tau)'!$B$34)*(EXP(-('Output(tau)'!$B$18-$H34-1)*(1/AJ$1+'Output(tau)'!$B$34))-EXP(-('Output(tau)'!$B$18-$H34)*(1/AJ$1+'Output(tau)'!$B$34))),0)</f>
        <v>9.3588105106168773E-3</v>
      </c>
      <c r="AK34">
        <f>IF('Output(tau)'!$B$18&gt;=$H34,1/AK$1*1/(1/AK$1+'Output(tau)'!$B$34)*(EXP(-('Output(tau)'!$B$18-$H34-1)*(1/AK$1+'Output(tau)'!$B$34))-EXP(-('Output(tau)'!$B$18-$H34)*(1/AK$1+'Output(tau)'!$B$34))),0)</f>
        <v>9.4631522315233307E-3</v>
      </c>
      <c r="AL34">
        <f>IF('Output(tau)'!$B$18&gt;=$H34,1/AL$1*1/(1/AL$1+'Output(tau)'!$B$34)*(EXP(-('Output(tau)'!$B$18-$H34-1)*(1/AL$1+'Output(tau)'!$B$34))-EXP(-('Output(tau)'!$B$18-$H34)*(1/AL$1+'Output(tau)'!$B$34))),0)</f>
        <v>9.5506020385126567E-3</v>
      </c>
      <c r="AM34">
        <f>IF('Output(tau)'!$B$18&gt;=$H34,1/AM$1*1/(1/AM$1+'Output(tau)'!$B$34)*(EXP(-('Output(tau)'!$B$18-$H34-1)*(1/AM$1+'Output(tau)'!$B$34))-EXP(-('Output(tau)'!$B$18-$H34)*(1/AM$1+'Output(tau)'!$B$34))),0)</f>
        <v>9.6227877767512959E-3</v>
      </c>
      <c r="AN34">
        <f>IF('Output(tau)'!$B$18&gt;=$H34,1/AN$1*1/(1/AN$1+'Output(tau)'!$B$34)*(EXP(-('Output(tau)'!$B$18-$H34-1)*(1/AN$1+'Output(tau)'!$B$34))-EXP(-('Output(tau)'!$B$18-$H34)*(1/AN$1+'Output(tau)'!$B$34))),0)</f>
        <v>9.6811923073997219E-3</v>
      </c>
      <c r="AO34">
        <f>IF('Output(tau)'!$B$18&gt;=$H34,1/AO$1*1/(1/AO$1+'Output(tau)'!$B$34)*(EXP(-('Output(tau)'!$B$18-$H34-1)*(1/AO$1+'Output(tau)'!$B$34))-EXP(-('Output(tau)'!$B$18-$H34)*(1/AO$1+'Output(tau)'!$B$34))),0)</f>
        <v>9.7271635936979073E-3</v>
      </c>
      <c r="AP34">
        <f>IF('Output(tau)'!$B$18&gt;=$H34,1/AP$1*1/(1/AP$1+'Output(tau)'!$B$34)*(EXP(-('Output(tau)'!$B$18-$H34-1)*(1/AP$1+'Output(tau)'!$B$34))-EXP(-('Output(tau)'!$B$18-$H34)*(1/AP$1+'Output(tau)'!$B$34))),0)</f>
        <v>9.7619250671746594E-3</v>
      </c>
      <c r="AQ34">
        <f>IF('Output(tau)'!$B$18&gt;=$H34,1/AQ$1*1/(1/AQ$1+'Output(tau)'!$B$34)*(EXP(-('Output(tau)'!$B$18-$H34-1)*(1/AQ$1+'Output(tau)'!$B$34))-EXP(-('Output(tau)'!$B$18-$H34)*(1/AQ$1+'Output(tau)'!$B$34))),0)</f>
        <v>9.7865858718034215E-3</v>
      </c>
      <c r="AR34">
        <f>IF('Output(tau)'!$B$18&gt;=$H34,1/AR$1*1/(1/AR$1+'Output(tau)'!$B$34)*(EXP(-('Output(tau)'!$B$18-$H34-1)*(1/AR$1+'Output(tau)'!$B$34))-EXP(-('Output(tau)'!$B$18-$H34)*(1/AR$1+'Output(tau)'!$B$34))),0)</f>
        <v>9.8021507301498945E-3</v>
      </c>
      <c r="AS34">
        <f>IF('Output(tau)'!$B$18&gt;=$H34,1/AS$1*1/(1/AS$1+'Output(tau)'!$B$34)*(EXP(-('Output(tau)'!$B$18-$H34-1)*(1/AS$1+'Output(tau)'!$B$34))-EXP(-('Output(tau)'!$B$18-$H34)*(1/AS$1+'Output(tau)'!$B$34))),0)</f>
        <v>9.8095292774935117E-3</v>
      </c>
      <c r="AT34">
        <f>IF('Output(tau)'!$B$18&gt;=$H34,1/AT$1*1/(1/AT$1+'Output(tau)'!$B$34)*(EXP(-('Output(tau)'!$B$18-$H34-1)*(1/AT$1+'Output(tau)'!$B$34))-EXP(-('Output(tau)'!$B$18-$H34)*(1/AT$1+'Output(tau)'!$B$34))),0)</f>
        <v>9.8095447802700186E-3</v>
      </c>
      <c r="AU34">
        <f>IF('Output(tau)'!$B$18&gt;=$H34,1/AU$1*1/(1/AU$1+'Output(tau)'!$B$34)*(EXP(-('Output(tau)'!$B$18-$H34-1)*(1/AU$1+'Output(tau)'!$B$34))-EXP(-('Output(tau)'!$B$18-$H34)*(1/AU$1+'Output(tau)'!$B$34))),0)</f>
        <v>9.8029422030794788E-3</v>
      </c>
      <c r="AV34">
        <f>IF('Output(tau)'!$B$18&gt;=$H34,1/AV$1*1/(1/AV$1+'Output(tau)'!$B$34)*(EXP(-('Output(tau)'!$B$18-$H34-1)*(1/AV$1+'Output(tau)'!$B$34))-EXP(-('Output(tau)'!$B$18-$H34)*(1/AV$1+'Output(tau)'!$B$34))),0)</f>
        <v>9.7903956204916653E-3</v>
      </c>
    </row>
    <row r="35" spans="7:48" x14ac:dyDescent="0.15">
      <c r="G35">
        <f>IF('Output(tau)'!$B$18&gt;H35,'Output(tau)'!$B$18-H35,0)</f>
        <v>37</v>
      </c>
      <c r="H35">
        <v>1963</v>
      </c>
      <c r="I35">
        <f>IF('Output(tau)'!$B$18&gt;=$H35,1/I$1*1/(1/I$1+'Output(tau)'!$B$34)*(EXP(-('Output(tau)'!$B$18-$H35-1)*(1/I$1+'Output(tau)'!$B$34))-EXP(-('Output(tau)'!$B$18-$H35)*(1/I$1+'Output(tau)'!$B$34))),0)</f>
        <v>2.6001959769531707E-3</v>
      </c>
      <c r="J35">
        <f>IF('Output(tau)'!$B$18&gt;=$H35,1/J$1*1/(1/J$1+'Output(tau)'!$B$34)*(EXP(-('Output(tau)'!$B$18-$H35-1)*(1/J$1+'Output(tau)'!$B$34))-EXP(-('Output(tau)'!$B$18-$H35)*(1/J$1+'Output(tau)'!$B$34))),0)</f>
        <v>5.9925300827420348E-9</v>
      </c>
      <c r="K35">
        <f>IF('Output(tau)'!$B$18&gt;=$H35,1/K$1*1/(1/K$1+'Output(tau)'!$B$34)*(EXP(-('Output(tau)'!$B$18-$H35-1)*(1/K$1+'Output(tau)'!$B$34))-EXP(-('Output(tau)'!$B$18-$H35)*(1/K$1+'Output(tau)'!$B$34))),0)</f>
        <v>1.7416918233542769E-6</v>
      </c>
      <c r="L35">
        <f>IF('Output(tau)'!$B$18&gt;=$H35,1/L$1*1/(1/L$1+'Output(tau)'!$B$34)*(EXP(-('Output(tau)'!$B$18-$H35-1)*(1/L$1+'Output(tau)'!$B$34))-EXP(-('Output(tau)'!$B$18-$H35)*(1/L$1+'Output(tau)'!$B$34))),0)</f>
        <v>2.7298152025284866E-5</v>
      </c>
      <c r="M35">
        <f>IF('Output(tau)'!$B$18&gt;=$H35,1/M$1*1/(1/M$1+'Output(tau)'!$B$34)*(EXP(-('Output(tau)'!$B$18-$H35-1)*(1/M$1+'Output(tau)'!$B$34))-EXP(-('Output(tau)'!$B$18-$H35)*(1/M$1+'Output(tau)'!$B$34))),0)</f>
        <v>1.353330472471069E-4</v>
      </c>
      <c r="N35">
        <f>IF('Output(tau)'!$B$18&gt;=$H35,1/N$1*1/(1/N$1+'Output(tau)'!$B$34)*(EXP(-('Output(tau)'!$B$18-$H35-1)*(1/N$1+'Output(tau)'!$B$34))-EXP(-('Output(tau)'!$B$18-$H35)*(1/N$1+'Output(tau)'!$B$34))),0)</f>
        <v>3.8053375858545417E-4</v>
      </c>
      <c r="O35">
        <f>IF('Output(tau)'!$B$18&gt;=$H35,1/O$1*1/(1/O$1+'Output(tau)'!$B$34)*(EXP(-('Output(tau)'!$B$18-$H35-1)*(1/O$1+'Output(tau)'!$B$34))-EXP(-('Output(tau)'!$B$18-$H35)*(1/O$1+'Output(tau)'!$B$34))),0)</f>
        <v>7.775631714377583E-4</v>
      </c>
      <c r="P35">
        <f>IF('Output(tau)'!$B$18&gt;=$H35,1/P$1*1/(1/P$1+'Output(tau)'!$B$34)*(EXP(-('Output(tau)'!$B$18-$H35-1)*(1/P$1+'Output(tau)'!$B$34))-EXP(-('Output(tau)'!$B$18-$H35)*(1/P$1+'Output(tau)'!$B$34))),0)</f>
        <v>1.3053415024204783E-3</v>
      </c>
      <c r="Q35">
        <f>IF('Output(tau)'!$B$18&gt;=$H35,1/Q$1*1/(1/Q$1+'Output(tau)'!$B$34)*(EXP(-('Output(tau)'!$B$18-$H35-1)*(1/Q$1+'Output(tau)'!$B$34))-EXP(-('Output(tau)'!$B$18-$H35)*(1/Q$1+'Output(tau)'!$B$34))),0)</f>
        <v>1.9260850985205746E-3</v>
      </c>
      <c r="R35">
        <f>IF('Output(tau)'!$B$18&gt;=$H35,1/R$1*1/(1/R$1+'Output(tau)'!$B$34)*(EXP(-('Output(tau)'!$B$18-$H35-1)*(1/R$1+'Output(tau)'!$B$34))-EXP(-('Output(tau)'!$B$18-$H35)*(1/R$1+'Output(tau)'!$B$34))),0)</f>
        <v>2.6001959769531707E-3</v>
      </c>
      <c r="S35">
        <f>IF('Output(tau)'!$B$18&gt;=$H35,1/S$1*1/(1/S$1+'Output(tau)'!$B$34)*(EXP(-('Output(tau)'!$B$18-$H35-1)*(1/S$1+'Output(tau)'!$B$34))-EXP(-('Output(tau)'!$B$18-$H35)*(1/S$1+'Output(tau)'!$B$34))),0)</f>
        <v>3.2937361122580139E-3</v>
      </c>
      <c r="T35">
        <f>IF('Output(tau)'!$B$18&gt;=$H35,1/T$1*1/(1/T$1+'Output(tau)'!$B$34)*(EXP(-('Output(tau)'!$B$18-$H35-1)*(1/T$1+'Output(tau)'!$B$34))-EXP(-('Output(tau)'!$B$18-$H35)*(1/T$1+'Output(tau)'!$B$34))),0)</f>
        <v>3.9807541952424502E-3</v>
      </c>
      <c r="U35">
        <f>IF('Output(tau)'!$B$18&gt;=$H35,1/U$1*1/(1/U$1+'Output(tau)'!$B$34)*(EXP(-('Output(tau)'!$B$18-$H35-1)*(1/U$1+'Output(tau)'!$B$34))-EXP(-('Output(tau)'!$B$18-$H35)*(1/U$1+'Output(tau)'!$B$34))),0)</f>
        <v>4.6429974043682917E-3</v>
      </c>
      <c r="V35">
        <f>IF('Output(tau)'!$B$18&gt;=$H35,1/V$1*1/(1/V$1+'Output(tau)'!$B$34)*(EXP(-('Output(tau)'!$B$18-$H35-1)*(1/V$1+'Output(tau)'!$B$34))-EXP(-('Output(tau)'!$B$18-$H35)*(1/V$1+'Output(tau)'!$B$34))),0)</f>
        <v>5.2686157826861701E-3</v>
      </c>
      <c r="W35">
        <f>IF('Output(tau)'!$B$18&gt;=$H35,1/W$1*1/(1/W$1+'Output(tau)'!$B$34)*(EXP(-('Output(tau)'!$B$18-$H35-1)*(1/W$1+'Output(tau)'!$B$34))-EXP(-('Output(tau)'!$B$18-$H35)*(1/W$1+'Output(tau)'!$B$34))),0)</f>
        <v>5.8506743193951077E-3</v>
      </c>
      <c r="X35">
        <f>IF('Output(tau)'!$B$18&gt;=$H35,1/X$1*1/(1/X$1+'Output(tau)'!$B$34)*(EXP(-('Output(tau)'!$B$18-$H35-1)*(1/X$1+'Output(tau)'!$B$34))-EXP(-('Output(tau)'!$B$18-$H35)*(1/X$1+'Output(tau)'!$B$34))),0)</f>
        <v>6.3858161980380329E-3</v>
      </c>
      <c r="Y35">
        <f>IF('Output(tau)'!$B$18&gt;=$H35,1/Y$1*1/(1/Y$1+'Output(tau)'!$B$34)*(EXP(-('Output(tau)'!$B$18-$H35-1)*(1/Y$1+'Output(tau)'!$B$34))-EXP(-('Output(tau)'!$B$18-$H35)*(1/Y$1+'Output(tau)'!$B$34))),0)</f>
        <v>6.873182758366847E-3</v>
      </c>
      <c r="Z35">
        <f>IF('Output(tau)'!$B$18&gt;=$H35,1/Z$1*1/(1/Z$1+'Output(tau)'!$B$34)*(EXP(-('Output(tau)'!$B$18-$H35-1)*(1/Z$1+'Output(tau)'!$B$34))-EXP(-('Output(tau)'!$B$18-$H35)*(1/Z$1+'Output(tau)'!$B$34))),0)</f>
        <v>7.3135905817598434E-3</v>
      </c>
      <c r="AA35">
        <f>IF('Output(tau)'!$B$18&gt;=$H35,1/AA$1*1/(1/AA$1+'Output(tau)'!$B$34)*(EXP(-('Output(tau)'!$B$18-$H35-1)*(1/AA$1+'Output(tau)'!$B$34))-EXP(-('Output(tau)'!$B$18-$H35)*(1/AA$1+'Output(tau)'!$B$34))),0)</f>
        <v>7.7089275991437944E-3</v>
      </c>
      <c r="AB35">
        <f>IF('Output(tau)'!$B$18&gt;=$H35,1/AB$1*1/(1/AB$1+'Output(tau)'!$B$34)*(EXP(-('Output(tau)'!$B$18-$H35-1)*(1/AB$1+'Output(tau)'!$B$34))-EXP(-('Output(tau)'!$B$18-$H35)*(1/AB$1+'Output(tau)'!$B$34))),0)</f>
        <v>8.0617219079589242E-3</v>
      </c>
      <c r="AC35">
        <f>IF('Output(tau)'!$B$18&gt;=$H35,1/AC$1*1/(1/AC$1+'Output(tau)'!$B$34)*(EXP(-('Output(tau)'!$B$18-$H35-1)*(1/AC$1+'Output(tau)'!$B$34))-EXP(-('Output(tau)'!$B$18-$H35)*(1/AC$1+'Output(tau)'!$B$34))),0)</f>
        <v>8.3748409259598589E-3</v>
      </c>
      <c r="AD35">
        <f>IF('Output(tau)'!$B$18&gt;=$H35,1/AD$1*1/(1/AD$1+'Output(tau)'!$B$34)*(EXP(-('Output(tau)'!$B$18-$H35-1)*(1/AD$1+'Output(tau)'!$B$34))-EXP(-('Output(tau)'!$B$18-$H35)*(1/AD$1+'Output(tau)'!$B$34))),0)</f>
        <v>8.6512861971744237E-3</v>
      </c>
      <c r="AE35">
        <f>IF('Output(tau)'!$B$18&gt;=$H35,1/AE$1*1/(1/AE$1+'Output(tau)'!$B$34)*(EXP(-('Output(tau)'!$B$18-$H35-1)*(1/AE$1+'Output(tau)'!$B$34))-EXP(-('Output(tau)'!$B$18-$H35)*(1/AE$1+'Output(tau)'!$B$34))),0)</f>
        <v>8.8940570369597793E-3</v>
      </c>
      <c r="AF35">
        <f>IF('Output(tau)'!$B$18&gt;=$H35,1/AF$1*1/(1/AF$1+'Output(tau)'!$B$34)*(EXP(-('Output(tau)'!$B$18-$H35-1)*(1/AF$1+'Output(tau)'!$B$34))-EXP(-('Output(tau)'!$B$18-$H35)*(1/AF$1+'Output(tau)'!$B$34))),0)</f>
        <v>9.1060629709823204E-3</v>
      </c>
      <c r="AG35">
        <f>IF('Output(tau)'!$B$18&gt;=$H35,1/AG$1*1/(1/AG$1+'Output(tau)'!$B$34)*(EXP(-('Output(tau)'!$B$18-$H35-1)*(1/AG$1+'Output(tau)'!$B$34))-EXP(-('Output(tau)'!$B$18-$H35)*(1/AG$1+'Output(tau)'!$B$34))),0)</f>
        <v>9.2900702983090278E-3</v>
      </c>
      <c r="AH35">
        <f>IF('Output(tau)'!$B$18&gt;=$H35,1/AH$1*1/(1/AH$1+'Output(tau)'!$B$34)*(EXP(-('Output(tau)'!$B$18-$H35-1)*(1/AH$1+'Output(tau)'!$B$34))-EXP(-('Output(tau)'!$B$18-$H35)*(1/AH$1+'Output(tau)'!$B$34))),0)</f>
        <v>9.4486721975299559E-3</v>
      </c>
      <c r="AI35">
        <f>IF('Output(tau)'!$B$18&gt;=$H35,1/AI$1*1/(1/AI$1+'Output(tau)'!$B$34)*(EXP(-('Output(tau)'!$B$18-$H35-1)*(1/AI$1+'Output(tau)'!$B$34))-EXP(-('Output(tau)'!$B$18-$H35)*(1/AI$1+'Output(tau)'!$B$34))),0)</f>
        <v>9.5842748253402998E-3</v>
      </c>
      <c r="AJ35">
        <f>IF('Output(tau)'!$B$18&gt;=$H35,1/AJ$1*1/(1/AJ$1+'Output(tau)'!$B$34)*(EXP(-('Output(tau)'!$B$18-$H35-1)*(1/AJ$1+'Output(tau)'!$B$34))-EXP(-('Output(tau)'!$B$18-$H35)*(1/AJ$1+'Output(tau)'!$B$34))),0)</f>
        <v>9.6990940663794767E-3</v>
      </c>
      <c r="AK35">
        <f>IF('Output(tau)'!$B$18&gt;=$H35,1/AK$1*1/(1/AK$1+'Output(tau)'!$B$34)*(EXP(-('Output(tau)'!$B$18-$H35-1)*(1/AK$1+'Output(tau)'!$B$34))-EXP(-('Output(tau)'!$B$18-$H35)*(1/AK$1+'Output(tau)'!$B$34))),0)</f>
        <v>9.7951591861708542E-3</v>
      </c>
      <c r="AL35">
        <f>IF('Output(tau)'!$B$18&gt;=$H35,1/AL$1*1/(1/AL$1+'Output(tau)'!$B$34)*(EXP(-('Output(tau)'!$B$18-$H35-1)*(1/AL$1+'Output(tau)'!$B$34))-EXP(-('Output(tau)'!$B$18-$H35)*(1/AL$1+'Output(tau)'!$B$34))),0)</f>
        <v>9.8743207787311271E-3</v>
      </c>
      <c r="AM35">
        <f>IF('Output(tau)'!$B$18&gt;=$H35,1/AM$1*1/(1/AM$1+'Output(tau)'!$B$34)*(EXP(-('Output(tau)'!$B$18-$H35-1)*(1/AM$1+'Output(tau)'!$B$34))-EXP(-('Output(tau)'!$B$18-$H35)*(1/AM$1+'Output(tau)'!$B$34))),0)</f>
        <v>9.9382612110002211E-3</v>
      </c>
      <c r="AN35">
        <f>IF('Output(tau)'!$B$18&gt;=$H35,1/AN$1*1/(1/AN$1+'Output(tau)'!$B$34)*(EXP(-('Output(tau)'!$B$18-$H35-1)*(1/AN$1+'Output(tau)'!$B$34))-EXP(-('Output(tau)'!$B$18-$H35)*(1/AN$1+'Output(tau)'!$B$34))),0)</f>
        <v>9.9885063398907348E-3</v>
      </c>
      <c r="AO35">
        <f>IF('Output(tau)'!$B$18&gt;=$H35,1/AO$1*1/(1/AO$1+'Output(tau)'!$B$34)*(EXP(-('Output(tau)'!$B$18-$H35-1)*(1/AO$1+'Output(tau)'!$B$34))-EXP(-('Output(tau)'!$B$18-$H35)*(1/AO$1+'Output(tau)'!$B$34))),0)</f>
        <v>1.0026437681778577E-2</v>
      </c>
      <c r="AP35">
        <f>IF('Output(tau)'!$B$18&gt;=$H35,1/AP$1*1/(1/AP$1+'Output(tau)'!$B$34)*(EXP(-('Output(tau)'!$B$18-$H35-1)*(1/AP$1+'Output(tau)'!$B$34))-EXP(-('Output(tau)'!$B$18-$H35)*(1/AP$1+'Output(tau)'!$B$34))),0)</f>
        <v>1.0053304497389559E-2</v>
      </c>
      <c r="AQ35">
        <f>IF('Output(tau)'!$B$18&gt;=$H35,1/AQ$1*1/(1/AQ$1+'Output(tau)'!$B$34)*(EXP(-('Output(tau)'!$B$18-$H35-1)*(1/AQ$1+'Output(tau)'!$B$34))-EXP(-('Output(tau)'!$B$18-$H35)*(1/AQ$1+'Output(tau)'!$B$34))),0)</f>
        <v>1.0070235452233844E-2</v>
      </c>
      <c r="AR35">
        <f>IF('Output(tau)'!$B$18&gt;=$H35,1/AR$1*1/(1/AR$1+'Output(tau)'!$B$34)*(EXP(-('Output(tau)'!$B$18-$H35-1)*(1/AR$1+'Output(tau)'!$B$34))-EXP(-('Output(tau)'!$B$18-$H35)*(1/AR$1+'Output(tau)'!$B$34))),0)</f>
        <v>1.0078249649037196E-2</v>
      </c>
      <c r="AS35">
        <f>IF('Output(tau)'!$B$18&gt;=$H35,1/AS$1*1/(1/AS$1+'Output(tau)'!$B$34)*(EXP(-('Output(tau)'!$B$18-$H35-1)*(1/AS$1+'Output(tau)'!$B$34))-EXP(-('Output(tau)'!$B$18-$H35)*(1/AS$1+'Output(tau)'!$B$34))),0)</f>
        <v>1.0078266921874135E-2</v>
      </c>
      <c r="AT35">
        <f>IF('Output(tau)'!$B$18&gt;=$H35,1/AT$1*1/(1/AT$1+'Output(tau)'!$B$34)*(EXP(-('Output(tau)'!$B$18-$H35-1)*(1/AT$1+'Output(tau)'!$B$34))-EXP(-('Output(tau)'!$B$18-$H35)*(1/AT$1+'Output(tau)'!$B$34))),0)</f>
        <v>1.0071117344612579E-2</v>
      </c>
      <c r="AU35">
        <f>IF('Output(tau)'!$B$18&gt;=$H35,1/AU$1*1/(1/AU$1+'Output(tau)'!$B$34)*(EXP(-('Output(tau)'!$B$18-$H35-1)*(1/AU$1+'Output(tau)'!$B$34))-EXP(-('Output(tau)'!$B$18-$H35)*(1/AU$1+'Output(tau)'!$B$34))),0)</f>
        <v>1.0057549947894984E-2</v>
      </c>
      <c r="AV35">
        <f>IF('Output(tau)'!$B$18&gt;=$H35,1/AV$1*1/(1/AV$1+'Output(tau)'!$B$34)*(EXP(-('Output(tau)'!$B$18-$H35-1)*(1/AV$1+'Output(tau)'!$B$34))-EXP(-('Output(tau)'!$B$18-$H35)*(1/AV$1+'Output(tau)'!$B$34))),0)</f>
        <v>1.0038240665606268E-2</v>
      </c>
    </row>
    <row r="36" spans="7:48" x14ac:dyDescent="0.15">
      <c r="G36">
        <f>IF('Output(tau)'!$B$18&gt;H36,'Output(tau)'!$B$18-H36,0)</f>
        <v>36</v>
      </c>
      <c r="H36">
        <v>1964</v>
      </c>
      <c r="I36">
        <f>IF('Output(tau)'!$B$18&gt;=$H36,1/I$1*1/(1/I$1+'Output(tau)'!$B$34)*(EXP(-('Output(tau)'!$B$18-$H36-1)*(1/I$1+'Output(tau)'!$B$34))-EXP(-('Output(tau)'!$B$18-$H36)*(1/I$1+'Output(tau)'!$B$34))),0)</f>
        <v>2.873660975025942E-3</v>
      </c>
      <c r="J36">
        <f>IF('Output(tau)'!$B$18&gt;=$H36,1/J$1*1/(1/J$1+'Output(tau)'!$B$34)*(EXP(-('Output(tau)'!$B$18-$H36-1)*(1/J$1+'Output(tau)'!$B$34))-EXP(-('Output(tau)'!$B$18-$H36)*(1/J$1+'Output(tau)'!$B$34))),0)</f>
        <v>9.8800118127271898E-9</v>
      </c>
      <c r="K36">
        <f>IF('Output(tau)'!$B$18&gt;=$H36,1/K$1*1/(1/K$1+'Output(tau)'!$B$34)*(EXP(-('Output(tau)'!$B$18-$H36-1)*(1/K$1+'Output(tau)'!$B$34))-EXP(-('Output(tau)'!$B$18-$H36)*(1/K$1+'Output(tau)'!$B$34))),0)</f>
        <v>2.4307267493440875E-6</v>
      </c>
      <c r="L36">
        <f>IF('Output(tau)'!$B$18&gt;=$H36,1/L$1*1/(1/L$1+'Output(tau)'!$B$34)*(EXP(-('Output(tau)'!$B$18-$H36-1)*(1/L$1+'Output(tau)'!$B$34))-EXP(-('Output(tau)'!$B$18-$H36)*(1/L$1+'Output(tau)'!$B$34))),0)</f>
        <v>3.5051521029071694E-5</v>
      </c>
      <c r="M36">
        <f>IF('Output(tau)'!$B$18&gt;=$H36,1/M$1*1/(1/M$1+'Output(tau)'!$B$34)*(EXP(-('Output(tau)'!$B$18-$H36-1)*(1/M$1+'Output(tau)'!$B$34))-EXP(-('Output(tau)'!$B$18-$H36)*(1/M$1+'Output(tau)'!$B$34))),0)</f>
        <v>1.6529615717783704E-4</v>
      </c>
      <c r="N36">
        <f>IF('Output(tau)'!$B$18&gt;=$H36,1/N$1*1/(1/N$1+'Output(tau)'!$B$34)*(EXP(-('Output(tau)'!$B$18-$H36-1)*(1/N$1+'Output(tau)'!$B$34))-EXP(-('Output(tau)'!$B$18-$H36)*(1/N$1+'Output(tau)'!$B$34))),0)</f>
        <v>4.4954751815183026E-4</v>
      </c>
      <c r="O36">
        <f>IF('Output(tau)'!$B$18&gt;=$H36,1/O$1*1/(1/O$1+'Output(tau)'!$B$34)*(EXP(-('Output(tau)'!$B$18-$H36-1)*(1/O$1+'Output(tau)'!$B$34))-EXP(-('Output(tau)'!$B$18-$H36)*(1/O$1+'Output(tau)'!$B$34))),0)</f>
        <v>8.9696965589021547E-4</v>
      </c>
      <c r="P36">
        <f>IF('Output(tau)'!$B$18&gt;=$H36,1/P$1*1/(1/P$1+'Output(tau)'!$B$34)*(EXP(-('Output(tau)'!$B$18-$H36-1)*(1/P$1+'Output(tau)'!$B$34))-EXP(-('Output(tau)'!$B$18-$H36)*(1/P$1+'Output(tau)'!$B$34))),0)</f>
        <v>1.4791457041916922E-3</v>
      </c>
      <c r="Q36">
        <f>IF('Output(tau)'!$B$18&gt;=$H36,1/Q$1*1/(1/Q$1+'Output(tau)'!$B$34)*(EXP(-('Output(tau)'!$B$18-$H36-1)*(1/Q$1+'Output(tau)'!$B$34))-EXP(-('Output(tau)'!$B$18-$H36)*(1/Q$1+'Output(tau)'!$B$34))),0)</f>
        <v>2.1524368256163051E-3</v>
      </c>
      <c r="R36">
        <f>IF('Output(tau)'!$B$18&gt;=$H36,1/R$1*1/(1/R$1+'Output(tau)'!$B$34)*(EXP(-('Output(tau)'!$B$18-$H36-1)*(1/R$1+'Output(tau)'!$B$34))-EXP(-('Output(tau)'!$B$18-$H36)*(1/R$1+'Output(tau)'!$B$34))),0)</f>
        <v>2.873660975025942E-3</v>
      </c>
      <c r="S36">
        <f>IF('Output(tau)'!$B$18&gt;=$H36,1/S$1*1/(1/S$1+'Output(tau)'!$B$34)*(EXP(-('Output(tau)'!$B$18-$H36-1)*(1/S$1+'Output(tau)'!$B$34))-EXP(-('Output(tau)'!$B$18-$H36)*(1/S$1+'Output(tau)'!$B$34))),0)</f>
        <v>3.6071991331565606E-3</v>
      </c>
      <c r="T36">
        <f>IF('Output(tau)'!$B$18&gt;=$H36,1/T$1*1/(1/T$1+'Output(tau)'!$B$34)*(EXP(-('Output(tau)'!$B$18-$H36-1)*(1/T$1+'Output(tau)'!$B$34))-EXP(-('Output(tau)'!$B$18-$H36)*(1/T$1+'Output(tau)'!$B$34))),0)</f>
        <v>4.3266978549576646E-3</v>
      </c>
      <c r="U36">
        <f>IF('Output(tau)'!$B$18&gt;=$H36,1/U$1*1/(1/U$1+'Output(tau)'!$B$34)*(EXP(-('Output(tau)'!$B$18-$H36-1)*(1/U$1+'Output(tau)'!$B$34))-EXP(-('Output(tau)'!$B$18-$H36)*(1/U$1+'Output(tau)'!$B$34))),0)</f>
        <v>5.0142468311692306E-3</v>
      </c>
      <c r="V36">
        <f>IF('Output(tau)'!$B$18&gt;=$H36,1/V$1*1/(1/V$1+'Output(tau)'!$B$34)*(EXP(-('Output(tau)'!$B$18-$H36-1)*(1/V$1+'Output(tau)'!$B$34))-EXP(-('Output(tau)'!$B$18-$H36)*(1/V$1+'Output(tau)'!$B$34))),0)</f>
        <v>5.6587116331306836E-3</v>
      </c>
      <c r="W36">
        <f>IF('Output(tau)'!$B$18&gt;=$H36,1/W$1*1/(1/W$1+'Output(tau)'!$B$34)*(EXP(-('Output(tau)'!$B$18-$H36-1)*(1/W$1+'Output(tau)'!$B$34))-EXP(-('Output(tau)'!$B$18-$H36)*(1/W$1+'Output(tau)'!$B$34))),0)</f>
        <v>6.2540145749925419E-3</v>
      </c>
      <c r="X36">
        <f>IF('Output(tau)'!$B$18&gt;=$H36,1/X$1*1/(1/X$1+'Output(tau)'!$B$34)*(EXP(-('Output(tau)'!$B$18-$H36-1)*(1/X$1+'Output(tau)'!$B$34))-EXP(-('Output(tau)'!$B$18-$H36)*(1/X$1+'Output(tau)'!$B$34))),0)</f>
        <v>6.7976659584794014E-3</v>
      </c>
      <c r="Y36">
        <f>IF('Output(tau)'!$B$18&gt;=$H36,1/Y$1*1/(1/Y$1+'Output(tau)'!$B$34)*(EXP(-('Output(tau)'!$B$18-$H36-1)*(1/Y$1+'Output(tau)'!$B$34))-EXP(-('Output(tau)'!$B$18-$H36)*(1/Y$1+'Output(tau)'!$B$34))),0)</f>
        <v>7.2896155788957501E-3</v>
      </c>
      <c r="Z36">
        <f>IF('Output(tau)'!$B$18&gt;=$H36,1/Z$1*1/(1/Z$1+'Output(tau)'!$B$34)*(EXP(-('Output(tau)'!$B$18-$H36-1)*(1/Z$1+'Output(tau)'!$B$34))-EXP(-('Output(tau)'!$B$18-$H36)*(1/Z$1+'Output(tau)'!$B$34))),0)</f>
        <v>7.7313995177955008E-3</v>
      </c>
      <c r="AA36">
        <f>IF('Output(tau)'!$B$18&gt;=$H36,1/AA$1*1/(1/AA$1+'Output(tau)'!$B$34)*(EXP(-('Output(tau)'!$B$18-$H36-1)*(1/AA$1+'Output(tau)'!$B$34))-EXP(-('Output(tau)'!$B$18-$H36)*(1/AA$1+'Output(tau)'!$B$34))),0)</f>
        <v>8.1255276256517739E-3</v>
      </c>
      <c r="AB36">
        <f>IF('Output(tau)'!$B$18&gt;=$H36,1/AB$1*1/(1/AB$1+'Output(tau)'!$B$34)*(EXP(-('Output(tau)'!$B$18-$H36-1)*(1/AB$1+'Output(tau)'!$B$34))-EXP(-('Output(tau)'!$B$18-$H36)*(1/AB$1+'Output(tau)'!$B$34))),0)</f>
        <v>8.4750552288586078E-3</v>
      </c>
      <c r="AC36">
        <f>IF('Output(tau)'!$B$18&gt;=$H36,1/AC$1*1/(1/AC$1+'Output(tau)'!$B$34)*(EXP(-('Output(tau)'!$B$18-$H36-1)*(1/AC$1+'Output(tau)'!$B$34))-EXP(-('Output(tau)'!$B$18-$H36)*(1/AC$1+'Output(tau)'!$B$34))),0)</f>
        <v>8.783290689609452E-3</v>
      </c>
      <c r="AD36">
        <f>IF('Output(tau)'!$B$18&gt;=$H36,1/AD$1*1/(1/AD$1+'Output(tau)'!$B$34)*(EXP(-('Output(tau)'!$B$18-$H36-1)*(1/AD$1+'Output(tau)'!$B$34))-EXP(-('Output(tau)'!$B$18-$H36)*(1/AD$1+'Output(tau)'!$B$34))),0)</f>
        <v>9.0536007241970307E-3</v>
      </c>
      <c r="AE36">
        <f>IF('Output(tau)'!$B$18&gt;=$H36,1/AE$1*1/(1/AE$1+'Output(tau)'!$B$34)*(EXP(-('Output(tau)'!$B$18-$H36-1)*(1/AE$1+'Output(tau)'!$B$34))-EXP(-('Output(tau)'!$B$18-$H36)*(1/AE$1+'Output(tau)'!$B$34))),0)</f>
        <v>9.2892848190644361E-3</v>
      </c>
      <c r="AF36">
        <f>IF('Output(tau)'!$B$18&gt;=$H36,1/AF$1*1/(1/AF$1+'Output(tau)'!$B$34)*(EXP(-('Output(tau)'!$B$18-$H36-1)*(1/AF$1+'Output(tau)'!$B$34))-EXP(-('Output(tau)'!$B$18-$H36)*(1/AF$1+'Output(tau)'!$B$34))),0)</f>
        <v>9.4934977688628797E-3</v>
      </c>
      <c r="AG36">
        <f>IF('Output(tau)'!$B$18&gt;=$H36,1/AG$1*1/(1/AG$1+'Output(tau)'!$B$34)*(EXP(-('Output(tau)'!$B$18-$H36-1)*(1/AG$1+'Output(tau)'!$B$34))-EXP(-('Output(tau)'!$B$18-$H36)*(1/AG$1+'Output(tau)'!$B$34))),0)</f>
        <v>9.66920525948467E-3</v>
      </c>
      <c r="AH36">
        <f>IF('Output(tau)'!$B$18&gt;=$H36,1/AH$1*1/(1/AH$1+'Output(tau)'!$B$34)*(EXP(-('Output(tau)'!$B$18-$H36-1)*(1/AH$1+'Output(tau)'!$B$34))-EXP(-('Output(tau)'!$B$18-$H36)*(1/AH$1+'Output(tau)'!$B$34))),0)</f>
        <v>9.8191617959669797E-3</v>
      </c>
      <c r="AI36">
        <f>IF('Output(tau)'!$B$18&gt;=$H36,1/AI$1*1/(1/AI$1+'Output(tau)'!$B$34)*(EXP(-('Output(tau)'!$B$18-$H36-1)*(1/AI$1+'Output(tau)'!$B$34))-EXP(-('Output(tau)'!$B$18-$H36)*(1/AI$1+'Output(tau)'!$B$34))),0)</f>
        <v>9.9459034560236415E-3</v>
      </c>
      <c r="AJ36">
        <f>IF('Output(tau)'!$B$18&gt;=$H36,1/AJ$1*1/(1/AJ$1+'Output(tau)'!$B$34)*(EXP(-('Output(tau)'!$B$18-$H36-1)*(1/AJ$1+'Output(tau)'!$B$34))-EXP(-('Output(tau)'!$B$18-$H36)*(1/AJ$1+'Output(tau)'!$B$34))),0)</f>
        <v>1.0051750230625656E-2</v>
      </c>
      <c r="AK36">
        <f>IF('Output(tau)'!$B$18&gt;=$H36,1/AK$1*1/(1/AK$1+'Output(tau)'!$B$34)*(EXP(-('Output(tau)'!$B$18-$H36-1)*(1/AK$1+'Output(tau)'!$B$34))-EXP(-('Output(tau)'!$B$18-$H36)*(1/AK$1+'Output(tau)'!$B$34))),0)</f>
        <v>1.0138814333221779E-2</v>
      </c>
      <c r="AL36">
        <f>IF('Output(tau)'!$B$18&gt;=$H36,1/AL$1*1/(1/AL$1+'Output(tau)'!$B$34)*(EXP(-('Output(tau)'!$B$18-$H36-1)*(1/AL$1+'Output(tau)'!$B$34))-EXP(-('Output(tau)'!$B$18-$H36)*(1/AL$1+'Output(tau)'!$B$34))),0)</f>
        <v>1.0209012002395546E-2</v>
      </c>
      <c r="AM36">
        <f>IF('Output(tau)'!$B$18&gt;=$H36,1/AM$1*1/(1/AM$1+'Output(tau)'!$B$34)*(EXP(-('Output(tau)'!$B$18-$H36-1)*(1/AM$1+'Output(tau)'!$B$34))-EXP(-('Output(tau)'!$B$18-$H36)*(1/AM$1+'Output(tau)'!$B$34))),0)</f>
        <v>1.0264077124998827E-2</v>
      </c>
      <c r="AN36">
        <f>IF('Output(tau)'!$B$18&gt;=$H36,1/AN$1*1/(1/AN$1+'Output(tau)'!$B$34)*(EXP(-('Output(tau)'!$B$18-$H36-1)*(1/AN$1+'Output(tau)'!$B$34))-EXP(-('Output(tau)'!$B$18-$H36)*(1/AN$1+'Output(tau)'!$B$34))),0)</f>
        <v>1.0305575566945224E-2</v>
      </c>
      <c r="AO36">
        <f>IF('Output(tau)'!$B$18&gt;=$H36,1/AO$1*1/(1/AO$1+'Output(tau)'!$B$34)*(EXP(-('Output(tau)'!$B$18-$H36-1)*(1/AO$1+'Output(tau)'!$B$34))-EXP(-('Output(tau)'!$B$18-$H36)*(1/AO$1+'Output(tau)'!$B$34))),0)</f>
        <v>1.0334919487908933E-2</v>
      </c>
      <c r="AP36">
        <f>IF('Output(tau)'!$B$18&gt;=$H36,1/AP$1*1/(1/AP$1+'Output(tau)'!$B$34)*(EXP(-('Output(tau)'!$B$18-$H36-1)*(1/AP$1+'Output(tau)'!$B$34))-EXP(-('Output(tau)'!$B$18-$H36)*(1/AP$1+'Output(tau)'!$B$34))),0)</f>
        <v>1.0353381184730392E-2</v>
      </c>
      <c r="AQ36">
        <f>IF('Output(tau)'!$B$18&gt;=$H36,1/AQ$1*1/(1/AQ$1+'Output(tau)'!$B$34)*(EXP(-('Output(tau)'!$B$18-$H36-1)*(1/AQ$1+'Output(tau)'!$B$34))-EXP(-('Output(tau)'!$B$18-$H36)*(1/AQ$1+'Output(tau)'!$B$34))),0)</f>
        <v>1.0362106192273068E-2</v>
      </c>
      <c r="AR36">
        <f>IF('Output(tau)'!$B$18&gt;=$H36,1/AR$1*1/(1/AR$1+'Output(tau)'!$B$34)*(EXP(-('Output(tau)'!$B$18-$H36-1)*(1/AR$1+'Output(tau)'!$B$34))-EXP(-('Output(tau)'!$B$18-$H36)*(1/AR$1+'Output(tau)'!$B$34))),0)</f>
        <v>1.0362125495163244E-2</v>
      </c>
      <c r="AS36">
        <f>IF('Output(tau)'!$B$18&gt;=$H36,1/AS$1*1/(1/AS$1+'Output(tau)'!$B$34)*(EXP(-('Output(tau)'!$B$18-$H36-1)*(1/AS$1+'Output(tau)'!$B$34))-EXP(-('Output(tau)'!$B$18-$H36)*(1/AS$1+'Output(tau)'!$B$34))),0)</f>
        <v>1.0354366787159064E-2</v>
      </c>
      <c r="AT36">
        <f>IF('Output(tau)'!$B$18&gt;=$H36,1/AT$1*1/(1/AT$1+'Output(tau)'!$B$34)*(EXP(-('Output(tau)'!$B$18-$H36-1)*(1/AT$1+'Output(tau)'!$B$34))-EXP(-('Output(tau)'!$B$18-$H36)*(1/AT$1+'Output(tau)'!$B$34))),0)</f>
        <v>1.0339664769455748E-2</v>
      </c>
      <c r="AU36">
        <f>IF('Output(tau)'!$B$18&gt;=$H36,1/AU$1*1/(1/AU$1+'Output(tau)'!$B$34)*(EXP(-('Output(tau)'!$B$18-$H36-1)*(1/AU$1+'Output(tau)'!$B$34))-EXP(-('Output(tau)'!$B$18-$H36)*(1/AU$1+'Output(tau)'!$B$34))),0)</f>
        <v>1.0318770513879638E-2</v>
      </c>
      <c r="AV36">
        <f>IF('Output(tau)'!$B$18&gt;=$H36,1/AV$1*1/(1/AV$1+'Output(tau)'!$B$34)*(EXP(-('Output(tau)'!$B$18-$H36-1)*(1/AV$1+'Output(tau)'!$B$34))-EXP(-('Output(tau)'!$B$18-$H36)*(1/AV$1+'Output(tau)'!$B$34))),0)</f>
        <v>1.0292359937909279E-2</v>
      </c>
    </row>
    <row r="37" spans="7:48" x14ac:dyDescent="0.15">
      <c r="G37">
        <f>IF('Output(tau)'!$B$18&gt;H37,'Output(tau)'!$B$18-H37,0)</f>
        <v>35</v>
      </c>
      <c r="H37">
        <v>1965</v>
      </c>
      <c r="I37">
        <f>IF('Output(tau)'!$B$18&gt;=$H37,1/I$1*1/(1/I$1+'Output(tau)'!$B$34)*(EXP(-('Output(tau)'!$B$18-$H37-1)*(1/I$1+'Output(tau)'!$B$34))-EXP(-('Output(tau)'!$B$18-$H37)*(1/I$1+'Output(tau)'!$B$34))),0)</f>
        <v>3.1758865380075649E-3</v>
      </c>
      <c r="J37">
        <f>IF('Output(tau)'!$B$18&gt;=$H37,1/J$1*1/(1/J$1+'Output(tau)'!$B$34)*(EXP(-('Output(tau)'!$B$18-$H37-1)*(1/J$1+'Output(tau)'!$B$34))-EXP(-('Output(tau)'!$B$18-$H37)*(1/J$1+'Output(tau)'!$B$34))),0)</f>
        <v>1.6289385630411849E-8</v>
      </c>
      <c r="K37">
        <f>IF('Output(tau)'!$B$18&gt;=$H37,1/K$1*1/(1/K$1+'Output(tau)'!$B$34)*(EXP(-('Output(tau)'!$B$18-$H37-1)*(1/K$1+'Output(tau)'!$B$34))-EXP(-('Output(tau)'!$B$18-$H37)*(1/K$1+'Output(tau)'!$B$34))),0)</f>
        <v>3.3923524533737314E-6</v>
      </c>
      <c r="L37">
        <f>IF('Output(tau)'!$B$18&gt;=$H37,1/L$1*1/(1/L$1+'Output(tau)'!$B$34)*(EXP(-('Output(tau)'!$B$18-$H37-1)*(1/L$1+'Output(tau)'!$B$34))-EXP(-('Output(tau)'!$B$18-$H37)*(1/L$1+'Output(tau)'!$B$34))),0)</f>
        <v>4.5007043894892913E-5</v>
      </c>
      <c r="M37">
        <f>IF('Output(tau)'!$B$18&gt;=$H37,1/M$1*1/(1/M$1+'Output(tau)'!$B$34)*(EXP(-('Output(tau)'!$B$18-$H37-1)*(1/M$1+'Output(tau)'!$B$34))-EXP(-('Output(tau)'!$B$18-$H37)*(1/M$1+'Output(tau)'!$B$34))),0)</f>
        <v>2.0189318229028614E-4</v>
      </c>
      <c r="N37">
        <f>IF('Output(tau)'!$B$18&gt;=$H37,1/N$1*1/(1/N$1+'Output(tau)'!$B$34)*(EXP(-('Output(tau)'!$B$18-$H37-1)*(1/N$1+'Output(tau)'!$B$34))-EXP(-('Output(tau)'!$B$18-$H37)*(1/N$1+'Output(tau)'!$B$34))),0)</f>
        <v>5.310776416465727E-4</v>
      </c>
      <c r="O37">
        <f>IF('Output(tau)'!$B$18&gt;=$H37,1/O$1*1/(1/O$1+'Output(tau)'!$B$34)*(EXP(-('Output(tau)'!$B$18-$H37-1)*(1/O$1+'Output(tau)'!$B$34))-EXP(-('Output(tau)'!$B$18-$H37)*(1/O$1+'Output(tau)'!$B$34))),0)</f>
        <v>1.0347127965180695E-3</v>
      </c>
      <c r="P37">
        <f>IF('Output(tau)'!$B$18&gt;=$H37,1/P$1*1/(1/P$1+'Output(tau)'!$B$34)*(EXP(-('Output(tau)'!$B$18-$H37-1)*(1/P$1+'Output(tau)'!$B$34))-EXP(-('Output(tau)'!$B$18-$H37)*(1/P$1+'Output(tau)'!$B$34))),0)</f>
        <v>1.6760916665652572E-3</v>
      </c>
      <c r="Q37">
        <f>IF('Output(tau)'!$B$18&gt;=$H37,1/Q$1*1/(1/Q$1+'Output(tau)'!$B$34)*(EXP(-('Output(tau)'!$B$18-$H37-1)*(1/Q$1+'Output(tau)'!$B$34))-EXP(-('Output(tau)'!$B$18-$H37)*(1/Q$1+'Output(tau)'!$B$34))),0)</f>
        <v>2.4053891968884265E-3</v>
      </c>
      <c r="R37">
        <f>IF('Output(tau)'!$B$18&gt;=$H37,1/R$1*1/(1/R$1+'Output(tau)'!$B$34)*(EXP(-('Output(tau)'!$B$18-$H37-1)*(1/R$1+'Output(tau)'!$B$34))-EXP(-('Output(tau)'!$B$18-$H37)*(1/R$1+'Output(tau)'!$B$34))),0)</f>
        <v>3.1758865380075649E-3</v>
      </c>
      <c r="S37">
        <f>IF('Output(tau)'!$B$18&gt;=$H37,1/S$1*1/(1/S$1+'Output(tau)'!$B$34)*(EXP(-('Output(tau)'!$B$18-$H37-1)*(1/S$1+'Output(tau)'!$B$34))-EXP(-('Output(tau)'!$B$18-$H37)*(1/S$1+'Output(tau)'!$B$34))),0)</f>
        <v>3.9504942541754712E-3</v>
      </c>
      <c r="T37">
        <f>IF('Output(tau)'!$B$18&gt;=$H37,1/T$1*1/(1/T$1+'Output(tau)'!$B$34)*(EXP(-('Output(tau)'!$B$18-$H37-1)*(1/T$1+'Output(tau)'!$B$34))-EXP(-('Output(tau)'!$B$18-$H37)*(1/T$1+'Output(tau)'!$B$34))),0)</f>
        <v>4.702705419608301E-3</v>
      </c>
      <c r="U37">
        <f>IF('Output(tau)'!$B$18&gt;=$H37,1/U$1*1/(1/U$1+'Output(tau)'!$B$34)*(EXP(-('Output(tau)'!$B$18-$H37-1)*(1/U$1+'Output(tau)'!$B$34))-EXP(-('Output(tau)'!$B$18-$H37)*(1/U$1+'Output(tau)'!$B$34))),0)</f>
        <v>5.4151809906754916E-3</v>
      </c>
      <c r="V37">
        <f>IF('Output(tau)'!$B$18&gt;=$H37,1/V$1*1/(1/V$1+'Output(tau)'!$B$34)*(EXP(-('Output(tau)'!$B$18-$H37-1)*(1/V$1+'Output(tau)'!$B$34))-EXP(-('Output(tau)'!$B$18-$H37)*(1/V$1+'Output(tau)'!$B$34))),0)</f>
        <v>6.077690738458652E-3</v>
      </c>
      <c r="W37">
        <f>IF('Output(tau)'!$B$18&gt;=$H37,1/W$1*1/(1/W$1+'Output(tau)'!$B$34)*(EXP(-('Output(tau)'!$B$18-$H37-1)*(1/W$1+'Output(tau)'!$B$34))-EXP(-('Output(tau)'!$B$18-$H37)*(1/W$1+'Output(tau)'!$B$34))),0)</f>
        <v>6.6851607471228036E-3</v>
      </c>
      <c r="X37">
        <f>IF('Output(tau)'!$B$18&gt;=$H37,1/X$1*1/(1/X$1+'Output(tau)'!$B$34)*(EXP(-('Output(tau)'!$B$18-$H37-1)*(1/X$1+'Output(tau)'!$B$34))-EXP(-('Output(tau)'!$B$18-$H37)*(1/X$1+'Output(tau)'!$B$34))),0)</f>
        <v>7.2360777463758852E-3</v>
      </c>
      <c r="Y37">
        <f>IF('Output(tau)'!$B$18&gt;=$H37,1/Y$1*1/(1/Y$1+'Output(tau)'!$B$34)*(EXP(-('Output(tau)'!$B$18-$H37-1)*(1/Y$1+'Output(tau)'!$B$34))-EXP(-('Output(tau)'!$B$18-$H37)*(1/Y$1+'Output(tau)'!$B$34))),0)</f>
        <v>7.7312792568177136E-3</v>
      </c>
      <c r="Z37">
        <f>IF('Output(tau)'!$B$18&gt;=$H37,1/Z$1*1/(1/Z$1+'Output(tau)'!$B$34)*(EXP(-('Output(tau)'!$B$18-$H37-1)*(1/Z$1+'Output(tau)'!$B$34))-EXP(-('Output(tau)'!$B$18-$H37)*(1/Z$1+'Output(tau)'!$B$34))),0)</f>
        <v>8.1730769360875699E-3</v>
      </c>
      <c r="AA37">
        <f>IF('Output(tau)'!$B$18&gt;=$H37,1/AA$1*1/(1/AA$1+'Output(tau)'!$B$34)*(EXP(-('Output(tau)'!$B$18-$H37-1)*(1/AA$1+'Output(tau)'!$B$34))-EXP(-('Output(tau)'!$B$18-$H37)*(1/AA$1+'Output(tau)'!$B$34))),0)</f>
        <v>8.5646412352560763E-3</v>
      </c>
      <c r="AB37">
        <f>IF('Output(tau)'!$B$18&gt;=$H37,1/AB$1*1/(1/AB$1+'Output(tau)'!$B$34)*(EXP(-('Output(tau)'!$B$18-$H37-1)*(1/AB$1+'Output(tau)'!$B$34))-EXP(-('Output(tau)'!$B$18-$H37)*(1/AB$1+'Output(tau)'!$B$34))),0)</f>
        <v>8.9095806022894686E-3</v>
      </c>
      <c r="AC37">
        <f>IF('Output(tau)'!$B$18&gt;=$H37,1/AC$1*1/(1/AC$1+'Output(tau)'!$B$34)*(EXP(-('Output(tau)'!$B$18-$H37-1)*(1/AC$1+'Output(tau)'!$B$34))-EXP(-('Output(tau)'!$B$18-$H37)*(1/AC$1+'Output(tau)'!$B$34))),0)</f>
        <v>9.2116609760367618E-3</v>
      </c>
      <c r="AD37">
        <f>IF('Output(tau)'!$B$18&gt;=$H37,1/AD$1*1/(1/AD$1+'Output(tau)'!$B$34)*(EXP(-('Output(tau)'!$B$18-$H37-1)*(1/AD$1+'Output(tau)'!$B$34))-EXP(-('Output(tau)'!$B$18-$H37)*(1/AD$1+'Output(tau)'!$B$34))),0)</f>
        <v>9.4746242587549767E-3</v>
      </c>
      <c r="AE37">
        <f>IF('Output(tau)'!$B$18&gt;=$H37,1/AE$1*1/(1/AE$1+'Output(tau)'!$B$34)*(EXP(-('Output(tau)'!$B$18-$H37-1)*(1/AE$1+'Output(tau)'!$B$34))-EXP(-('Output(tau)'!$B$18-$H37)*(1/AE$1+'Output(tau)'!$B$34))),0)</f>
        <v>9.70207545230653E-3</v>
      </c>
      <c r="AF37">
        <f>IF('Output(tau)'!$B$18&gt;=$H37,1/AF$1*1/(1/AF$1+'Output(tau)'!$B$34)*(EXP(-('Output(tau)'!$B$18-$H37-1)*(1/AF$1+'Output(tau)'!$B$34))-EXP(-('Output(tau)'!$B$18-$H37)*(1/AF$1+'Output(tau)'!$B$34))),0)</f>
        <v>9.8974167183560335E-3</v>
      </c>
      <c r="AG37">
        <f>IF('Output(tau)'!$B$18&gt;=$H37,1/AG$1*1/(1/AG$1+'Output(tau)'!$B$34)*(EXP(-('Output(tau)'!$B$18-$H37-1)*(1/AG$1+'Output(tau)'!$B$34))-EXP(-('Output(tau)'!$B$18-$H37)*(1/AG$1+'Output(tau)'!$B$34))),0)</f>
        <v>1.0063813011949446E-2</v>
      </c>
      <c r="AH37">
        <f>IF('Output(tau)'!$B$18&gt;=$H37,1/AH$1*1/(1/AH$1+'Output(tau)'!$B$34)*(EXP(-('Output(tau)'!$B$18-$H37-1)*(1/AH$1+'Output(tau)'!$B$34))-EXP(-('Output(tau)'!$B$18-$H37)*(1/AH$1+'Output(tau)'!$B$34))),0)</f>
        <v>1.0204178572369382E-2</v>
      </c>
      <c r="AI37">
        <f>IF('Output(tau)'!$B$18&gt;=$H37,1/AI$1*1/(1/AI$1+'Output(tau)'!$B$34)*(EXP(-('Output(tau)'!$B$18-$H37-1)*(1/AI$1+'Output(tau)'!$B$34))-EXP(-('Output(tau)'!$B$18-$H37)*(1/AI$1+'Output(tau)'!$B$34))),0)</f>
        <v>1.0321176860976611E-2</v>
      </c>
      <c r="AJ37">
        <f>IF('Output(tau)'!$B$18&gt;=$H37,1/AJ$1*1/(1/AJ$1+'Output(tau)'!$B$34)*(EXP(-('Output(tau)'!$B$18-$H37-1)*(1/AJ$1+'Output(tau)'!$B$34))-EXP(-('Output(tau)'!$B$18-$H37)*(1/AJ$1+'Output(tau)'!$B$34))),0)</f>
        <v>1.041722886770613E-2</v>
      </c>
      <c r="AK37">
        <f>IF('Output(tau)'!$B$18&gt;=$H37,1/AK$1*1/(1/AK$1+'Output(tau)'!$B$34)*(EXP(-('Output(tau)'!$B$18-$H37-1)*(1/AK$1+'Output(tau)'!$B$34))-EXP(-('Output(tau)'!$B$18-$H37)*(1/AK$1+'Output(tau)'!$B$34))),0)</f>
        <v>1.0494526339977606E-2</v>
      </c>
      <c r="AL37">
        <f>IF('Output(tau)'!$B$18&gt;=$H37,1/AL$1*1/(1/AL$1+'Output(tau)'!$B$34)*(EXP(-('Output(tau)'!$B$18-$H37-1)*(1/AL$1+'Output(tau)'!$B$34))-EXP(-('Output(tau)'!$B$18-$H37)*(1/AL$1+'Output(tau)'!$B$34))),0)</f>
        <v>1.055504762307824E-2</v>
      </c>
      <c r="AM37">
        <f>IF('Output(tau)'!$B$18&gt;=$H37,1/AM$1*1/(1/AM$1+'Output(tau)'!$B$34)*(EXP(-('Output(tau)'!$B$18-$H37-1)*(1/AM$1+'Output(tau)'!$B$34))-EXP(-('Output(tau)'!$B$18-$H37)*(1/AM$1+'Output(tau)'!$B$34))),0)</f>
        <v>1.0600574586560052E-2</v>
      </c>
      <c r="AN37">
        <f>IF('Output(tau)'!$B$18&gt;=$H37,1/AN$1*1/(1/AN$1+'Output(tau)'!$B$34)*(EXP(-('Output(tau)'!$B$18-$H37-1)*(1/AN$1+'Output(tau)'!$B$34))-EXP(-('Output(tau)'!$B$18-$H37)*(1/AN$1+'Output(tau)'!$B$34))),0)</f>
        <v>1.0632709651679562E-2</v>
      </c>
      <c r="AO37">
        <f>IF('Output(tau)'!$B$18&gt;=$H37,1/AO$1*1/(1/AO$1+'Output(tau)'!$B$34)*(EXP(-('Output(tau)'!$B$18-$H37-1)*(1/AO$1+'Output(tau)'!$B$34))-EXP(-('Output(tau)'!$B$18-$H37)*(1/AO$1+'Output(tau)'!$B$34))),0)</f>
        <v>1.0652892304479411E-2</v>
      </c>
      <c r="AP37">
        <f>IF('Output(tau)'!$B$18&gt;=$H37,1/AP$1*1/(1/AP$1+'Output(tau)'!$B$34)*(EXP(-('Output(tau)'!$B$18-$H37-1)*(1/AP$1+'Output(tau)'!$B$34))-EXP(-('Output(tau)'!$B$18-$H37)*(1/AP$1+'Output(tau)'!$B$34))),0)</f>
        <v>1.0662414729819603E-2</v>
      </c>
      <c r="AQ37">
        <f>IF('Output(tau)'!$B$18&gt;=$H37,1/AQ$1*1/(1/AQ$1+'Output(tau)'!$B$34)*(EXP(-('Output(tau)'!$B$18-$H37-1)*(1/AQ$1+'Output(tau)'!$B$34))-EXP(-('Output(tau)'!$B$18-$H37)*(1/AQ$1+'Output(tau)'!$B$34))),0)</f>
        <v>1.0662436369958617E-2</v>
      </c>
      <c r="AR37">
        <f>IF('Output(tau)'!$B$18&gt;=$H37,1/AR$1*1/(1/AR$1+'Output(tau)'!$B$34)*(EXP(-('Output(tau)'!$B$18-$H37-1)*(1/AR$1+'Output(tau)'!$B$34))-EXP(-('Output(tau)'!$B$18-$H37)*(1/AR$1+'Output(tau)'!$B$34))),0)</f>
        <v>1.0653997322617348E-2</v>
      </c>
      <c r="AS37">
        <f>IF('Output(tau)'!$B$18&gt;=$H37,1/AS$1*1/(1/AS$1+'Output(tau)'!$B$34)*(EXP(-('Output(tau)'!$B$18-$H37-1)*(1/AS$1+'Output(tau)'!$B$34))-EXP(-('Output(tau)'!$B$18-$H37)*(1/AS$1+'Output(tau)'!$B$34))),0)</f>
        <v>1.0638030565585266E-2</v>
      </c>
      <c r="AT37">
        <f>IF('Output(tau)'!$B$18&gt;=$H37,1/AT$1*1/(1/AT$1+'Output(tau)'!$B$34)*(EXP(-('Output(tau)'!$B$18-$H37-1)*(1/AT$1+'Output(tau)'!$B$34))-EXP(-('Output(tau)'!$B$18-$H37)*(1/AT$1+'Output(tau)'!$B$34))),0)</f>
        <v>1.061537304020338E-2</v>
      </c>
      <c r="AU37">
        <f>IF('Output(tau)'!$B$18&gt;=$H37,1/AU$1*1/(1/AU$1+'Output(tau)'!$B$34)*(EXP(-('Output(tau)'!$B$18-$H37-1)*(1/AU$1+'Output(tau)'!$B$34))-EXP(-('Output(tau)'!$B$18-$H37)*(1/AU$1+'Output(tau)'!$B$34))),0)</f>
        <v>1.0586775653090019E-2</v>
      </c>
      <c r="AV37">
        <f>IF('Output(tau)'!$B$18&gt;=$H37,1/AV$1*1/(1/AV$1+'Output(tau)'!$B$34)*(EXP(-('Output(tau)'!$B$18-$H37-1)*(1/AV$1+'Output(tau)'!$B$34))-EXP(-('Output(tau)'!$B$18-$H37)*(1/AV$1+'Output(tau)'!$B$34))),0)</f>
        <v>1.0552912270218262E-2</v>
      </c>
    </row>
    <row r="38" spans="7:48" x14ac:dyDescent="0.15">
      <c r="G38">
        <f>IF('Output(tau)'!$B$18&gt;H38,'Output(tau)'!$B$18-H38,0)</f>
        <v>34</v>
      </c>
      <c r="H38">
        <v>1966</v>
      </c>
      <c r="I38">
        <f>IF('Output(tau)'!$B$18&gt;=$H38,1/I$1*1/(1/I$1+'Output(tau)'!$B$34)*(EXP(-('Output(tau)'!$B$18-$H38-1)*(1/I$1+'Output(tau)'!$B$34))-EXP(-('Output(tau)'!$B$18-$H38)*(1/I$1+'Output(tau)'!$B$34))),0)</f>
        <v>3.5098974409139283E-3</v>
      </c>
      <c r="J38">
        <f>IF('Output(tau)'!$B$18&gt;=$H38,1/J$1*1/(1/J$1+'Output(tau)'!$B$34)*(EXP(-('Output(tau)'!$B$18-$H38-1)*(1/J$1+'Output(tau)'!$B$34))-EXP(-('Output(tau)'!$B$18-$H38)*(1/J$1+'Output(tau)'!$B$34))),0)</f>
        <v>2.6856656575497031E-8</v>
      </c>
      <c r="K38">
        <f>IF('Output(tau)'!$B$18&gt;=$H38,1/K$1*1/(1/K$1+'Output(tau)'!$B$34)*(EXP(-('Output(tau)'!$B$18-$H38-1)*(1/K$1+'Output(tau)'!$B$34))-EXP(-('Output(tau)'!$B$18-$H38)*(1/K$1+'Output(tau)'!$B$34))),0)</f>
        <v>4.7344092341996306E-6</v>
      </c>
      <c r="L38">
        <f>IF('Output(tau)'!$B$18&gt;=$H38,1/L$1*1/(1/L$1+'Output(tau)'!$B$34)*(EXP(-('Output(tau)'!$B$18-$H38-1)*(1/L$1+'Output(tau)'!$B$34))-EXP(-('Output(tau)'!$B$18-$H38)*(1/L$1+'Output(tau)'!$B$34))),0)</f>
        <v>5.7790188291023372E-5</v>
      </c>
      <c r="M38">
        <f>IF('Output(tau)'!$B$18&gt;=$H38,1/M$1*1/(1/M$1+'Output(tau)'!$B$34)*(EXP(-('Output(tau)'!$B$18-$H38-1)*(1/M$1+'Output(tau)'!$B$34))-EXP(-('Output(tau)'!$B$18-$H38)*(1/M$1+'Output(tau)'!$B$34))),0)</f>
        <v>2.465928897030904E-4</v>
      </c>
      <c r="N38">
        <f>IF('Output(tau)'!$B$18&gt;=$H38,1/N$1*1/(1/N$1+'Output(tau)'!$B$34)*(EXP(-('Output(tau)'!$B$18-$H38-1)*(1/N$1+'Output(tau)'!$B$34))-EXP(-('Output(tau)'!$B$18-$H38)*(1/N$1+'Output(tau)'!$B$34))),0)</f>
        <v>6.2739410199930514E-4</v>
      </c>
      <c r="O38">
        <f>IF('Output(tau)'!$B$18&gt;=$H38,1/O$1*1/(1/O$1+'Output(tau)'!$B$34)*(EXP(-('Output(tau)'!$B$18-$H38-1)*(1/O$1+'Output(tau)'!$B$34))-EXP(-('Output(tau)'!$B$18-$H38)*(1/O$1+'Output(tau)'!$B$34))),0)</f>
        <v>1.1936084618332623E-3</v>
      </c>
      <c r="P38">
        <f>IF('Output(tau)'!$B$18&gt;=$H38,1/P$1*1/(1/P$1+'Output(tau)'!$B$34)*(EXP(-('Output(tau)'!$B$18-$H38-1)*(1/P$1+'Output(tau)'!$B$34))-EXP(-('Output(tau)'!$B$18-$H38)*(1/P$1+'Output(tau)'!$B$34))),0)</f>
        <v>1.8992606791666186E-3</v>
      </c>
      <c r="Q38">
        <f>IF('Output(tau)'!$B$18&gt;=$H38,1/Q$1*1/(1/Q$1+'Output(tau)'!$B$34)*(EXP(-('Output(tau)'!$B$18-$H38-1)*(1/Q$1+'Output(tau)'!$B$34))-EXP(-('Output(tau)'!$B$18-$H38)*(1/Q$1+'Output(tau)'!$B$34))),0)</f>
        <v>2.688068295268492E-3</v>
      </c>
      <c r="R38">
        <f>IF('Output(tau)'!$B$18&gt;=$H38,1/R$1*1/(1/R$1+'Output(tau)'!$B$34)*(EXP(-('Output(tau)'!$B$18-$H38-1)*(1/R$1+'Output(tau)'!$B$34))-EXP(-('Output(tau)'!$B$18-$H38)*(1/R$1+'Output(tau)'!$B$34))),0)</f>
        <v>3.5098974409139283E-3</v>
      </c>
      <c r="S38">
        <f>IF('Output(tau)'!$B$18&gt;=$H38,1/S$1*1/(1/S$1+'Output(tau)'!$B$34)*(EXP(-('Output(tau)'!$B$18-$H38-1)*(1/S$1+'Output(tau)'!$B$34))-EXP(-('Output(tau)'!$B$18-$H38)*(1/S$1+'Output(tau)'!$B$34))),0)</f>
        <v>4.3264605795734074E-3</v>
      </c>
      <c r="T38">
        <f>IF('Output(tau)'!$B$18&gt;=$H38,1/T$1*1/(1/T$1+'Output(tau)'!$B$34)*(EXP(-('Output(tau)'!$B$18-$H38-1)*(1/T$1+'Output(tau)'!$B$34))-EXP(-('Output(tau)'!$B$18-$H38)*(1/T$1+'Output(tau)'!$B$34))),0)</f>
        <v>5.1113895642776602E-3</v>
      </c>
      <c r="U38">
        <f>IF('Output(tau)'!$B$18&gt;=$H38,1/U$1*1/(1/U$1+'Output(tau)'!$B$34)*(EXP(-('Output(tau)'!$B$18-$H38-1)*(1/U$1+'Output(tau)'!$B$34))-EXP(-('Output(tau)'!$B$18-$H38)*(1/U$1+'Output(tau)'!$B$34))),0)</f>
        <v>5.8481734444124078E-3</v>
      </c>
      <c r="V38">
        <f>IF('Output(tau)'!$B$18&gt;=$H38,1/V$1*1/(1/V$1+'Output(tau)'!$B$34)*(EXP(-('Output(tau)'!$B$18-$H38-1)*(1/V$1+'Output(tau)'!$B$34))-EXP(-('Output(tau)'!$B$18-$H38)*(1/V$1+'Output(tau)'!$B$34))),0)</f>
        <v>6.5276916561852888E-3</v>
      </c>
      <c r="W38">
        <f>IF('Output(tau)'!$B$18&gt;=$H38,1/W$1*1/(1/W$1+'Output(tau)'!$B$34)*(EXP(-('Output(tau)'!$B$18-$H38-1)*(1/W$1+'Output(tau)'!$B$34))-EXP(-('Output(tau)'!$B$18-$H38)*(1/W$1+'Output(tau)'!$B$34))),0)</f>
        <v>7.1460297508060128E-3</v>
      </c>
      <c r="X38">
        <f>IF('Output(tau)'!$B$18&gt;=$H38,1/X$1*1/(1/X$1+'Output(tau)'!$B$34)*(EXP(-('Output(tau)'!$B$18-$H38-1)*(1/X$1+'Output(tau)'!$B$34))-EXP(-('Output(tau)'!$B$18-$H38)*(1/X$1+'Output(tau)'!$B$34))),0)</f>
        <v>7.7027646653159698E-3</v>
      </c>
      <c r="Y38">
        <f>IF('Output(tau)'!$B$18&gt;=$H38,1/Y$1*1/(1/Y$1+'Output(tau)'!$B$34)*(EXP(-('Output(tau)'!$B$18-$H38-1)*(1/Y$1+'Output(tau)'!$B$34))-EXP(-('Output(tau)'!$B$18-$H38)*(1/Y$1+'Output(tau)'!$B$34))),0)</f>
        <v>8.199702480875537E-3</v>
      </c>
      <c r="Z38">
        <f>IF('Output(tau)'!$B$18&gt;=$H38,1/Z$1*1/(1/Z$1+'Output(tau)'!$B$34)*(EXP(-('Output(tau)'!$B$18-$H38-1)*(1/Z$1+'Output(tau)'!$B$34))-EXP(-('Output(tau)'!$B$18-$H38)*(1/Z$1+'Output(tau)'!$B$34))),0)</f>
        <v>8.6399863891981343E-3</v>
      </c>
      <c r="AA38">
        <f>IF('Output(tau)'!$B$18&gt;=$H38,1/AA$1*1/(1/AA$1+'Output(tau)'!$B$34)*(EXP(-('Output(tau)'!$B$18-$H38-1)*(1/AA$1+'Output(tau)'!$B$34))-EXP(-('Output(tau)'!$B$18-$H38)*(1/AA$1+'Output(tau)'!$B$34))),0)</f>
        <v>9.0274850899622339E-3</v>
      </c>
      <c r="AB38">
        <f>IF('Output(tau)'!$B$18&gt;=$H38,1/AB$1*1/(1/AB$1+'Output(tau)'!$B$34)*(EXP(-('Output(tau)'!$B$18-$H38-1)*(1/AB$1+'Output(tau)'!$B$34))-EXP(-('Output(tau)'!$B$18-$H38)*(1/AB$1+'Output(tau)'!$B$34))),0)</f>
        <v>9.3663845680194702E-3</v>
      </c>
      <c r="AC38">
        <f>IF('Output(tau)'!$B$18&gt;=$H38,1/AC$1*1/(1/AC$1+'Output(tau)'!$B$34)*(EXP(-('Output(tau)'!$B$18-$H38-1)*(1/AC$1+'Output(tau)'!$B$34))-EXP(-('Output(tau)'!$B$18-$H38)*(1/AC$1+'Output(tau)'!$B$34))),0)</f>
        <v>9.6609233300022357E-3</v>
      </c>
      <c r="AD38">
        <f>IF('Output(tau)'!$B$18&gt;=$H38,1/AD$1*1/(1/AD$1+'Output(tau)'!$B$34)*(EXP(-('Output(tau)'!$B$18-$H38-1)*(1/AD$1+'Output(tau)'!$B$34))-EXP(-('Output(tau)'!$B$18-$H38)*(1/AD$1+'Output(tau)'!$B$34))),0)</f>
        <v>9.9152268339676719E-3</v>
      </c>
      <c r="AE38">
        <f>IF('Output(tau)'!$B$18&gt;=$H38,1/AE$1*1/(1/AE$1+'Output(tau)'!$B$34)*(EXP(-('Output(tau)'!$B$18-$H38-1)*(1/AE$1+'Output(tau)'!$B$34))-EXP(-('Output(tau)'!$B$18-$H38)*(1/AE$1+'Output(tau)'!$B$34))),0)</f>
        <v>1.0133209382175989E-2</v>
      </c>
      <c r="AF38">
        <f>IF('Output(tau)'!$B$18&gt;=$H38,1/AF$1*1/(1/AF$1+'Output(tau)'!$B$34)*(EXP(-('Output(tau)'!$B$18-$H38-1)*(1/AF$1+'Output(tau)'!$B$34))-EXP(-('Output(tau)'!$B$18-$H38)*(1/AF$1+'Output(tau)'!$B$34))),0)</f>
        <v>1.0318521169097733E-2</v>
      </c>
      <c r="AG38">
        <f>IF('Output(tau)'!$B$18&gt;=$H38,1/AG$1*1/(1/AG$1+'Output(tau)'!$B$34)*(EXP(-('Output(tau)'!$B$18-$H38-1)*(1/AG$1+'Output(tau)'!$B$34))-EXP(-('Output(tau)'!$B$18-$H38)*(1/AG$1+'Output(tau)'!$B$34))),0)</f>
        <v>1.0474525012294456E-2</v>
      </c>
      <c r="AH38">
        <f>IF('Output(tau)'!$B$18&gt;=$H38,1/AH$1*1/(1/AH$1+'Output(tau)'!$B$34)*(EXP(-('Output(tau)'!$B$18-$H38-1)*(1/AH$1+'Output(tau)'!$B$34))-EXP(-('Output(tau)'!$B$18-$H38)*(1/AH$1+'Output(tau)'!$B$34))),0)</f>
        <v>1.0604292148395922E-2</v>
      </c>
      <c r="AI38">
        <f>IF('Output(tau)'!$B$18&gt;=$H38,1/AI$1*1/(1/AI$1+'Output(tau)'!$B$34)*(EXP(-('Output(tau)'!$B$18-$H38-1)*(1/AI$1+'Output(tau)'!$B$34))-EXP(-('Output(tau)'!$B$18-$H38)*(1/AI$1+'Output(tau)'!$B$34))),0)</f>
        <v>1.0710609877380428E-2</v>
      </c>
      <c r="AJ38">
        <f>IF('Output(tau)'!$B$18&gt;=$H38,1/AJ$1*1/(1/AJ$1+'Output(tau)'!$B$34)*(EXP(-('Output(tau)'!$B$18-$H38-1)*(1/AJ$1+'Output(tau)'!$B$34))-EXP(-('Output(tau)'!$B$18-$H38)*(1/AJ$1+'Output(tau)'!$B$34))),0)</f>
        <v>1.0795996198904034E-2</v>
      </c>
      <c r="AK38">
        <f>IF('Output(tau)'!$B$18&gt;=$H38,1/AK$1*1/(1/AK$1+'Output(tau)'!$B$34)*(EXP(-('Output(tau)'!$B$18-$H38-1)*(1/AK$1+'Output(tau)'!$B$34))-EXP(-('Output(tau)'!$B$18-$H38)*(1/AK$1+'Output(tau)'!$B$34))),0)</f>
        <v>1.0862718211497646E-2</v>
      </c>
      <c r="AL38">
        <f>IF('Output(tau)'!$B$18&gt;=$H38,1/AL$1*1/(1/AL$1+'Output(tau)'!$B$34)*(EXP(-('Output(tau)'!$B$18-$H38-1)*(1/AL$1+'Output(tau)'!$B$34))-EXP(-('Output(tau)'!$B$18-$H38)*(1/AL$1+'Output(tau)'!$B$34))),0)</f>
        <v>1.0912812160403629E-2</v>
      </c>
      <c r="AM38">
        <f>IF('Output(tau)'!$B$18&gt;=$H38,1/AM$1*1/(1/AM$1+'Output(tau)'!$B$34)*(EXP(-('Output(tau)'!$B$18-$H38-1)*(1/AM$1+'Output(tau)'!$B$34))-EXP(-('Output(tau)'!$B$18-$H38)*(1/AM$1+'Output(tau)'!$B$34))),0)</f>
        <v>1.0948103779494567E-2</v>
      </c>
      <c r="AN38">
        <f>IF('Output(tau)'!$B$18&gt;=$H38,1/AN$1*1/(1/AN$1+'Output(tau)'!$B$34)*(EXP(-('Output(tau)'!$B$18-$H38-1)*(1/AN$1+'Output(tau)'!$B$34))-EXP(-('Output(tau)'!$B$18-$H38)*(1/AN$1+'Output(tau)'!$B$34))),0)</f>
        <v>1.0970228086972456E-2</v>
      </c>
      <c r="AO38">
        <f>IF('Output(tau)'!$B$18&gt;=$H38,1/AO$1*1/(1/AO$1+'Output(tau)'!$B$34)*(EXP(-('Output(tau)'!$B$18-$H38-1)*(1/AO$1+'Output(tau)'!$B$34))-EXP(-('Output(tau)'!$B$18-$H38)*(1/AO$1+'Output(tau)'!$B$34))),0)</f>
        <v>1.098064813989158E-2</v>
      </c>
      <c r="AP38">
        <f>IF('Output(tau)'!$B$18&gt;=$H38,1/AP$1*1/(1/AP$1+'Output(tau)'!$B$34)*(EXP(-('Output(tau)'!$B$18-$H38-1)*(1/AP$1+'Output(tau)'!$B$34))-EXP(-('Output(tau)'!$B$18-$H38)*(1/AP$1+'Output(tau)'!$B$34))),0)</f>
        <v>1.0980672481985476E-2</v>
      </c>
      <c r="AQ38">
        <f>IF('Output(tau)'!$B$18&gt;=$H38,1/AQ$1*1/(1/AQ$1+'Output(tau)'!$B$34)*(EXP(-('Output(tau)'!$B$18-$H38-1)*(1/AQ$1+'Output(tau)'!$B$34))-EXP(-('Output(tau)'!$B$18-$H38)*(1/AQ$1+'Output(tau)'!$B$34))),0)</f>
        <v>1.0971471169460845E-2</v>
      </c>
      <c r="AR38">
        <f>IF('Output(tau)'!$B$18&gt;=$H38,1/AR$1*1/(1/AR$1+'Output(tau)'!$B$34)*(EXP(-('Output(tau)'!$B$18-$H38-1)*(1/AR$1+'Output(tau)'!$B$34))-EXP(-('Output(tau)'!$B$18-$H38)*(1/AR$1+'Output(tau)'!$B$34))),0)</f>
        <v>1.0954090355624446E-2</v>
      </c>
      <c r="AS38">
        <f>IF('Output(tau)'!$B$18&gt;=$H38,1/AS$1*1/(1/AS$1+'Output(tau)'!$B$34)*(EXP(-('Output(tau)'!$B$18-$H38-1)*(1/AS$1+'Output(tau)'!$B$34))-EXP(-('Output(tau)'!$B$18-$H38)*(1/AS$1+'Output(tau)'!$B$34))),0)</f>
        <v>1.0929465474863231E-2</v>
      </c>
      <c r="AT38">
        <f>IF('Output(tau)'!$B$18&gt;=$H38,1/AT$1*1/(1/AT$1+'Output(tau)'!$B$34)*(EXP(-('Output(tau)'!$B$18-$H38-1)*(1/AT$1+'Output(tau)'!$B$34))-EXP(-('Output(tau)'!$B$18-$H38)*(1/AT$1+'Output(tau)'!$B$34))),0)</f>
        <v>1.0898433101579785E-2</v>
      </c>
      <c r="AU38">
        <f>IF('Output(tau)'!$B$18&gt;=$H38,1/AU$1*1/(1/AU$1+'Output(tau)'!$B$34)*(EXP(-('Output(tau)'!$B$18-$H38-1)*(1/AU$1+'Output(tau)'!$B$34))-EXP(-('Output(tau)'!$B$18-$H38)*(1/AU$1+'Output(tau)'!$B$34))),0)</f>
        <v>1.0861741578427675E-2</v>
      </c>
      <c r="AV38">
        <f>IF('Output(tau)'!$B$18&gt;=$H38,1/AV$1*1/(1/AV$1+'Output(tau)'!$B$34)*(EXP(-('Output(tau)'!$B$18-$H38-1)*(1/AV$1+'Output(tau)'!$B$34))-EXP(-('Output(tau)'!$B$18-$H38)*(1/AV$1+'Output(tau)'!$B$34))),0)</f>
        <v>1.0820060516222529E-2</v>
      </c>
    </row>
    <row r="39" spans="7:48" x14ac:dyDescent="0.15">
      <c r="G39">
        <f>IF('Output(tau)'!$B$18&gt;H39,'Output(tau)'!$B$18-H39,0)</f>
        <v>33</v>
      </c>
      <c r="H39">
        <v>1967</v>
      </c>
      <c r="I39">
        <f>IF('Output(tau)'!$B$18&gt;=$H39,1/I$1*1/(1/I$1+'Output(tau)'!$B$34)*(EXP(-('Output(tau)'!$B$18-$H39-1)*(1/I$1+'Output(tau)'!$B$34))-EXP(-('Output(tau)'!$B$18-$H39)*(1/I$1+'Output(tau)'!$B$34))),0)</f>
        <v>3.8790365771262172E-3</v>
      </c>
      <c r="J39">
        <f>IF('Output(tau)'!$B$18&gt;=$H39,1/J$1*1/(1/J$1+'Output(tau)'!$B$34)*(EXP(-('Output(tau)'!$B$18-$H39-1)*(1/J$1+'Output(tau)'!$B$34))-EXP(-('Output(tau)'!$B$18-$H39)*(1/J$1+'Output(tau)'!$B$34))),0)</f>
        <v>4.4279140955910417E-8</v>
      </c>
      <c r="K39">
        <f>IF('Output(tau)'!$B$18&gt;=$H39,1/K$1*1/(1/K$1+'Output(tau)'!$B$34)*(EXP(-('Output(tau)'!$B$18-$H39-1)*(1/K$1+'Output(tau)'!$B$34))-EXP(-('Output(tau)'!$B$18-$H39)*(1/K$1+'Output(tau)'!$B$34))),0)</f>
        <v>6.6074003526913568E-6</v>
      </c>
      <c r="L39">
        <f>IF('Output(tau)'!$B$18&gt;=$H39,1/L$1*1/(1/L$1+'Output(tau)'!$B$34)*(EXP(-('Output(tau)'!$B$18-$H39-1)*(1/L$1+'Output(tau)'!$B$34))-EXP(-('Output(tau)'!$B$18-$H39)*(1/L$1+'Output(tau)'!$B$34))),0)</f>
        <v>7.4204070600844313E-5</v>
      </c>
      <c r="M39">
        <f>IF('Output(tau)'!$B$18&gt;=$H39,1/M$1*1/(1/M$1+'Output(tau)'!$B$34)*(EXP(-('Output(tau)'!$B$18-$H39-1)*(1/M$1+'Output(tau)'!$B$34))-EXP(-('Output(tau)'!$B$18-$H39)*(1/M$1+'Output(tau)'!$B$34))),0)</f>
        <v>3.0118923562604113E-4</v>
      </c>
      <c r="N39">
        <f>IF('Output(tau)'!$B$18&gt;=$H39,1/N$1*1/(1/N$1+'Output(tau)'!$B$34)*(EXP(-('Output(tau)'!$B$18-$H39-1)*(1/N$1+'Output(tau)'!$B$34))-EXP(-('Output(tau)'!$B$18-$H39)*(1/N$1+'Output(tau)'!$B$34))),0)</f>
        <v>7.4117855536737481E-4</v>
      </c>
      <c r="O39">
        <f>IF('Output(tau)'!$B$18&gt;=$H39,1/O$1*1/(1/O$1+'Output(tau)'!$B$34)*(EXP(-('Output(tau)'!$B$18-$H39-1)*(1/O$1+'Output(tau)'!$B$34))-EXP(-('Output(tau)'!$B$18-$H39)*(1/O$1+'Output(tau)'!$B$34))),0)</f>
        <v>1.3769049391814513E-3</v>
      </c>
      <c r="P39">
        <f>IF('Output(tau)'!$B$18&gt;=$H39,1/P$1*1/(1/P$1+'Output(tau)'!$B$34)*(EXP(-('Output(tau)'!$B$18-$H39-1)*(1/P$1+'Output(tau)'!$B$34))-EXP(-('Output(tau)'!$B$18-$H39)*(1/P$1+'Output(tau)'!$B$34))),0)</f>
        <v>2.1521443005683046E-3</v>
      </c>
      <c r="Q39">
        <f>IF('Output(tau)'!$B$18&gt;=$H39,1/Q$1*1/(1/Q$1+'Output(tau)'!$B$34)*(EXP(-('Output(tau)'!$B$18-$H39-1)*(1/Q$1+'Output(tau)'!$B$34))-EXP(-('Output(tau)'!$B$18-$H39)*(1/Q$1+'Output(tau)'!$B$34))),0)</f>
        <v>3.0039675780429743E-3</v>
      </c>
      <c r="R39">
        <f>IF('Output(tau)'!$B$18&gt;=$H39,1/R$1*1/(1/R$1+'Output(tau)'!$B$34)*(EXP(-('Output(tau)'!$B$18-$H39-1)*(1/R$1+'Output(tau)'!$B$34))-EXP(-('Output(tau)'!$B$18-$H39)*(1/R$1+'Output(tau)'!$B$34))),0)</f>
        <v>3.8790365771262172E-3</v>
      </c>
      <c r="S39">
        <f>IF('Output(tau)'!$B$18&gt;=$H39,1/S$1*1/(1/S$1+'Output(tau)'!$B$34)*(EXP(-('Output(tau)'!$B$18-$H39-1)*(1/S$1+'Output(tau)'!$B$34))-EXP(-('Output(tau)'!$B$18-$H39)*(1/S$1+'Output(tau)'!$B$34))),0)</f>
        <v>4.7382074095712184E-3</v>
      </c>
      <c r="T39">
        <f>IF('Output(tau)'!$B$18&gt;=$H39,1/T$1*1/(1/T$1+'Output(tau)'!$B$34)*(EXP(-('Output(tau)'!$B$18-$H39-1)*(1/T$1+'Output(tau)'!$B$34))-EXP(-('Output(tau)'!$B$18-$H39)*(1/T$1+'Output(tau)'!$B$34))),0)</f>
        <v>5.5555900160939725E-3</v>
      </c>
      <c r="U39">
        <f>IF('Output(tau)'!$B$18&gt;=$H39,1/U$1*1/(1/U$1+'Output(tau)'!$B$34)*(EXP(-('Output(tau)'!$B$18-$H39-1)*(1/U$1+'Output(tau)'!$B$34))-EXP(-('Output(tau)'!$B$18-$H39)*(1/U$1+'Output(tau)'!$B$34))),0)</f>
        <v>6.3157875415101594E-3</v>
      </c>
      <c r="V39">
        <f>IF('Output(tau)'!$B$18&gt;=$H39,1/V$1*1/(1/V$1+'Output(tau)'!$B$34)*(EXP(-('Output(tau)'!$B$18-$H39-1)*(1/V$1+'Output(tau)'!$B$34))-EXP(-('Output(tau)'!$B$18-$H39)*(1/V$1+'Output(tau)'!$B$34))),0)</f>
        <v>7.0110112856840989E-3</v>
      </c>
      <c r="W39">
        <f>IF('Output(tau)'!$B$18&gt;=$H39,1/W$1*1/(1/W$1+'Output(tau)'!$B$34)*(EXP(-('Output(tau)'!$B$18-$H39-1)*(1/W$1+'Output(tau)'!$B$34))-EXP(-('Output(tau)'!$B$18-$H39)*(1/W$1+'Output(tau)'!$B$34))),0)</f>
        <v>7.6386706514698366E-3</v>
      </c>
      <c r="X39">
        <f>IF('Output(tau)'!$B$18&gt;=$H39,1/X$1*1/(1/X$1+'Output(tau)'!$B$34)*(EXP(-('Output(tau)'!$B$18-$H39-1)*(1/X$1+'Output(tau)'!$B$34))-EXP(-('Output(tau)'!$B$18-$H39)*(1/X$1+'Output(tau)'!$B$34))),0)</f>
        <v>8.1995503045771134E-3</v>
      </c>
      <c r="Y39">
        <f>IF('Output(tau)'!$B$18&gt;=$H39,1/Y$1*1/(1/Y$1+'Output(tau)'!$B$34)*(EXP(-('Output(tau)'!$B$18-$H39-1)*(1/Y$1+'Output(tau)'!$B$34))-EXP(-('Output(tau)'!$B$18-$H39)*(1/Y$1+'Output(tau)'!$B$34))),0)</f>
        <v>8.6965065600994595E-3</v>
      </c>
      <c r="Z39">
        <f>IF('Output(tau)'!$B$18&gt;=$H39,1/Z$1*1/(1/Z$1+'Output(tau)'!$B$34)*(EXP(-('Output(tau)'!$B$18-$H39-1)*(1/Z$1+'Output(tau)'!$B$34))-EXP(-('Output(tau)'!$B$18-$H39)*(1/Z$1+'Output(tau)'!$B$34))),0)</f>
        <v>9.1335693263721873E-3</v>
      </c>
      <c r="AA39">
        <f>IF('Output(tau)'!$B$18&gt;=$H39,1/AA$1*1/(1/AA$1+'Output(tau)'!$B$34)*(EXP(-('Output(tau)'!$B$18-$H39-1)*(1/AA$1+'Output(tau)'!$B$34))-EXP(-('Output(tau)'!$B$18-$H39)*(1/AA$1+'Output(tau)'!$B$34))),0)</f>
        <v>9.5153416017027814E-3</v>
      </c>
      <c r="AB39">
        <f>IF('Output(tau)'!$B$18&gt;=$H39,1/AB$1*1/(1/AB$1+'Output(tau)'!$B$34)*(EXP(-('Output(tau)'!$B$18-$H39-1)*(1/AB$1+'Output(tau)'!$B$34))-EXP(-('Output(tau)'!$B$18-$H39)*(1/AB$1+'Output(tau)'!$B$34))),0)</f>
        <v>9.846609373901305E-3</v>
      </c>
      <c r="AC39">
        <f>IF('Output(tau)'!$B$18&gt;=$H39,1/AC$1*1/(1/AC$1+'Output(tau)'!$B$34)*(EXP(-('Output(tau)'!$B$18-$H39-1)*(1/AC$1+'Output(tau)'!$B$34))-EXP(-('Output(tau)'!$B$18-$H39)*(1/AC$1+'Output(tau)'!$B$34))),0)</f>
        <v>1.0132096679521585E-2</v>
      </c>
      <c r="AD39">
        <f>IF('Output(tau)'!$B$18&gt;=$H39,1/AD$1*1/(1/AD$1+'Output(tau)'!$B$34)*(EXP(-('Output(tau)'!$B$18-$H39-1)*(1/AD$1+'Output(tau)'!$B$34))-EXP(-('Output(tau)'!$B$18-$H39)*(1/AD$1+'Output(tau)'!$B$34))),0)</f>
        <v>1.0376318942483559E-2</v>
      </c>
      <c r="AE39">
        <f>IF('Output(tau)'!$B$18&gt;=$H39,1/AE$1*1/(1/AE$1+'Output(tau)'!$B$34)*(EXP(-('Output(tau)'!$B$18-$H39-1)*(1/AE$1+'Output(tau)'!$B$34))-EXP(-('Output(tau)'!$B$18-$H39)*(1/AE$1+'Output(tau)'!$B$34))),0)</f>
        <v>1.0583501735044604E-2</v>
      </c>
      <c r="AF39">
        <f>IF('Output(tau)'!$B$18&gt;=$H39,1/AF$1*1/(1/AF$1+'Output(tau)'!$B$34)*(EXP(-('Output(tau)'!$B$18-$H39-1)*(1/AF$1+'Output(tau)'!$B$34))-EXP(-('Output(tau)'!$B$18-$H39)*(1/AF$1+'Output(tau)'!$B$34))),0)</f>
        <v>1.0757542310980306E-2</v>
      </c>
      <c r="AG39">
        <f>IF('Output(tau)'!$B$18&gt;=$H39,1/AG$1*1/(1/AG$1+'Output(tau)'!$B$34)*(EXP(-('Output(tau)'!$B$18-$H39-1)*(1/AG$1+'Output(tau)'!$B$34))-EXP(-('Output(tau)'!$B$18-$H39)*(1/AG$1+'Output(tau)'!$B$34))),0)</f>
        <v>1.09019984873438E-2</v>
      </c>
      <c r="AH39">
        <f>IF('Output(tau)'!$B$18&gt;=$H39,1/AH$1*1/(1/AH$1+'Output(tau)'!$B$34)*(EXP(-('Output(tau)'!$B$18-$H39-1)*(1/AH$1+'Output(tau)'!$B$34))-EXP(-('Output(tau)'!$B$18-$H39)*(1/AH$1+'Output(tau)'!$B$34))),0)</f>
        <v>1.1020094481002607E-2</v>
      </c>
      <c r="AI39">
        <f>IF('Output(tau)'!$B$18&gt;=$H39,1/AI$1*1/(1/AI$1+'Output(tau)'!$B$34)*(EXP(-('Output(tau)'!$B$18-$H39-1)*(1/AI$1+'Output(tau)'!$B$34))-EXP(-('Output(tau)'!$B$18-$H39)*(1/AI$1+'Output(tau)'!$B$34))),0)</f>
        <v>1.1114736767971978E-2</v>
      </c>
      <c r="AJ39">
        <f>IF('Output(tau)'!$B$18&gt;=$H39,1/AJ$1*1/(1/AJ$1+'Output(tau)'!$B$34)*(EXP(-('Output(tau)'!$B$18-$H39-1)*(1/AJ$1+'Output(tau)'!$B$34))-EXP(-('Output(tau)'!$B$18-$H39)*(1/AJ$1+'Output(tau)'!$B$34))),0)</f>
        <v>1.1188535397170185E-2</v>
      </c>
      <c r="AK39">
        <f>IF('Output(tau)'!$B$18&gt;=$H39,1/AK$1*1/(1/AK$1+'Output(tau)'!$B$34)*(EXP(-('Output(tau)'!$B$18-$H39-1)*(1/AK$1+'Output(tau)'!$B$34))-EXP(-('Output(tau)'!$B$18-$H39)*(1/AK$1+'Output(tau)'!$B$34))),0)</f>
        <v>1.1243827793628369E-2</v>
      </c>
      <c r="AL39">
        <f>IF('Output(tau)'!$B$18&gt;=$H39,1/AL$1*1/(1/AL$1+'Output(tau)'!$B$34)*(EXP(-('Output(tau)'!$B$18-$H39-1)*(1/AL$1+'Output(tau)'!$B$34))-EXP(-('Output(tau)'!$B$18-$H39)*(1/AL$1+'Output(tau)'!$B$34))),0)</f>
        <v>1.1282703167332819E-2</v>
      </c>
      <c r="AM39">
        <f>IF('Output(tau)'!$B$18&gt;=$H39,1/AM$1*1/(1/AM$1+'Output(tau)'!$B$34)*(EXP(-('Output(tau)'!$B$18-$H39-1)*(1/AM$1+'Output(tau)'!$B$34))-EXP(-('Output(tau)'!$B$18-$H39)*(1/AM$1+'Output(tau)'!$B$34))),0)</f>
        <v>1.1307026368037432E-2</v>
      </c>
      <c r="AN39">
        <f>IF('Output(tau)'!$B$18&gt;=$H39,1/AN$1*1/(1/AN$1+'Output(tau)'!$B$34)*(EXP(-('Output(tau)'!$B$18-$H39-1)*(1/AN$1+'Output(tau)'!$B$34))-EXP(-('Output(tau)'!$B$18-$H39)*(1/AN$1+'Output(tau)'!$B$34))),0)</f>
        <v>1.1318460507495354E-2</v>
      </c>
      <c r="AO39">
        <f>IF('Output(tau)'!$B$18&gt;=$H39,1/AO$1*1/(1/AO$1+'Output(tau)'!$B$34)*(EXP(-('Output(tau)'!$B$18-$H39-1)*(1/AO$1+'Output(tau)'!$B$34))-EXP(-('Output(tau)'!$B$18-$H39)*(1/AO$1+'Output(tau)'!$B$34))),0)</f>
        <v>1.1318487986722969E-2</v>
      </c>
      <c r="AP39">
        <f>IF('Output(tau)'!$B$18&gt;=$H39,1/AP$1*1/(1/AP$1+'Output(tau)'!$B$34)*(EXP(-('Output(tau)'!$B$18-$H39-1)*(1/AP$1+'Output(tau)'!$B$34))-EXP(-('Output(tau)'!$B$18-$H39)*(1/AP$1+'Output(tau)'!$B$34))),0)</f>
        <v>1.1308429770549022E-2</v>
      </c>
      <c r="AQ39">
        <f>IF('Output(tau)'!$B$18&gt;=$H39,1/AQ$1*1/(1/AQ$1+'Output(tau)'!$B$34)*(EXP(-('Output(tau)'!$B$18-$H39-1)*(1/AQ$1+'Output(tau)'!$B$34))-EXP(-('Output(tau)'!$B$18-$H39)*(1/AQ$1+'Output(tau)'!$B$34))),0)</f>
        <v>1.1289462881247436E-2</v>
      </c>
      <c r="AR39">
        <f>IF('Output(tau)'!$B$18&gt;=$H39,1/AR$1*1/(1/AR$1+'Output(tau)'!$B$34)*(EXP(-('Output(tau)'!$B$18-$H39-1)*(1/AR$1+'Output(tau)'!$B$34))-EXP(-('Output(tau)'!$B$18-$H39)*(1/AR$1+'Output(tau)'!$B$34))),0)</f>
        <v>1.1262636162340078E-2</v>
      </c>
      <c r="AS39">
        <f>IF('Output(tau)'!$B$18&gt;=$H39,1/AS$1*1/(1/AS$1+'Output(tau)'!$B$34)*(EXP(-('Output(tau)'!$B$18-$H39-1)*(1/AS$1+'Output(tau)'!$B$34))-EXP(-('Output(tau)'!$B$18-$H39)*(1/AS$1+'Output(tau)'!$B$34))),0)</f>
        <v>1.1228884409550888E-2</v>
      </c>
      <c r="AT39">
        <f>IF('Output(tau)'!$B$18&gt;=$H39,1/AT$1*1/(1/AT$1+'Output(tau)'!$B$34)*(EXP(-('Output(tau)'!$B$18-$H39-1)*(1/AT$1+'Output(tau)'!$B$34))-EXP(-('Output(tau)'!$B$18-$H39)*(1/AT$1+'Output(tau)'!$B$34))),0)</f>
        <v>1.1189040989871391E-2</v>
      </c>
      <c r="AU39">
        <f>IF('Output(tau)'!$B$18&gt;=$H39,1/AU$1*1/(1/AU$1+'Output(tau)'!$B$34)*(EXP(-('Output(tau)'!$B$18-$H39-1)*(1/AU$1+'Output(tau)'!$B$34))-EXP(-('Output(tau)'!$B$18-$H39)*(1/AU$1+'Output(tau)'!$B$34))),0)</f>
        <v>1.1143849079498558E-2</v>
      </c>
      <c r="AV39">
        <f>IF('Output(tau)'!$B$18&gt;=$H39,1/AV$1*1/(1/AV$1+'Output(tau)'!$B$34)*(EXP(-('Output(tau)'!$B$18-$H39-1)*(1/AV$1+'Output(tau)'!$B$34))-EXP(-('Output(tau)'!$B$18-$H39)*(1/AV$1+'Output(tau)'!$B$34))),0)</f>
        <v>1.1093971652272383E-2</v>
      </c>
    </row>
    <row r="40" spans="7:48" x14ac:dyDescent="0.15">
      <c r="G40">
        <f>IF('Output(tau)'!$B$18&gt;H40,'Output(tau)'!$B$18-H40,0)</f>
        <v>32</v>
      </c>
      <c r="H40">
        <v>1968</v>
      </c>
      <c r="I40">
        <f>IF('Output(tau)'!$B$18&gt;=$H40,1/I$1*1/(1/I$1+'Output(tau)'!$B$34)*(EXP(-('Output(tau)'!$B$18-$H40-1)*(1/I$1+'Output(tau)'!$B$34))-EXP(-('Output(tau)'!$B$18-$H40)*(1/I$1+'Output(tau)'!$B$34))),0)</f>
        <v>4.2869984151915896E-3</v>
      </c>
      <c r="J40">
        <f>IF('Output(tau)'!$B$18&gt;=$H40,1/J$1*1/(1/J$1+'Output(tau)'!$B$34)*(EXP(-('Output(tau)'!$B$18-$H40-1)*(1/J$1+'Output(tau)'!$B$34))-EXP(-('Output(tau)'!$B$18-$H40)*(1/J$1+'Output(tau)'!$B$34))),0)</f>
        <v>7.3003961542338719E-8</v>
      </c>
      <c r="K40">
        <f>IF('Output(tau)'!$B$18&gt;=$H40,1/K$1*1/(1/K$1+'Output(tau)'!$B$34)*(EXP(-('Output(tau)'!$B$18-$H40-1)*(1/K$1+'Output(tau)'!$B$34))-EXP(-('Output(tau)'!$B$18-$H40)*(1/K$1+'Output(tau)'!$B$34))),0)</f>
        <v>9.2213700297342725E-6</v>
      </c>
      <c r="L40">
        <f>IF('Output(tau)'!$B$18&gt;=$H40,1/L$1*1/(1/L$1+'Output(tau)'!$B$34)*(EXP(-('Output(tau)'!$B$18-$H40-1)*(1/L$1+'Output(tau)'!$B$34))-EXP(-('Output(tau)'!$B$18-$H40)*(1/L$1+'Output(tau)'!$B$34))),0)</f>
        <v>9.5279912673175676E-5</v>
      </c>
      <c r="M40">
        <f>IF('Output(tau)'!$B$18&gt;=$H40,1/M$1*1/(1/M$1+'Output(tau)'!$B$34)*(EXP(-('Output(tau)'!$B$18-$H40-1)*(1/M$1+'Output(tau)'!$B$34))-EXP(-('Output(tau)'!$B$18-$H40)*(1/M$1+'Output(tau)'!$B$34))),0)</f>
        <v>3.678733631218001E-4</v>
      </c>
      <c r="N40">
        <f>IF('Output(tau)'!$B$18&gt;=$H40,1/N$1*1/(1/N$1+'Output(tau)'!$B$34)*(EXP(-('Output(tau)'!$B$18-$H40-1)*(1/N$1+'Output(tau)'!$B$34))-EXP(-('Output(tau)'!$B$18-$H40)*(1/N$1+'Output(tau)'!$B$34))),0)</f>
        <v>8.755990041759646E-4</v>
      </c>
      <c r="O40">
        <f>IF('Output(tau)'!$B$18&gt;=$H40,1/O$1*1/(1/O$1+'Output(tau)'!$B$34)*(EXP(-('Output(tau)'!$B$18-$H40-1)*(1/O$1+'Output(tau)'!$B$34))-EXP(-('Output(tau)'!$B$18-$H40)*(1/O$1+'Output(tau)'!$B$34))),0)</f>
        <v>1.5883493391379028E-3</v>
      </c>
      <c r="P40">
        <f>IF('Output(tau)'!$B$18&gt;=$H40,1/P$1*1/(1/P$1+'Output(tau)'!$B$34)*(EXP(-('Output(tau)'!$B$18-$H40-1)*(1/P$1+'Output(tau)'!$B$34))-EXP(-('Output(tau)'!$B$18-$H40)*(1/P$1+'Output(tau)'!$B$34))),0)</f>
        <v>2.4386989849655635E-3</v>
      </c>
      <c r="Q40">
        <f>IF('Output(tau)'!$B$18&gt;=$H40,1/Q$1*1/(1/Q$1+'Output(tau)'!$B$34)*(EXP(-('Output(tau)'!$B$18-$H40-1)*(1/Q$1+'Output(tau)'!$B$34))-EXP(-('Output(tau)'!$B$18-$H40)*(1/Q$1+'Output(tau)'!$B$34))),0)</f>
        <v>3.3569910503453357E-3</v>
      </c>
      <c r="R40">
        <f>IF('Output(tau)'!$B$18&gt;=$H40,1/R$1*1/(1/R$1+'Output(tau)'!$B$34)*(EXP(-('Output(tau)'!$B$18-$H40-1)*(1/R$1+'Output(tau)'!$B$34))-EXP(-('Output(tau)'!$B$18-$H40)*(1/R$1+'Output(tau)'!$B$34))),0)</f>
        <v>4.2869984151915896E-3</v>
      </c>
      <c r="S40">
        <f>IF('Output(tau)'!$B$18&gt;=$H40,1/S$1*1/(1/S$1+'Output(tau)'!$B$34)*(EXP(-('Output(tau)'!$B$18-$H40-1)*(1/S$1+'Output(tau)'!$B$34))-EXP(-('Output(tau)'!$B$18-$H40)*(1/S$1+'Output(tau)'!$B$34))),0)</f>
        <v>5.1891399547501008E-3</v>
      </c>
      <c r="T40">
        <f>IF('Output(tau)'!$B$18&gt;=$H40,1/T$1*1/(1/T$1+'Output(tau)'!$B$34)*(EXP(-('Output(tau)'!$B$18-$H40-1)*(1/T$1+'Output(tau)'!$B$34))-EXP(-('Output(tau)'!$B$18-$H40)*(1/T$1+'Output(tau)'!$B$34))),0)</f>
        <v>6.0383932859722489E-3</v>
      </c>
      <c r="U40">
        <f>IF('Output(tau)'!$B$18&gt;=$H40,1/U$1*1/(1/U$1+'Output(tau)'!$B$34)*(EXP(-('Output(tau)'!$B$18-$H40-1)*(1/U$1+'Output(tau)'!$B$34))-EXP(-('Output(tau)'!$B$18-$H40)*(1/U$1+'Output(tau)'!$B$34))),0)</f>
        <v>6.8207915939303143E-3</v>
      </c>
      <c r="V40">
        <f>IF('Output(tau)'!$B$18&gt;=$H40,1/V$1*1/(1/V$1+'Output(tau)'!$B$34)*(EXP(-('Output(tau)'!$B$18-$H40-1)*(1/V$1+'Output(tau)'!$B$34))-EXP(-('Output(tau)'!$B$18-$H40)*(1/V$1+'Output(tau)'!$B$34))),0)</f>
        <v>7.5301165920442642E-3</v>
      </c>
      <c r="W40">
        <f>IF('Output(tau)'!$B$18&gt;=$H40,1/W$1*1/(1/W$1+'Output(tau)'!$B$34)*(EXP(-('Output(tau)'!$B$18-$H40-1)*(1/W$1+'Output(tau)'!$B$34))-EXP(-('Output(tau)'!$B$18-$H40)*(1/W$1+'Output(tau)'!$B$34))),0)</f>
        <v>8.1652737752798965E-3</v>
      </c>
      <c r="X40">
        <f>IF('Output(tau)'!$B$18&gt;=$H40,1/X$1*1/(1/X$1+'Output(tau)'!$B$34)*(EXP(-('Output(tau)'!$B$18-$H40-1)*(1/X$1+'Output(tau)'!$B$34))-EXP(-('Output(tau)'!$B$18-$H40)*(1/X$1+'Output(tau)'!$B$34))),0)</f>
        <v>8.7283758648405707E-3</v>
      </c>
      <c r="Y40">
        <f>IF('Output(tau)'!$B$18&gt;=$H40,1/Y$1*1/(1/Y$1+'Output(tau)'!$B$34)*(EXP(-('Output(tau)'!$B$18-$H40-1)*(1/Y$1+'Output(tau)'!$B$34))-EXP(-('Output(tau)'!$B$18-$H40)*(1/Y$1+'Output(tau)'!$B$34))),0)</f>
        <v>9.2234110354913468E-3</v>
      </c>
      <c r="Z40">
        <f>IF('Output(tau)'!$B$18&gt;=$H40,1/Z$1*1/(1/Z$1+'Output(tau)'!$B$34)*(EXP(-('Output(tau)'!$B$18-$H40-1)*(1/Z$1+'Output(tau)'!$B$34))-EXP(-('Output(tau)'!$B$18-$H40)*(1/Z$1+'Output(tau)'!$B$34))),0)</f>
        <v>9.6553495435990899E-3</v>
      </c>
      <c r="AA40">
        <f>IF('Output(tau)'!$B$18&gt;=$H40,1/AA$1*1/(1/AA$1+'Output(tau)'!$B$34)*(EXP(-('Output(tau)'!$B$18-$H40-1)*(1/AA$1+'Output(tau)'!$B$34))-EXP(-('Output(tau)'!$B$18-$H40)*(1/AA$1+'Output(tau)'!$B$34))),0)</f>
        <v>1.0029562485544263E-2</v>
      </c>
      <c r="AB40">
        <f>IF('Output(tau)'!$B$18&gt;=$H40,1/AB$1*1/(1/AB$1+'Output(tau)'!$B$34)*(EXP(-('Output(tau)'!$B$18-$H40-1)*(1/AB$1+'Output(tau)'!$B$34))-EXP(-('Output(tau)'!$B$18-$H40)*(1/AB$1+'Output(tau)'!$B$34))),0)</f>
        <v>1.0351455832087658E-2</v>
      </c>
      <c r="AC40">
        <f>IF('Output(tau)'!$B$18&gt;=$H40,1/AC$1*1/(1/AC$1+'Output(tau)'!$B$34)*(EXP(-('Output(tau)'!$B$18-$H40-1)*(1/AC$1+'Output(tau)'!$B$34))-EXP(-('Output(tau)'!$B$18-$H40)*(1/AC$1+'Output(tau)'!$B$34))),0)</f>
        <v>1.062624964679737E-2</v>
      </c>
      <c r="AD40">
        <f>IF('Output(tau)'!$B$18&gt;=$H40,1/AD$1*1/(1/AD$1+'Output(tau)'!$B$34)*(EXP(-('Output(tau)'!$B$18-$H40-1)*(1/AD$1+'Output(tau)'!$B$34))-EXP(-('Output(tau)'!$B$18-$H40)*(1/AD$1+'Output(tau)'!$B$34))),0)</f>
        <v>1.0858853417986647E-2</v>
      </c>
      <c r="AE40">
        <f>IF('Output(tau)'!$B$18&gt;=$H40,1/AE$1*1/(1/AE$1+'Output(tau)'!$B$34)*(EXP(-('Output(tau)'!$B$18-$H40-1)*(1/AE$1+'Output(tau)'!$B$34))-EXP(-('Output(tau)'!$B$18-$H40)*(1/AE$1+'Output(tau)'!$B$34))),0)</f>
        <v>1.1053803859290112E-2</v>
      </c>
      <c r="AF40">
        <f>IF('Output(tau)'!$B$18&gt;=$H40,1/AF$1*1/(1/AF$1+'Output(tau)'!$B$34)*(EXP(-('Output(tau)'!$B$18-$H40-1)*(1/AF$1+'Output(tau)'!$B$34))-EXP(-('Output(tau)'!$B$18-$H40)*(1/AF$1+'Output(tau)'!$B$34))),0)</f>
        <v>1.1215242443762929E-2</v>
      </c>
      <c r="AG40">
        <f>IF('Output(tau)'!$B$18&gt;=$H40,1/AG$1*1/(1/AG$1+'Output(tau)'!$B$34)*(EXP(-('Output(tau)'!$B$18-$H40-1)*(1/AG$1+'Output(tau)'!$B$34))-EXP(-('Output(tau)'!$B$18-$H40)*(1/AG$1+'Output(tau)'!$B$34))),0)</f>
        <v>1.1346917485856478E-2</v>
      </c>
      <c r="AH40">
        <f>IF('Output(tau)'!$B$18&gt;=$H40,1/AH$1*1/(1/AH$1+'Output(tau)'!$B$34)*(EXP(-('Output(tau)'!$B$18-$H40-1)*(1/AH$1+'Output(tau)'!$B$34))-EXP(-('Output(tau)'!$B$18-$H40)*(1/AH$1+'Output(tau)'!$B$34))),0)</f>
        <v>1.1452200738225893E-2</v>
      </c>
      <c r="AI40">
        <f>IF('Output(tau)'!$B$18&gt;=$H40,1/AI$1*1/(1/AI$1+'Output(tau)'!$B$34)*(EXP(-('Output(tau)'!$B$18-$H40-1)*(1/AI$1+'Output(tau)'!$B$34))-EXP(-('Output(tau)'!$B$18-$H40)*(1/AI$1+'Output(tau)'!$B$34))),0)</f>
        <v>1.1534111953998616E-2</v>
      </c>
      <c r="AJ40">
        <f>IF('Output(tau)'!$B$18&gt;=$H40,1/AJ$1*1/(1/AJ$1+'Output(tau)'!$B$34)*(EXP(-('Output(tau)'!$B$18-$H40-1)*(1/AJ$1+'Output(tau)'!$B$34))-EXP(-('Output(tau)'!$B$18-$H40)*(1/AJ$1+'Output(tau)'!$B$34))),0)</f>
        <v>1.1595347203478712E-2</v>
      </c>
      <c r="AK40">
        <f>IF('Output(tau)'!$B$18&gt;=$H40,1/AK$1*1/(1/AK$1+'Output(tau)'!$B$34)*(EXP(-('Output(tau)'!$B$18-$H40-1)*(1/AK$1+'Output(tau)'!$B$34))-EXP(-('Output(tau)'!$B$18-$H40)*(1/AK$1+'Output(tau)'!$B$34))),0)</f>
        <v>1.163830829367879E-2</v>
      </c>
      <c r="AL40">
        <f>IF('Output(tau)'!$B$18&gt;=$H40,1/AL$1*1/(1/AL$1+'Output(tau)'!$B$34)*(EXP(-('Output(tau)'!$B$18-$H40-1)*(1/AL$1+'Output(tau)'!$B$34))-EXP(-('Output(tau)'!$B$18-$H40)*(1/AL$1+'Output(tau)'!$B$34))),0)</f>
        <v>1.1665131671929618E-2</v>
      </c>
      <c r="AM40">
        <f>IF('Output(tau)'!$B$18&gt;=$H40,1/AM$1*1/(1/AM$1+'Output(tau)'!$B$34)*(EXP(-('Output(tau)'!$B$18-$H40-1)*(1/AM$1+'Output(tau)'!$B$34))-EXP(-('Output(tau)'!$B$18-$H40)*(1/AM$1+'Output(tau)'!$B$34))),0)</f>
        <v>1.167771587322286E-2</v>
      </c>
      <c r="AN40">
        <f>IF('Output(tau)'!$B$18&gt;=$H40,1/AN$1*1/(1/AN$1+'Output(tau)'!$B$34)*(EXP(-('Output(tau)'!$B$18-$H40-1)*(1/AN$1+'Output(tau)'!$B$34))-EXP(-('Output(tau)'!$B$18-$H40)*(1/AN$1+'Output(tau)'!$B$34))),0)</f>
        <v>1.1677747011647255E-2</v>
      </c>
      <c r="AO40">
        <f>IF('Output(tau)'!$B$18&gt;=$H40,1/AO$1*1/(1/AO$1+'Output(tau)'!$B$34)*(EXP(-('Output(tau)'!$B$18-$H40-1)*(1/AO$1+'Output(tau)'!$B$34))-EXP(-('Output(tau)'!$B$18-$H40)*(1/AO$1+'Output(tau)'!$B$34))),0)</f>
        <v>1.1666722098141846E-2</v>
      </c>
      <c r="AP40">
        <f>IF('Output(tau)'!$B$18&gt;=$H40,1/AP$1*1/(1/AP$1+'Output(tau)'!$B$34)*(EXP(-('Output(tau)'!$B$18-$H40-1)*(1/AP$1+'Output(tau)'!$B$34))-EXP(-('Output(tau)'!$B$18-$H40)*(1/AP$1+'Output(tau)'!$B$34))),0)</f>
        <v>1.1645970143015993E-2</v>
      </c>
      <c r="AQ40">
        <f>IF('Output(tau)'!$B$18&gt;=$H40,1/AQ$1*1/(1/AQ$1+'Output(tau)'!$B$34)*(EXP(-('Output(tau)'!$B$18-$H40-1)*(1/AQ$1+'Output(tau)'!$B$34))-EXP(-('Output(tau)'!$B$18-$H40)*(1/AQ$1+'Output(tau)'!$B$34))),0)</f>
        <v>1.1616671108048648E-2</v>
      </c>
      <c r="AR40">
        <f>IF('Output(tau)'!$B$18&gt;=$H40,1/AR$1*1/(1/AR$1+'Output(tau)'!$B$34)*(EXP(-('Output(tau)'!$B$18-$H40-1)*(1/AR$1+'Output(tau)'!$B$34))-EXP(-('Output(tau)'!$B$18-$H40)*(1/AR$1+'Output(tau)'!$B$34))),0)</f>
        <v>1.1579872833541172E-2</v>
      </c>
      <c r="AS40">
        <f>IF('Output(tau)'!$B$18&gt;=$H40,1/AS$1*1/(1/AS$1+'Output(tau)'!$B$34)*(EXP(-('Output(tau)'!$B$18-$H40-1)*(1/AS$1+'Output(tau)'!$B$34))-EXP(-('Output(tau)'!$B$18-$H40)*(1/AS$1+'Output(tau)'!$B$34))),0)</f>
        <v>1.1536506096574195E-2</v>
      </c>
      <c r="AT40">
        <f>IF('Output(tau)'!$B$18&gt;=$H40,1/AT$1*1/(1/AT$1+'Output(tau)'!$B$34)*(EXP(-('Output(tau)'!$B$18-$H40-1)*(1/AT$1+'Output(tau)'!$B$34))-EXP(-('Output(tau)'!$B$18-$H40)*(1/AT$1+'Output(tau)'!$B$34))),0)</f>
        <v>1.1487397968692803E-2</v>
      </c>
      <c r="AU40">
        <f>IF('Output(tau)'!$B$18&gt;=$H40,1/AU$1*1/(1/AU$1+'Output(tau)'!$B$34)*(EXP(-('Output(tau)'!$B$18-$H40-1)*(1/AU$1+'Output(tau)'!$B$34))-EXP(-('Output(tau)'!$B$18-$H40)*(1/AU$1+'Output(tau)'!$B$34))),0)</f>
        <v>1.1433283641481828E-2</v>
      </c>
      <c r="AV40">
        <f>IF('Output(tau)'!$B$18&gt;=$H40,1/AV$1*1/(1/AV$1+'Output(tau)'!$B$34)*(EXP(-('Output(tau)'!$B$18-$H40-1)*(1/AV$1+'Output(tau)'!$B$34))-EXP(-('Output(tau)'!$B$18-$H40)*(1/AV$1+'Output(tau)'!$B$34))),0)</f>
        <v>1.1374816881744243E-2</v>
      </c>
    </row>
    <row r="41" spans="7:48" x14ac:dyDescent="0.15">
      <c r="G41">
        <f>IF('Output(tau)'!$B$18&gt;H41,'Output(tau)'!$B$18-H41,0)</f>
        <v>31</v>
      </c>
      <c r="H41">
        <v>1969</v>
      </c>
      <c r="I41">
        <f>IF('Output(tau)'!$B$18&gt;=$H41,1/I$1*1/(1/I$1+'Output(tau)'!$B$34)*(EXP(-('Output(tau)'!$B$18-$H41-1)*(1/I$1+'Output(tau)'!$B$34))-EXP(-('Output(tau)'!$B$18-$H41)*(1/I$1+'Output(tau)'!$B$34))),0)</f>
        <v>4.7378659743061435E-3</v>
      </c>
      <c r="J41">
        <f>IF('Output(tau)'!$B$18&gt;=$H41,1/J$1*1/(1/J$1+'Output(tau)'!$B$34)*(EXP(-('Output(tau)'!$B$18-$H41-1)*(1/J$1+'Output(tau)'!$B$34))-EXP(-('Output(tau)'!$B$18-$H41)*(1/J$1+'Output(tau)'!$B$34))),0)</f>
        <v>1.2036318424022795E-7</v>
      </c>
      <c r="K41">
        <f>IF('Output(tau)'!$B$18&gt;=$H41,1/K$1*1/(1/K$1+'Output(tau)'!$B$34)*(EXP(-('Output(tau)'!$B$18-$H41-1)*(1/K$1+'Output(tau)'!$B$34))-EXP(-('Output(tau)'!$B$18-$H41)*(1/K$1+'Output(tau)'!$B$34))),0)</f>
        <v>1.2869458589813566E-5</v>
      </c>
      <c r="L41">
        <f>IF('Output(tau)'!$B$18&gt;=$H41,1/L$1*1/(1/L$1+'Output(tau)'!$B$34)*(EXP(-('Output(tau)'!$B$18-$H41-1)*(1/L$1+'Output(tau)'!$B$34))-EXP(-('Output(tau)'!$B$18-$H41)*(1/L$1+'Output(tau)'!$B$34))),0)</f>
        <v>1.223418295721461E-4</v>
      </c>
      <c r="M41">
        <f>IF('Output(tau)'!$B$18&gt;=$H41,1/M$1*1/(1/M$1+'Output(tau)'!$B$34)*(EXP(-('Output(tau)'!$B$18-$H41-1)*(1/M$1+'Output(tau)'!$B$34))-EXP(-('Output(tau)'!$B$18-$H41)*(1/M$1+'Output(tau)'!$B$34))),0)</f>
        <v>4.4932154037062447E-4</v>
      </c>
      <c r="N41">
        <f>IF('Output(tau)'!$B$18&gt;=$H41,1/N$1*1/(1/N$1+'Output(tau)'!$B$34)*(EXP(-('Output(tau)'!$B$18-$H41-1)*(1/N$1+'Output(tau)'!$B$34))-EXP(-('Output(tau)'!$B$18-$H41)*(1/N$1+'Output(tau)'!$B$34))),0)</f>
        <v>1.034398001078061E-3</v>
      </c>
      <c r="O41">
        <f>IF('Output(tau)'!$B$18&gt;=$H41,1/O$1*1/(1/O$1+'Output(tau)'!$B$34)*(EXP(-('Output(tau)'!$B$18-$H41-1)*(1/O$1+'Output(tau)'!$B$34))-EXP(-('Output(tau)'!$B$18-$H41)*(1/O$1+'Output(tau)'!$B$34))),0)</f>
        <v>1.8322641972942488E-3</v>
      </c>
      <c r="P41">
        <f>IF('Output(tau)'!$B$18&gt;=$H41,1/P$1*1/(1/P$1+'Output(tau)'!$B$34)*(EXP(-('Output(tau)'!$B$18-$H41-1)*(1/P$1+'Output(tau)'!$B$34))-EXP(-('Output(tau)'!$B$18-$H41)*(1/P$1+'Output(tau)'!$B$34))),0)</f>
        <v>2.7634079823093648E-3</v>
      </c>
      <c r="Q41">
        <f>IF('Output(tau)'!$B$18&gt;=$H41,1/Q$1*1/(1/Q$1+'Output(tau)'!$B$34)*(EXP(-('Output(tau)'!$B$18-$H41-1)*(1/Q$1+'Output(tau)'!$B$34))-EXP(-('Output(tau)'!$B$18-$H41)*(1/Q$1+'Output(tau)'!$B$34))),0)</f>
        <v>3.7515015123566961E-3</v>
      </c>
      <c r="R41">
        <f>IF('Output(tau)'!$B$18&gt;=$H41,1/R$1*1/(1/R$1+'Output(tau)'!$B$34)*(EXP(-('Output(tau)'!$B$18-$H41-1)*(1/R$1+'Output(tau)'!$B$34))-EXP(-('Output(tau)'!$B$18-$H41)*(1/R$1+'Output(tau)'!$B$34))),0)</f>
        <v>4.7378659743061435E-3</v>
      </c>
      <c r="S41">
        <f>IF('Output(tau)'!$B$18&gt;=$H41,1/S$1*1/(1/S$1+'Output(tau)'!$B$34)*(EXP(-('Output(tau)'!$B$18-$H41-1)*(1/S$1+'Output(tau)'!$B$34))-EXP(-('Output(tau)'!$B$18-$H41)*(1/S$1+'Output(tau)'!$B$34))),0)</f>
        <v>5.6829874976749156E-3</v>
      </c>
      <c r="T41">
        <f>IF('Output(tau)'!$B$18&gt;=$H41,1/T$1*1/(1/T$1+'Output(tau)'!$B$34)*(EXP(-('Output(tau)'!$B$18-$H41-1)*(1/T$1+'Output(tau)'!$B$34))-EXP(-('Output(tau)'!$B$18-$H41)*(1/T$1+'Output(tau)'!$B$34))),0)</f>
        <v>6.5631541151250083E-3</v>
      </c>
      <c r="U41">
        <f>IF('Output(tau)'!$B$18&gt;=$H41,1/U$1*1/(1/U$1+'Output(tau)'!$B$34)*(EXP(-('Output(tau)'!$B$18-$H41-1)*(1/U$1+'Output(tau)'!$B$34))-EXP(-('Output(tau)'!$B$18-$H41)*(1/U$1+'Output(tau)'!$B$34))),0)</f>
        <v>7.3661752650891338E-3</v>
      </c>
      <c r="V41">
        <f>IF('Output(tau)'!$B$18&gt;=$H41,1/V$1*1/(1/V$1+'Output(tau)'!$B$34)*(EXP(-('Output(tau)'!$B$18-$H41-1)*(1/V$1+'Output(tau)'!$B$34))-EXP(-('Output(tau)'!$B$18-$H41)*(1/V$1+'Output(tau)'!$B$34))),0)</f>
        <v>8.0876571979796724E-3</v>
      </c>
      <c r="W41">
        <f>IF('Output(tau)'!$B$18&gt;=$H41,1/W$1*1/(1/W$1+'Output(tau)'!$B$34)*(EXP(-('Output(tau)'!$B$18-$H41-1)*(1/W$1+'Output(tau)'!$B$34))-EXP(-('Output(tau)'!$B$18-$H41)*(1/W$1+'Output(tau)'!$B$34))),0)</f>
        <v>8.7281804475290992E-3</v>
      </c>
      <c r="X41">
        <f>IF('Output(tau)'!$B$18&gt;=$H41,1/X$1*1/(1/X$1+'Output(tau)'!$B$34)*(EXP(-('Output(tau)'!$B$18-$H41-1)*(1/X$1+'Output(tau)'!$B$34))-EXP(-('Output(tau)'!$B$18-$H41)*(1/X$1+'Output(tau)'!$B$34))),0)</f>
        <v>9.2913077434751967E-3</v>
      </c>
      <c r="Y41">
        <f>IF('Output(tau)'!$B$18&gt;=$H41,1/Y$1*1/(1/Y$1+'Output(tau)'!$B$34)*(EXP(-('Output(tau)'!$B$18-$H41-1)*(1/Y$1+'Output(tau)'!$B$34))-EXP(-('Output(tau)'!$B$18-$H41)*(1/Y$1+'Output(tau)'!$B$34))),0)</f>
        <v>9.7822396317091276E-3</v>
      </c>
      <c r="Z41">
        <f>IF('Output(tau)'!$B$18&gt;=$H41,1/Z$1*1/(1/Z$1+'Output(tau)'!$B$34)*(EXP(-('Output(tau)'!$B$18-$H41-1)*(1/Z$1+'Output(tau)'!$B$34))-EXP(-('Output(tau)'!$B$18-$H41)*(1/Z$1+'Output(tau)'!$B$34))),0)</f>
        <v>1.0206937887896672E-2</v>
      </c>
      <c r="AA41">
        <f>IF('Output(tau)'!$B$18&gt;=$H41,1/AA$1*1/(1/AA$1+'Output(tau)'!$B$34)*(EXP(-('Output(tau)'!$B$18-$H41-1)*(1/AA$1+'Output(tau)'!$B$34))-EXP(-('Output(tau)'!$B$18-$H41)*(1/AA$1+'Output(tau)'!$B$34))),0)</f>
        <v>1.0571572504915194E-2</v>
      </c>
      <c r="AB41">
        <f>IF('Output(tau)'!$B$18&gt;=$H41,1/AB$1*1/(1/AB$1+'Output(tau)'!$B$34)*(EXP(-('Output(tau)'!$B$18-$H41-1)*(1/AB$1+'Output(tau)'!$B$34))-EXP(-('Output(tau)'!$B$18-$H41)*(1/AB$1+'Output(tau)'!$B$34))),0)</f>
        <v>1.0882186321686776E-2</v>
      </c>
      <c r="AC41">
        <f>IF('Output(tau)'!$B$18&gt;=$H41,1/AC$1*1/(1/AC$1+'Output(tau)'!$B$34)*(EXP(-('Output(tau)'!$B$18-$H41-1)*(1/AC$1+'Output(tau)'!$B$34))-EXP(-('Output(tau)'!$B$18-$H41)*(1/AC$1+'Output(tau)'!$B$34))),0)</f>
        <v>1.1144502971856041E-2</v>
      </c>
      <c r="AD41">
        <f>IF('Output(tau)'!$B$18&gt;=$H41,1/AD$1*1/(1/AD$1+'Output(tau)'!$B$34)*(EXP(-('Output(tau)'!$B$18-$H41-1)*(1/AD$1+'Output(tau)'!$B$34))-EXP(-('Output(tau)'!$B$18-$H41)*(1/AD$1+'Output(tau)'!$B$34))),0)</f>
        <v>1.1363827404200555E-2</v>
      </c>
      <c r="AE41">
        <f>IF('Output(tau)'!$B$18&gt;=$H41,1/AE$1*1/(1/AE$1+'Output(tau)'!$B$34)*(EXP(-('Output(tau)'!$B$18-$H41-1)*(1/AE$1+'Output(tau)'!$B$34))-EXP(-('Output(tau)'!$B$18-$H41)*(1/AE$1+'Output(tau)'!$B$34))),0)</f>
        <v>1.1545004934904179E-2</v>
      </c>
      <c r="AF41">
        <f>IF('Output(tau)'!$B$18&gt;=$H41,1/AF$1*1/(1/AF$1+'Output(tau)'!$B$34)*(EXP(-('Output(tau)'!$B$18-$H41-1)*(1/AF$1+'Output(tau)'!$B$34))-EXP(-('Output(tau)'!$B$18-$H41)*(1/AF$1+'Output(tau)'!$B$34))),0)</f>
        <v>1.1692416300700392E-2</v>
      </c>
      <c r="AG41">
        <f>IF('Output(tau)'!$B$18&gt;=$H41,1/AG$1*1/(1/AG$1+'Output(tau)'!$B$34)*(EXP(-('Output(tau)'!$B$18-$H41-1)*(1/AG$1+'Output(tau)'!$B$34))-EXP(-('Output(tau)'!$B$18-$H41)*(1/AG$1+'Output(tau)'!$B$34))),0)</f>
        <v>1.1809993973151522E-2</v>
      </c>
      <c r="AH41">
        <f>IF('Output(tau)'!$B$18&gt;=$H41,1/AH$1*1/(1/AH$1+'Output(tau)'!$B$34)*(EXP(-('Output(tau)'!$B$18-$H41-1)*(1/AH$1+'Output(tau)'!$B$34))-EXP(-('Output(tau)'!$B$18-$H41)*(1/AH$1+'Output(tau)'!$B$34))),0)</f>
        <v>1.1901250209307546E-2</v>
      </c>
      <c r="AI41">
        <f>IF('Output(tau)'!$B$18&gt;=$H41,1/AI$1*1/(1/AI$1+'Output(tau)'!$B$34)*(EXP(-('Output(tau)'!$B$18-$H41-1)*(1/AI$1+'Output(tau)'!$B$34))-EXP(-('Output(tau)'!$B$18-$H41)*(1/AI$1+'Output(tau)'!$B$34))),0)</f>
        <v>1.1969310775827524E-2</v>
      </c>
      <c r="AJ41">
        <f>IF('Output(tau)'!$B$18&gt;=$H41,1/AJ$1*1/(1/AJ$1+'Output(tau)'!$B$34)*(EXP(-('Output(tau)'!$B$18-$H41-1)*(1/AJ$1+'Output(tau)'!$B$34))-EXP(-('Output(tau)'!$B$18-$H41)*(1/AJ$1+'Output(tau)'!$B$34))),0)</f>
        <v>1.2016950565596485E-2</v>
      </c>
      <c r="AK41">
        <f>IF('Output(tau)'!$B$18&gt;=$H41,1/AK$1*1/(1/AK$1+'Output(tau)'!$B$34)*(EXP(-('Output(tau)'!$B$18-$H41-1)*(1/AK$1+'Output(tau)'!$B$34))-EXP(-('Output(tau)'!$B$18-$H41)*(1/AK$1+'Output(tau)'!$B$34))),0)</f>
        <v>1.2046628819365968E-2</v>
      </c>
      <c r="AL41">
        <f>IF('Output(tau)'!$B$18&gt;=$H41,1/AL$1*1/(1/AL$1+'Output(tau)'!$B$34)*(EXP(-('Output(tau)'!$B$18-$H41-1)*(1/AL$1+'Output(tau)'!$B$34))-EXP(-('Output(tau)'!$B$18-$H41)*(1/AL$1+'Output(tau)'!$B$34))),0)</f>
        <v>1.2060522634100346E-2</v>
      </c>
      <c r="AM41">
        <f>IF('Output(tau)'!$B$18&gt;=$H41,1/AM$1*1/(1/AM$1+'Output(tau)'!$B$34)*(EXP(-('Output(tau)'!$B$18-$H41-1)*(1/AM$1+'Output(tau)'!$B$34))-EXP(-('Output(tau)'!$B$18-$H41)*(1/AM$1+'Output(tau)'!$B$34))),0)</f>
        <v>1.2060558061596727E-2</v>
      </c>
      <c r="AN41">
        <f>IF('Output(tau)'!$B$18&gt;=$H41,1/AN$1*1/(1/AN$1+'Output(tau)'!$B$34)*(EXP(-('Output(tau)'!$B$18-$H41-1)*(1/AN$1+'Output(tau)'!$B$34))-EXP(-('Output(tau)'!$B$18-$H41)*(1/AN$1+'Output(tau)'!$B$34))),0)</f>
        <v>1.2048438493709401E-2</v>
      </c>
      <c r="AO41">
        <f>IF('Output(tau)'!$B$18&gt;=$H41,1/AO$1*1/(1/AO$1+'Output(tau)'!$B$34)*(EXP(-('Output(tau)'!$B$18-$H41-1)*(1/AO$1+'Output(tau)'!$B$34))-EXP(-('Output(tau)'!$B$18-$H41)*(1/AO$1+'Output(tau)'!$B$34))),0)</f>
        <v>1.2025670272825806E-2</v>
      </c>
      <c r="AP41">
        <f>IF('Output(tau)'!$B$18&gt;=$H41,1/AP$1*1/(1/AP$1+'Output(tau)'!$B$34)*(EXP(-('Output(tau)'!$B$18-$H41-1)*(1/AP$1+'Output(tau)'!$B$34))-EXP(-('Output(tau)'!$B$18-$H41)*(1/AP$1+'Output(tau)'!$B$34))),0)</f>
        <v>1.1993585610377278E-2</v>
      </c>
      <c r="AQ41">
        <f>IF('Output(tau)'!$B$18&gt;=$H41,1/AQ$1*1/(1/AQ$1+'Output(tau)'!$B$34)*(EXP(-('Output(tau)'!$B$18-$H41-1)*(1/AQ$1+'Output(tau)'!$B$34))-EXP(-('Output(tau)'!$B$18-$H41)*(1/AQ$1+'Output(tau)'!$B$34))),0)</f>
        <v>1.1953362976792115E-2</v>
      </c>
      <c r="AR41">
        <f>IF('Output(tau)'!$B$18&gt;=$H41,1/AR$1*1/(1/AR$1+'Output(tau)'!$B$34)*(EXP(-('Output(tau)'!$B$18-$H41-1)*(1/AR$1+'Output(tau)'!$B$34))-EXP(-('Output(tau)'!$B$18-$H41)*(1/AR$1+'Output(tau)'!$B$34))),0)</f>
        <v>1.1906045166349633E-2</v>
      </c>
      <c r="AS41">
        <f>IF('Output(tau)'!$B$18&gt;=$H41,1/AS$1*1/(1/AS$1+'Output(tau)'!$B$34)*(EXP(-('Output(tau)'!$B$18-$H41-1)*(1/AS$1+'Output(tau)'!$B$34))-EXP(-('Output(tau)'!$B$18-$H41)*(1/AS$1+'Output(tau)'!$B$34))),0)</f>
        <v>1.1852555255007391E-2</v>
      </c>
      <c r="AT41">
        <f>IF('Output(tau)'!$B$18&gt;=$H41,1/AT$1*1/(1/AT$1+'Output(tau)'!$B$34)*(EXP(-('Output(tau)'!$B$18-$H41-1)*(1/AT$1+'Output(tau)'!$B$34))-EXP(-('Output(tau)'!$B$18-$H41)*(1/AT$1+'Output(tau)'!$B$34))),0)</f>
        <v>1.1793710668374702E-2</v>
      </c>
      <c r="AU41">
        <f>IF('Output(tau)'!$B$18&gt;=$H41,1/AU$1*1/(1/AU$1+'Output(tau)'!$B$34)*(EXP(-('Output(tau)'!$B$18-$H41-1)*(1/AU$1+'Output(tau)'!$B$34))-EXP(-('Output(tau)'!$B$18-$H41)*(1/AU$1+'Output(tau)'!$B$34))),0)</f>
        <v>1.17302355670863E-2</v>
      </c>
      <c r="AV41">
        <f>IF('Output(tau)'!$B$18&gt;=$H41,1/AV$1*1/(1/AV$1+'Output(tau)'!$B$34)*(EXP(-('Output(tau)'!$B$18-$H41-1)*(1/AV$1+'Output(tau)'!$B$34))-EXP(-('Output(tau)'!$B$18-$H41)*(1/AV$1+'Output(tau)'!$B$34))),0)</f>
        <v>1.1662771742048883E-2</v>
      </c>
    </row>
    <row r="42" spans="7:48" x14ac:dyDescent="0.15">
      <c r="G42">
        <f>IF('Output(tau)'!$B$18&gt;H42,'Output(tau)'!$B$18-H42,0)</f>
        <v>30</v>
      </c>
      <c r="H42">
        <v>1970</v>
      </c>
      <c r="I42">
        <f>IF('Output(tau)'!$B$18&gt;=$H42,1/I$1*1/(1/I$1+'Output(tau)'!$B$34)*(EXP(-('Output(tau)'!$B$18-$H42-1)*(1/I$1+'Output(tau)'!$B$34))-EXP(-('Output(tau)'!$B$18-$H42)*(1/I$1+'Output(tau)'!$B$34))),0)</f>
        <v>5.2361516885432655E-3</v>
      </c>
      <c r="J42">
        <f>IF('Output(tau)'!$B$18&gt;=$H42,1/J$1*1/(1/J$1+'Output(tau)'!$B$34)*(EXP(-('Output(tau)'!$B$18-$H42-1)*(1/J$1+'Output(tau)'!$B$34))-EXP(-('Output(tau)'!$B$18-$H42)*(1/J$1+'Output(tau)'!$B$34))),0)</f>
        <v>1.9844534206606224E-7</v>
      </c>
      <c r="K42">
        <f>IF('Output(tau)'!$B$18&gt;=$H42,1/K$1*1/(1/K$1+'Output(tau)'!$B$34)*(EXP(-('Output(tau)'!$B$18-$H42-1)*(1/K$1+'Output(tau)'!$B$34))-EXP(-('Output(tau)'!$B$18-$H42)*(1/K$1+'Output(tau)'!$B$34))),0)</f>
        <v>1.7960776312074795E-5</v>
      </c>
      <c r="L42">
        <f>IF('Output(tau)'!$B$18&gt;=$H42,1/L$1*1/(1/L$1+'Output(tau)'!$B$34)*(EXP(-('Output(tau)'!$B$18-$H42-1)*(1/L$1+'Output(tau)'!$B$34))-EXP(-('Output(tau)'!$B$18-$H42)*(1/L$1+'Output(tau)'!$B$34))),0)</f>
        <v>1.570900186947154E-4</v>
      </c>
      <c r="M42">
        <f>IF('Output(tau)'!$B$18&gt;=$H42,1/M$1*1/(1/M$1+'Output(tau)'!$B$34)*(EXP(-('Output(tau)'!$B$18-$H42-1)*(1/M$1+'Output(tau)'!$B$34))-EXP(-('Output(tau)'!$B$18-$H42)*(1/M$1+'Output(tau)'!$B$34))),0)</f>
        <v>5.4880256870945424E-4</v>
      </c>
      <c r="N42">
        <f>IF('Output(tau)'!$B$18&gt;=$H42,1/N$1*1/(1/N$1+'Output(tau)'!$B$34)*(EXP(-('Output(tau)'!$B$18-$H42-1)*(1/N$1+'Output(tau)'!$B$34))-EXP(-('Output(tau)'!$B$18-$H42)*(1/N$1+'Output(tau)'!$B$34))),0)</f>
        <v>1.2219968496209824E-3</v>
      </c>
      <c r="O42">
        <f>IF('Output(tau)'!$B$18&gt;=$H42,1/O$1*1/(1/O$1+'Output(tau)'!$B$34)*(EXP(-('Output(tau)'!$B$18-$H42-1)*(1/O$1+'Output(tau)'!$B$34))-EXP(-('Output(tau)'!$B$18-$H42)*(1/O$1+'Output(tau)'!$B$34))),0)</f>
        <v>2.1136358393982445E-3</v>
      </c>
      <c r="P42">
        <f>IF('Output(tau)'!$B$18&gt;=$H42,1/P$1*1/(1/P$1+'Output(tau)'!$B$34)*(EXP(-('Output(tau)'!$B$18-$H42-1)*(1/P$1+'Output(tau)'!$B$34))-EXP(-('Output(tau)'!$B$18-$H42)*(1/P$1+'Output(tau)'!$B$34))),0)</f>
        <v>3.1313514803463782E-3</v>
      </c>
      <c r="Q42">
        <f>IF('Output(tau)'!$B$18&gt;=$H42,1/Q$1*1/(1/Q$1+'Output(tau)'!$B$34)*(EXP(-('Output(tau)'!$B$18-$H42-1)*(1/Q$1+'Output(tau)'!$B$34))-EXP(-('Output(tau)'!$B$18-$H42)*(1/Q$1+'Output(tau)'!$B$34))),0)</f>
        <v>4.1923744764725407E-3</v>
      </c>
      <c r="R42">
        <f>IF('Output(tau)'!$B$18&gt;=$H42,1/R$1*1/(1/R$1+'Output(tau)'!$B$34)*(EXP(-('Output(tau)'!$B$18-$H42-1)*(1/R$1+'Output(tau)'!$B$34))-EXP(-('Output(tau)'!$B$18-$H42)*(1/R$1+'Output(tau)'!$B$34))),0)</f>
        <v>5.2361516885432655E-3</v>
      </c>
      <c r="S42">
        <f>IF('Output(tau)'!$B$18&gt;=$H42,1/S$1*1/(1/S$1+'Output(tau)'!$B$34)*(EXP(-('Output(tau)'!$B$18-$H42-1)*(1/S$1+'Output(tau)'!$B$34))-EXP(-('Output(tau)'!$B$18-$H42)*(1/S$1+'Output(tau)'!$B$34))),0)</f>
        <v>6.2238342346433717E-3</v>
      </c>
      <c r="T42">
        <f>IF('Output(tau)'!$B$18&gt;=$H42,1/T$1*1/(1/T$1+'Output(tau)'!$B$34)*(EXP(-('Output(tau)'!$B$18-$H42-1)*(1/T$1+'Output(tau)'!$B$34))-EXP(-('Output(tau)'!$B$18-$H42)*(1/T$1+'Output(tau)'!$B$34))),0)</f>
        <v>7.1335187853613091E-3</v>
      </c>
      <c r="U42">
        <f>IF('Output(tau)'!$B$18&gt;=$H42,1/U$1*1/(1/U$1+'Output(tau)'!$B$34)*(EXP(-('Output(tau)'!$B$18-$H42-1)*(1/U$1+'Output(tau)'!$B$34))-EXP(-('Output(tau)'!$B$18-$H42)*(1/U$1+'Output(tau)'!$B$34))),0)</f>
        <v>7.955167268898361E-3</v>
      </c>
      <c r="V42">
        <f>IF('Output(tau)'!$B$18&gt;=$H42,1/V$1*1/(1/V$1+'Output(tau)'!$B$34)*(EXP(-('Output(tau)'!$B$18-$H42-1)*(1/V$1+'Output(tau)'!$B$34))-EXP(-('Output(tau)'!$B$18-$H42)*(1/V$1+'Output(tau)'!$B$34))),0)</f>
        <v>8.686478908061096E-3</v>
      </c>
      <c r="W42">
        <f>IF('Output(tau)'!$B$18&gt;=$H42,1/W$1*1/(1/W$1+'Output(tau)'!$B$34)*(EXP(-('Output(tau)'!$B$18-$H42-1)*(1/W$1+'Output(tau)'!$B$34))-EXP(-('Output(tau)'!$B$18-$H42)*(1/W$1+'Output(tau)'!$B$34))),0)</f>
        <v>9.3298934023823554E-3</v>
      </c>
      <c r="X42">
        <f>IF('Output(tau)'!$B$18&gt;=$H42,1/X$1*1/(1/X$1+'Output(tau)'!$B$34)*(EXP(-('Output(tau)'!$B$18-$H42-1)*(1/X$1+'Output(tau)'!$B$34))-EXP(-('Output(tau)'!$B$18-$H42)*(1/X$1+'Output(tau)'!$B$34))),0)</f>
        <v>9.8905456090299382E-3</v>
      </c>
      <c r="Y42">
        <f>IF('Output(tau)'!$B$18&gt;=$H42,1/Y$1*1/(1/Y$1+'Output(tau)'!$B$34)*(EXP(-('Output(tau)'!$B$18-$H42-1)*(1/Y$1+'Output(tau)'!$B$34))-EXP(-('Output(tau)'!$B$18-$H42)*(1/Y$1+'Output(tau)'!$B$34))),0)</f>
        <v>1.0374926569352794E-2</v>
      </c>
      <c r="Z42">
        <f>IF('Output(tau)'!$B$18&gt;=$H42,1/Z$1*1/(1/Z$1+'Output(tau)'!$B$34)*(EXP(-('Output(tau)'!$B$18-$H42-1)*(1/Z$1+'Output(tau)'!$B$34))-EXP(-('Output(tau)'!$B$18-$H42)*(1/Z$1+'Output(tau)'!$B$34))),0)</f>
        <v>1.0790037230340055E-2</v>
      </c>
      <c r="AA42">
        <f>IF('Output(tau)'!$B$18&gt;=$H42,1/AA$1*1/(1/AA$1+'Output(tau)'!$B$34)*(EXP(-('Output(tau)'!$B$18-$H42-1)*(1/AA$1+'Output(tau)'!$B$34))-EXP(-('Output(tau)'!$B$18-$H42)*(1/AA$1+'Output(tau)'!$B$34))),0)</f>
        <v>1.1142873419230204E-2</v>
      </c>
      <c r="AB42">
        <f>IF('Output(tau)'!$B$18&gt;=$H42,1/AB$1*1/(1/AB$1+'Output(tau)'!$B$34)*(EXP(-('Output(tau)'!$B$18-$H42-1)*(1/AB$1+'Output(tau)'!$B$34))-EXP(-('Output(tau)'!$B$18-$H42)*(1/AB$1+'Output(tau)'!$B$34))),0)</f>
        <v>1.1440127945367806E-2</v>
      </c>
      <c r="AC42">
        <f>IF('Output(tau)'!$B$18&gt;=$H42,1/AC$1*1/(1/AC$1+'Output(tau)'!$B$34)*(EXP(-('Output(tau)'!$B$18-$H42-1)*(1/AC$1+'Output(tau)'!$B$34))-EXP(-('Output(tau)'!$B$18-$H42)*(1/AC$1+'Output(tau)'!$B$34))),0)</f>
        <v>1.168803205438898E-2</v>
      </c>
      <c r="AD42">
        <f>IF('Output(tau)'!$B$18&gt;=$H42,1/AD$1*1/(1/AD$1+'Output(tau)'!$B$34)*(EXP(-('Output(tau)'!$B$18-$H42-1)*(1/AD$1+'Output(tau)'!$B$34))-EXP(-('Output(tau)'!$B$18-$H42)*(1/AD$1+'Output(tau)'!$B$34))),0)</f>
        <v>1.1892284415457588E-2</v>
      </c>
      <c r="AE42">
        <f>IF('Output(tau)'!$B$18&gt;=$H42,1/AE$1*1/(1/AE$1+'Output(tau)'!$B$34)*(EXP(-('Output(tau)'!$B$18-$H42-1)*(1/AE$1+'Output(tau)'!$B$34))-EXP(-('Output(tau)'!$B$18-$H42)*(1/AE$1+'Output(tau)'!$B$34))),0)</f>
        <v>1.205803365462671E-2</v>
      </c>
      <c r="AF42">
        <f>IF('Output(tau)'!$B$18&gt;=$H42,1/AF$1*1/(1/AF$1+'Output(tau)'!$B$34)*(EXP(-('Output(tau)'!$B$18-$H42-1)*(1/AF$1+'Output(tau)'!$B$34))-EXP(-('Output(tau)'!$B$18-$H42)*(1/AF$1+'Output(tau)'!$B$34))),0)</f>
        <v>1.218989242848828E-2</v>
      </c>
      <c r="AG42">
        <f>IF('Output(tau)'!$B$18&gt;=$H42,1/AG$1*1/(1/AG$1+'Output(tau)'!$B$34)*(EXP(-('Output(tau)'!$B$18-$H42-1)*(1/AG$1+'Output(tau)'!$B$34))-EXP(-('Output(tau)'!$B$18-$H42)*(1/AG$1+'Output(tau)'!$B$34))),0)</f>
        <v>1.2291968970403189E-2</v>
      </c>
      <c r="AH42">
        <f>IF('Output(tau)'!$B$18&gt;=$H42,1/AH$1*1/(1/AH$1+'Output(tau)'!$B$34)*(EXP(-('Output(tau)'!$B$18-$H42-1)*(1/AH$1+'Output(tau)'!$B$34))-EXP(-('Output(tau)'!$B$18-$H42)*(1/AH$1+'Output(tau)'!$B$34))),0)</f>
        <v>1.2367907250505183E-2</v>
      </c>
      <c r="AI42">
        <f>IF('Output(tau)'!$B$18&gt;=$H42,1/AI$1*1/(1/AI$1+'Output(tau)'!$B$34)*(EXP(-('Output(tau)'!$B$18-$H42-1)*(1/AI$1+'Output(tau)'!$B$34))-EXP(-('Output(tau)'!$B$18-$H42)*(1/AI$1+'Output(tau)'!$B$34))),0)</f>
        <v>1.2420930282255105E-2</v>
      </c>
      <c r="AJ42">
        <f>IF('Output(tau)'!$B$18&gt;=$H42,1/AJ$1*1/(1/AJ$1+'Output(tau)'!$B$34)*(EXP(-('Output(tau)'!$B$18-$H42-1)*(1/AJ$1+'Output(tau)'!$B$34))-EXP(-('Output(tau)'!$B$18-$H42)*(1/AJ$1+'Output(tau)'!$B$34))),0)</f>
        <v>1.2453883300076407E-2</v>
      </c>
      <c r="AK42">
        <f>IF('Output(tau)'!$B$18&gt;=$H42,1/AK$1*1/(1/AK$1+'Output(tau)'!$B$34)*(EXP(-('Output(tau)'!$B$18-$H42-1)*(1/AK$1+'Output(tau)'!$B$34))-EXP(-('Output(tau)'!$B$18-$H42)*(1/AK$1+'Output(tau)'!$B$34))),0)</f>
        <v>1.2469274936667718E-2</v>
      </c>
      <c r="AL42">
        <f>IF('Output(tau)'!$B$18&gt;=$H42,1/AL$1*1/(1/AL$1+'Output(tau)'!$B$34)*(EXP(-('Output(tau)'!$B$18-$H42-1)*(1/AL$1+'Output(tau)'!$B$34))-EXP(-('Output(tau)'!$B$18-$H42)*(1/AL$1+'Output(tau)'!$B$34))),0)</f>
        <v>1.2469315417816207E-2</v>
      </c>
      <c r="AM42">
        <f>IF('Output(tau)'!$B$18&gt;=$H42,1/AM$1*1/(1/AM$1+'Output(tau)'!$B$34)*(EXP(-('Output(tau)'!$B$18-$H42-1)*(1/AM$1+'Output(tau)'!$B$34))-EXP(-('Output(tau)'!$B$18-$H42)*(1/AM$1+'Output(tau)'!$B$34))),0)</f>
        <v>1.2455951346673988E-2</v>
      </c>
      <c r="AN42">
        <f>IF('Output(tau)'!$B$18&gt;=$H42,1/AN$1*1/(1/AN$1+'Output(tau)'!$B$34)*(EXP(-('Output(tau)'!$B$18-$H42-1)*(1/AN$1+'Output(tau)'!$B$34))-EXP(-('Output(tau)'!$B$18-$H42)*(1/AN$1+'Output(tau)'!$B$34))),0)</f>
        <v>1.2430896986543094E-2</v>
      </c>
      <c r="AO42">
        <f>IF('Output(tau)'!$B$18&gt;=$H42,1/AO$1*1/(1/AO$1+'Output(tau)'!$B$34)*(EXP(-('Output(tau)'!$B$18-$H42-1)*(1/AO$1+'Output(tau)'!$B$34))-EXP(-('Output(tau)'!$B$18-$H42)*(1/AO$1+'Output(tau)'!$B$34))),0)</f>
        <v>1.2395662148647624E-2</v>
      </c>
      <c r="AP42">
        <f>IF('Output(tau)'!$B$18&gt;=$H42,1/AP$1*1/(1/AP$1+'Output(tau)'!$B$34)*(EXP(-('Output(tau)'!$B$18-$H42-1)*(1/AP$1+'Output(tau)'!$B$34))-EXP(-('Output(tau)'!$B$18-$H42)*(1/AP$1+'Output(tau)'!$B$34))),0)</f>
        <v>1.235157689973243E-2</v>
      </c>
      <c r="AQ42">
        <f>IF('Output(tau)'!$B$18&gt;=$H42,1/AQ$1*1/(1/AQ$1+'Output(tau)'!$B$34)*(EXP(-('Output(tau)'!$B$18-$H42-1)*(1/AQ$1+'Output(tau)'!$B$34))-EXP(-('Output(tau)'!$B$18-$H42)*(1/AQ$1+'Output(tau)'!$B$34))),0)</f>
        <v>1.2299813356680678E-2</v>
      </c>
      <c r="AR42">
        <f>IF('Output(tau)'!$B$18&gt;=$H42,1/AR$1*1/(1/AR$1+'Output(tau)'!$B$34)*(EXP(-('Output(tau)'!$B$18-$H42-1)*(1/AR$1+'Output(tau)'!$B$34))-EXP(-('Output(tau)'!$B$18-$H42)*(1/AR$1+'Output(tau)'!$B$34))),0)</f>
        <v>1.2241404853131688E-2</v>
      </c>
      <c r="AS42">
        <f>IF('Output(tau)'!$B$18&gt;=$H42,1/AS$1*1/(1/AS$1+'Output(tau)'!$B$34)*(EXP(-('Output(tau)'!$B$18-$H42-1)*(1/AS$1+'Output(tau)'!$B$34))-EXP(-('Output(tau)'!$B$18-$H42)*(1/AS$1+'Output(tau)'!$B$34))),0)</f>
        <v>1.2177262760232066E-2</v>
      </c>
      <c r="AT42">
        <f>IF('Output(tau)'!$B$18&gt;=$H42,1/AT$1*1/(1/AT$1+'Output(tau)'!$B$34)*(EXP(-('Output(tau)'!$B$18-$H42-1)*(1/AT$1+'Output(tau)'!$B$34))-EXP(-('Output(tau)'!$B$18-$H42)*(1/AT$1+'Output(tau)'!$B$34))),0)</f>
        <v>1.2108191229067533E-2</v>
      </c>
      <c r="AU42">
        <f>IF('Output(tau)'!$B$18&gt;=$H42,1/AU$1*1/(1/AU$1+'Output(tau)'!$B$34)*(EXP(-('Output(tau)'!$B$18-$H42-1)*(1/AU$1+'Output(tau)'!$B$34))-EXP(-('Output(tau)'!$B$18-$H42)*(1/AU$1+'Output(tau)'!$B$34))),0)</f>
        <v>1.2034900101673907E-2</v>
      </c>
      <c r="AV42">
        <f>IF('Output(tau)'!$B$18&gt;=$H42,1/AV$1*1/(1/AV$1+'Output(tau)'!$B$34)*(EXP(-('Output(tau)'!$B$18-$H42-1)*(1/AV$1+'Output(tau)'!$B$34))-EXP(-('Output(tau)'!$B$18-$H42)*(1/AV$1+'Output(tau)'!$B$34))),0)</f>
        <v>1.1958016214347722E-2</v>
      </c>
    </row>
    <row r="43" spans="7:48" x14ac:dyDescent="0.15">
      <c r="G43">
        <f>IF('Output(tau)'!$B$18&gt;H43,'Output(tau)'!$B$18-H43,0)</f>
        <v>29</v>
      </c>
      <c r="H43">
        <v>1971</v>
      </c>
      <c r="I43">
        <f>IF('Output(tau)'!$B$18&gt;=$H43,1/I$1*1/(1/I$1+'Output(tau)'!$B$34)*(EXP(-('Output(tau)'!$B$18-$H43-1)*(1/I$1+'Output(tau)'!$B$34))-EXP(-('Output(tau)'!$B$18-$H43)*(1/I$1+'Output(tau)'!$B$34))),0)</f>
        <v>5.7868425688107419E-3</v>
      </c>
      <c r="J43">
        <f>IF('Output(tau)'!$B$18&gt;=$H43,1/J$1*1/(1/J$1+'Output(tau)'!$B$34)*(EXP(-('Output(tau)'!$B$18-$H43-1)*(1/J$1+'Output(tau)'!$B$34))-EXP(-('Output(tau)'!$B$18-$H43)*(1/J$1+'Output(tau)'!$B$34))),0)</f>
        <v>3.2718105653567985E-7</v>
      </c>
      <c r="K43">
        <f>IF('Output(tau)'!$B$18&gt;=$H43,1/K$1*1/(1/K$1+'Output(tau)'!$B$34)*(EXP(-('Output(tau)'!$B$18-$H43-1)*(1/K$1+'Output(tau)'!$B$34))-EXP(-('Output(tau)'!$B$18-$H43)*(1/K$1+'Output(tau)'!$B$34))),0)</f>
        <v>2.5066282585323529E-5</v>
      </c>
      <c r="L43">
        <f>IF('Output(tau)'!$B$18&gt;=$H43,1/L$1*1/(1/L$1+'Output(tau)'!$B$34)*(EXP(-('Output(tau)'!$B$18-$H43-1)*(1/L$1+'Output(tau)'!$B$34))-EXP(-('Output(tau)'!$B$18-$H43)*(1/L$1+'Output(tau)'!$B$34))),0)</f>
        <v>2.0170757671196722E-4</v>
      </c>
      <c r="M43">
        <f>IF('Output(tau)'!$B$18&gt;=$H43,1/M$1*1/(1/M$1+'Output(tau)'!$B$34)*(EXP(-('Output(tau)'!$B$18-$H43-1)*(1/M$1+'Output(tau)'!$B$34))-EXP(-('Output(tau)'!$B$18-$H43)*(1/M$1+'Output(tau)'!$B$34))),0)</f>
        <v>6.7030897110711626E-4</v>
      </c>
      <c r="N43">
        <f>IF('Output(tau)'!$B$18&gt;=$H43,1/N$1*1/(1/N$1+'Output(tau)'!$B$34)*(EXP(-('Output(tau)'!$B$18-$H43-1)*(1/N$1+'Output(tau)'!$B$34))-EXP(-('Output(tau)'!$B$18-$H43)*(1/N$1+'Output(tau)'!$B$34))),0)</f>
        <v>1.4436187027887636E-3</v>
      </c>
      <c r="O43">
        <f>IF('Output(tau)'!$B$18&gt;=$H43,1/O$1*1/(1/O$1+'Output(tau)'!$B$34)*(EXP(-('Output(tau)'!$B$18-$H43-1)*(1/O$1+'Output(tau)'!$B$34))-EXP(-('Output(tau)'!$B$18-$H43)*(1/O$1+'Output(tau)'!$B$34))),0)</f>
        <v>2.4382163162855325E-3</v>
      </c>
      <c r="P43">
        <f>IF('Output(tau)'!$B$18&gt;=$H43,1/P$1*1/(1/P$1+'Output(tau)'!$B$34)*(EXP(-('Output(tau)'!$B$18-$H43-1)*(1/P$1+'Output(tau)'!$B$34))-EXP(-('Output(tau)'!$B$18-$H43)*(1/P$1+'Output(tau)'!$B$34))),0)</f>
        <v>3.5482860859630157E-3</v>
      </c>
      <c r="Q43">
        <f>IF('Output(tau)'!$B$18&gt;=$H43,1/Q$1*1/(1/Q$1+'Output(tau)'!$B$34)*(EXP(-('Output(tau)'!$B$18-$H43-1)*(1/Q$1+'Output(tau)'!$B$34))-EXP(-('Output(tau)'!$B$18-$H43)*(1/Q$1+'Output(tau)'!$B$34))),0)</f>
        <v>4.6850584207647622E-3</v>
      </c>
      <c r="R43">
        <f>IF('Output(tau)'!$B$18&gt;=$H43,1/R$1*1/(1/R$1+'Output(tau)'!$B$34)*(EXP(-('Output(tau)'!$B$18-$H43-1)*(1/R$1+'Output(tau)'!$B$34))-EXP(-('Output(tau)'!$B$18-$H43)*(1/R$1+'Output(tau)'!$B$34))),0)</f>
        <v>5.7868425688107419E-3</v>
      </c>
      <c r="S43">
        <f>IF('Output(tau)'!$B$18&gt;=$H43,1/S$1*1/(1/S$1+'Output(tau)'!$B$34)*(EXP(-('Output(tau)'!$B$18-$H43-1)*(1/S$1+'Output(tau)'!$B$34))-EXP(-('Output(tau)'!$B$18-$H43)*(1/S$1+'Output(tau)'!$B$34))),0)</f>
        <v>6.8161530526271163E-3</v>
      </c>
      <c r="T43">
        <f>IF('Output(tau)'!$B$18&gt;=$H43,1/T$1*1/(1/T$1+'Output(tau)'!$B$34)*(EXP(-('Output(tau)'!$B$18-$H43-1)*(1/T$1+'Output(tau)'!$B$34))-EXP(-('Output(tau)'!$B$18-$H43)*(1/T$1+'Output(tau)'!$B$34))),0)</f>
        <v>7.7534504551449862E-3</v>
      </c>
      <c r="U43">
        <f>IF('Output(tau)'!$B$18&gt;=$H43,1/U$1*1/(1/U$1+'Output(tau)'!$B$34)*(EXP(-('Output(tau)'!$B$18-$H43-1)*(1/U$1+'Output(tau)'!$B$34))-EXP(-('Output(tau)'!$B$18-$H43)*(1/U$1+'Output(tau)'!$B$34))),0)</f>
        <v>8.5912544840032745E-3</v>
      </c>
      <c r="V43">
        <f>IF('Output(tau)'!$B$18&gt;=$H43,1/V$1*1/(1/V$1+'Output(tau)'!$B$34)*(EXP(-('Output(tau)'!$B$18-$H43-1)*(1/V$1+'Output(tau)'!$B$34))-EXP(-('Output(tau)'!$B$18-$H43)*(1/V$1+'Output(tau)'!$B$34))),0)</f>
        <v>9.3296382343008299E-3</v>
      </c>
      <c r="W43">
        <f>IF('Output(tau)'!$B$18&gt;=$H43,1/W$1*1/(1/W$1+'Output(tau)'!$B$34)*(EXP(-('Output(tau)'!$B$18-$H43-1)*(1/W$1+'Output(tau)'!$B$34))-EXP(-('Output(tau)'!$B$18-$H43)*(1/W$1+'Output(tau)'!$B$34))),0)</f>
        <v>9.9730879102597481E-3</v>
      </c>
      <c r="X43">
        <f>IF('Output(tau)'!$B$18&gt;=$H43,1/X$1*1/(1/X$1+'Output(tau)'!$B$34)*(EXP(-('Output(tau)'!$B$18-$H43-1)*(1/X$1+'Output(tau)'!$B$34))-EXP(-('Output(tau)'!$B$18-$H43)*(1/X$1+'Output(tau)'!$B$34))),0)</f>
        <v>1.0528430996486732E-2</v>
      </c>
      <c r="Y43">
        <f>IF('Output(tau)'!$B$18&gt;=$H43,1/Y$1*1/(1/Y$1+'Output(tau)'!$B$34)*(EXP(-('Output(tau)'!$B$18-$H43-1)*(1/Y$1+'Output(tau)'!$B$34))-EXP(-('Output(tau)'!$B$18-$H43)*(1/Y$1+'Output(tau)'!$B$34))),0)</f>
        <v>1.1003523259699166E-2</v>
      </c>
      <c r="Z43">
        <f>IF('Output(tau)'!$B$18&gt;=$H43,1/Z$1*1/(1/Z$1+'Output(tau)'!$B$34)*(EXP(-('Output(tau)'!$B$18-$H43-1)*(1/Z$1+'Output(tau)'!$B$34))-EXP(-('Output(tau)'!$B$18-$H43)*(1/Z$1+'Output(tau)'!$B$34))),0)</f>
        <v>1.1406447723188329E-2</v>
      </c>
      <c r="AA43">
        <f>IF('Output(tau)'!$B$18&gt;=$H43,1/AA$1*1/(1/AA$1+'Output(tau)'!$B$34)*(EXP(-('Output(tau)'!$B$18-$H43-1)*(1/AA$1+'Output(tau)'!$B$34))-EXP(-('Output(tau)'!$B$18-$H43)*(1/AA$1+'Output(tau)'!$B$34))),0)</f>
        <v>1.174504814484853E-2</v>
      </c>
      <c r="AB43">
        <f>IF('Output(tau)'!$B$18&gt;=$H43,1/AB$1*1/(1/AB$1+'Output(tau)'!$B$34)*(EXP(-('Output(tau)'!$B$18-$H43-1)*(1/AB$1+'Output(tau)'!$B$34))-EXP(-('Output(tau)'!$B$18-$H43)*(1/AB$1+'Output(tau)'!$B$34))),0)</f>
        <v>1.202667584780881E-2</v>
      </c>
      <c r="AC43">
        <f>IF('Output(tau)'!$B$18&gt;=$H43,1/AC$1*1/(1/AC$1+'Output(tau)'!$B$34)*(EXP(-('Output(tau)'!$B$18-$H43-1)*(1/AC$1+'Output(tau)'!$B$34))-EXP(-('Output(tau)'!$B$18-$H43)*(1/AC$1+'Output(tau)'!$B$34))),0)</f>
        <v>1.225806961956194E-2</v>
      </c>
      <c r="AD43">
        <f>IF('Output(tau)'!$B$18&gt;=$H43,1/AD$1*1/(1/AD$1+'Output(tau)'!$B$34)*(EXP(-('Output(tau)'!$B$18-$H43-1)*(1/AD$1+'Output(tau)'!$B$34))-EXP(-('Output(tau)'!$B$18-$H43)*(1/AD$1+'Output(tau)'!$B$34))),0)</f>
        <v>1.2445316493090719E-2</v>
      </c>
      <c r="AE43">
        <f>IF('Output(tau)'!$B$18&gt;=$H43,1/AE$1*1/(1/AE$1+'Output(tau)'!$B$34)*(EXP(-('Output(tau)'!$B$18-$H43-1)*(1/AE$1+'Output(tau)'!$B$34))-EXP(-('Output(tau)'!$B$18-$H43)*(1/AE$1+'Output(tau)'!$B$34))),0)</f>
        <v>1.259385997978496E-2</v>
      </c>
      <c r="AF43">
        <f>IF('Output(tau)'!$B$18&gt;=$H43,1/AF$1*1/(1/AF$1+'Output(tau)'!$B$34)*(EXP(-('Output(tau)'!$B$18-$H43-1)*(1/AF$1+'Output(tau)'!$B$34))-EXP(-('Output(tau)'!$B$18-$H43)*(1/AF$1+'Output(tau)'!$B$34))),0)</f>
        <v>1.2708534625919365E-2</v>
      </c>
      <c r="AG43">
        <f>IF('Output(tau)'!$B$18&gt;=$H43,1/AG$1*1/(1/AG$1+'Output(tau)'!$B$34)*(EXP(-('Output(tau)'!$B$18-$H43-1)*(1/AG$1+'Output(tau)'!$B$34))-EXP(-('Output(tau)'!$B$18-$H43)*(1/AG$1+'Output(tau)'!$B$34))),0)</f>
        <v>1.279361374043414E-2</v>
      </c>
      <c r="AH43">
        <f>IF('Output(tau)'!$B$18&gt;=$H43,1/AH$1*1/(1/AH$1+'Output(tau)'!$B$34)*(EXP(-('Output(tau)'!$B$18-$H43-1)*(1/AH$1+'Output(tau)'!$B$34))-EXP(-('Output(tau)'!$B$18-$H43)*(1/AH$1+'Output(tau)'!$B$34))),0)</f>
        <v>1.2852862267988319E-2</v>
      </c>
      <c r="AI43">
        <f>IF('Output(tau)'!$B$18&gt;=$H43,1/AI$1*1/(1/AI$1+'Output(tau)'!$B$34)*(EXP(-('Output(tau)'!$B$18-$H43-1)*(1/AI$1+'Output(tau)'!$B$34))-EXP(-('Output(tau)'!$B$18-$H43)*(1/AI$1+'Output(tau)'!$B$34))),0)</f>
        <v>1.2889590049596888E-2</v>
      </c>
      <c r="AJ43">
        <f>IF('Output(tau)'!$B$18&gt;=$H43,1/AJ$1*1/(1/AJ$1+'Output(tau)'!$B$34)*(EXP(-('Output(tau)'!$B$18-$H43-1)*(1/AJ$1+'Output(tau)'!$B$34))-EXP(-('Output(tau)'!$B$18-$H43)*(1/AJ$1+'Output(tau)'!$B$34))),0)</f>
        <v>1.2906702778320289E-2</v>
      </c>
      <c r="AK43">
        <f>IF('Output(tau)'!$B$18&gt;=$H43,1/AK$1*1/(1/AK$1+'Output(tau)'!$B$34)*(EXP(-('Output(tau)'!$B$18-$H43-1)*(1/AK$1+'Output(tau)'!$B$34))-EXP(-('Output(tau)'!$B$18-$H43)*(1/AK$1+'Output(tau)'!$B$34))),0)</f>
        <v>1.290674924724633E-2</v>
      </c>
      <c r="AL43">
        <f>IF('Output(tau)'!$B$18&gt;=$H43,1/AL$1*1/(1/AL$1+'Output(tau)'!$B$34)*(EXP(-('Output(tau)'!$B$18-$H43-1)*(1/AL$1+'Output(tau)'!$B$34))-EXP(-('Output(tau)'!$B$18-$H43)*(1/AL$1+'Output(tau)'!$B$34))),0)</f>
        <v>1.2891964279339696E-2</v>
      </c>
      <c r="AM43">
        <f>IF('Output(tau)'!$B$18&gt;=$H43,1/AM$1*1/(1/AM$1+'Output(tau)'!$B$34)*(EXP(-('Output(tau)'!$B$18-$H43-1)*(1/AM$1+'Output(tau)'!$B$34))-EXP(-('Output(tau)'!$B$18-$H43)*(1/AM$1+'Output(tau)'!$B$34))),0)</f>
        <v>1.2864307203556302E-2</v>
      </c>
      <c r="AN43">
        <f>IF('Output(tau)'!$B$18&gt;=$H43,1/AN$1*1/(1/AN$1+'Output(tau)'!$B$34)*(EXP(-('Output(tau)'!$B$18-$H43-1)*(1/AN$1+'Output(tau)'!$B$34))-EXP(-('Output(tau)'!$B$18-$H43)*(1/AN$1+'Output(tau)'!$B$34))),0)</f>
        <v>1.2825496015166304E-2</v>
      </c>
      <c r="AO43">
        <f>IF('Output(tau)'!$B$18&gt;=$H43,1/AO$1*1/(1/AO$1+'Output(tau)'!$B$34)*(EXP(-('Output(tau)'!$B$18-$H43-1)*(1/AO$1+'Output(tau)'!$B$34))-EXP(-('Output(tau)'!$B$18-$H43)*(1/AO$1+'Output(tau)'!$B$34))),0)</f>
        <v>1.2777037505395328E-2</v>
      </c>
      <c r="AP43">
        <f>IF('Output(tau)'!$B$18&gt;=$H43,1/AP$1*1/(1/AP$1+'Output(tau)'!$B$34)*(EXP(-('Output(tau)'!$B$18-$H43-1)*(1/AP$1+'Output(tau)'!$B$34))-EXP(-('Output(tau)'!$B$18-$H43)*(1/AP$1+'Output(tau)'!$B$34))),0)</f>
        <v>1.2720253714452345E-2</v>
      </c>
      <c r="AQ43">
        <f>IF('Output(tau)'!$B$18&gt;=$H43,1/AQ$1*1/(1/AQ$1+'Output(tau)'!$B$34)*(EXP(-('Output(tau)'!$B$18-$H43-1)*(1/AQ$1+'Output(tau)'!$B$34))-EXP(-('Output(tau)'!$B$18-$H43)*(1/AQ$1+'Output(tau)'!$B$34))),0)</f>
        <v>1.2656305083590946E-2</v>
      </c>
      <c r="AR43">
        <f>IF('Output(tau)'!$B$18&gt;=$H43,1/AR$1*1/(1/AR$1+'Output(tau)'!$B$34)*(EXP(-('Output(tau)'!$B$18-$H43-1)*(1/AR$1+'Output(tau)'!$B$34))-EXP(-('Output(tau)'!$B$18-$H43)*(1/AR$1+'Output(tau)'!$B$34))),0)</f>
        <v>1.2586210675716691E-2</v>
      </c>
      <c r="AS43">
        <f>IF('Output(tau)'!$B$18&gt;=$H43,1/AS$1*1/(1/AS$1+'Output(tau)'!$B$34)*(EXP(-('Output(tau)'!$B$18-$H43-1)*(1/AS$1+'Output(tau)'!$B$34))-EXP(-('Output(tau)'!$B$18-$H43)*(1/AS$1+'Output(tau)'!$B$34))),0)</f>
        <v>1.2510865812592364E-2</v>
      </c>
      <c r="AT43">
        <f>IF('Output(tau)'!$B$18&gt;=$H43,1/AT$1*1/(1/AT$1+'Output(tau)'!$B$34)*(EXP(-('Output(tau)'!$B$18-$H43-1)*(1/AT$1+'Output(tau)'!$B$34))-EXP(-('Output(tau)'!$B$18-$H43)*(1/AT$1+'Output(tau)'!$B$34))),0)</f>
        <v>1.243105744766182E-2</v>
      </c>
      <c r="AU43">
        <f>IF('Output(tau)'!$B$18&gt;=$H43,1/AU$1*1/(1/AU$1+'Output(tau)'!$B$34)*(EXP(-('Output(tau)'!$B$18-$H43-1)*(1/AU$1+'Output(tau)'!$B$34))-EXP(-('Output(tau)'!$B$18-$H43)*(1/AU$1+'Output(tau)'!$B$34))),0)</f>
        <v>1.2347477561633347E-2</v>
      </c>
      <c r="AV43">
        <f>IF('Output(tau)'!$B$18&gt;=$H43,1/AV$1*1/(1/AV$1+'Output(tau)'!$B$34)*(EXP(-('Output(tau)'!$B$18-$H43-1)*(1/AV$1+'Output(tau)'!$B$34))-EXP(-('Output(tau)'!$B$18-$H43)*(1/AV$1+'Output(tau)'!$B$34))),0)</f>
        <v>1.226073483604706E-2</v>
      </c>
    </row>
    <row r="44" spans="7:48" x14ac:dyDescent="0.15">
      <c r="G44">
        <f>IF('Output(tau)'!$B$18&gt;H44,'Output(tau)'!$B$18-H44,0)</f>
        <v>28</v>
      </c>
      <c r="H44">
        <v>1972</v>
      </c>
      <c r="I44">
        <f>IF('Output(tau)'!$B$18&gt;=$H44,1/I$1*1/(1/I$1+'Output(tau)'!$B$34)*(EXP(-('Output(tau)'!$B$18-$H44-1)*(1/I$1+'Output(tau)'!$B$34))-EXP(-('Output(tau)'!$B$18-$H44)*(1/I$1+'Output(tau)'!$B$34))),0)</f>
        <v>6.3954501145318046E-3</v>
      </c>
      <c r="J44">
        <f>IF('Output(tau)'!$B$18&gt;=$H44,1/J$1*1/(1/J$1+'Output(tau)'!$B$34)*(EXP(-('Output(tau)'!$B$18-$H44-1)*(1/J$1+'Output(tau)'!$B$34))-EXP(-('Output(tau)'!$B$18-$H44)*(1/J$1+'Output(tau)'!$B$34))),0)</f>
        <v>5.3943036728051657E-7</v>
      </c>
      <c r="K44">
        <f>IF('Output(tau)'!$B$18&gt;=$H44,1/K$1*1/(1/K$1+'Output(tau)'!$B$34)*(EXP(-('Output(tau)'!$B$18-$H44-1)*(1/K$1+'Output(tau)'!$B$34))-EXP(-('Output(tau)'!$B$18-$H44)*(1/K$1+'Output(tau)'!$B$34))),0)</f>
        <v>3.4982815426796383E-5</v>
      </c>
      <c r="L44">
        <f>IF('Output(tau)'!$B$18&gt;=$H44,1/L$1*1/(1/L$1+'Output(tau)'!$B$34)*(EXP(-('Output(tau)'!$B$18-$H44-1)*(1/L$1+'Output(tau)'!$B$34))-EXP(-('Output(tau)'!$B$18-$H44)*(1/L$1+'Output(tau)'!$B$34))),0)</f>
        <v>2.5899765523665819E-4</v>
      </c>
      <c r="M44">
        <f>IF('Output(tau)'!$B$18&gt;=$H44,1/M$1*1/(1/M$1+'Output(tau)'!$B$34)*(EXP(-('Output(tau)'!$B$18-$H44-1)*(1/M$1+'Output(tau)'!$B$34))-EXP(-('Output(tau)'!$B$18-$H44)*(1/M$1+'Output(tau)'!$B$34))),0)</f>
        <v>8.1871722612973695E-4</v>
      </c>
      <c r="N44">
        <f>IF('Output(tau)'!$B$18&gt;=$H44,1/N$1*1/(1/N$1+'Output(tau)'!$B$34)*(EXP(-('Output(tau)'!$B$18-$H44-1)*(1/N$1+'Output(tau)'!$B$34))-EXP(-('Output(tau)'!$B$18-$H44)*(1/N$1+'Output(tau)'!$B$34))),0)</f>
        <v>1.705433986747093E-3</v>
      </c>
      <c r="O44">
        <f>IF('Output(tau)'!$B$18&gt;=$H44,1/O$1*1/(1/O$1+'Output(tau)'!$B$34)*(EXP(-('Output(tau)'!$B$18-$H44-1)*(1/O$1+'Output(tau)'!$B$34))-EXP(-('Output(tau)'!$B$18-$H44)*(1/O$1+'Output(tau)'!$B$34))),0)</f>
        <v>2.8126409924491107E-3</v>
      </c>
      <c r="P44">
        <f>IF('Output(tau)'!$B$18&gt;=$H44,1/P$1*1/(1/P$1+'Output(tau)'!$B$34)*(EXP(-('Output(tau)'!$B$18-$H44-1)*(1/P$1+'Output(tau)'!$B$34))-EXP(-('Output(tau)'!$B$18-$H44)*(1/P$1+'Output(tau)'!$B$34))),0)</f>
        <v>4.0207348893475311E-3</v>
      </c>
      <c r="Q44">
        <f>IF('Output(tau)'!$B$18&gt;=$H44,1/Q$1*1/(1/Q$1+'Output(tau)'!$B$34)*(EXP(-('Output(tau)'!$B$18-$H44-1)*(1/Q$1+'Output(tau)'!$B$34))-EXP(-('Output(tau)'!$B$18-$H44)*(1/Q$1+'Output(tau)'!$B$34))),0)</f>
        <v>5.2356421233742331E-3</v>
      </c>
      <c r="R44">
        <f>IF('Output(tau)'!$B$18&gt;=$H44,1/R$1*1/(1/R$1+'Output(tau)'!$B$34)*(EXP(-('Output(tau)'!$B$18-$H44-1)*(1/R$1+'Output(tau)'!$B$34))-EXP(-('Output(tau)'!$B$18-$H44)*(1/R$1+'Output(tau)'!$B$34))),0)</f>
        <v>6.3954501145318046E-3</v>
      </c>
      <c r="S44">
        <f>IF('Output(tau)'!$B$18&gt;=$H44,1/S$1*1/(1/S$1+'Output(tau)'!$B$34)*(EXP(-('Output(tau)'!$B$18-$H44-1)*(1/S$1+'Output(tau)'!$B$34))-EXP(-('Output(tau)'!$B$18-$H44)*(1/S$1+'Output(tau)'!$B$34))),0)</f>
        <v>7.4648425207456265E-3</v>
      </c>
      <c r="T44">
        <f>IF('Output(tau)'!$B$18&gt;=$H44,1/T$1*1/(1/T$1+'Output(tau)'!$B$34)*(EXP(-('Output(tau)'!$B$18-$H44-1)*(1/T$1+'Output(tau)'!$B$34))-EXP(-('Output(tau)'!$B$18-$H44)*(1/T$1+'Output(tau)'!$B$34))),0)</f>
        <v>8.4272566974592372E-3</v>
      </c>
      <c r="U44">
        <f>IF('Output(tau)'!$B$18&gt;=$H44,1/U$1*1/(1/U$1+'Output(tau)'!$B$34)*(EXP(-('Output(tau)'!$B$18-$H44-1)*(1/U$1+'Output(tau)'!$B$34))-EXP(-('Output(tau)'!$B$18-$H44)*(1/U$1+'Output(tau)'!$B$34))),0)</f>
        <v>9.2782025963771692E-3</v>
      </c>
      <c r="V44">
        <f>IF('Output(tau)'!$B$18&gt;=$H44,1/V$1*1/(1/V$1+'Output(tau)'!$B$34)*(EXP(-('Output(tau)'!$B$18-$H44-1)*(1/V$1+'Output(tau)'!$B$34))-EXP(-('Output(tau)'!$B$18-$H44)*(1/V$1+'Output(tau)'!$B$34))),0)</f>
        <v>1.0020417997233966E-2</v>
      </c>
      <c r="W44">
        <f>IF('Output(tau)'!$B$18&gt;=$H44,1/W$1*1/(1/W$1+'Output(tau)'!$B$34)*(EXP(-('Output(tau)'!$B$18-$H44-1)*(1/W$1+'Output(tau)'!$B$34))-EXP(-('Output(tau)'!$B$18-$H44)*(1/W$1+'Output(tau)'!$B$34))),0)</f>
        <v>1.0660623672331726E-2</v>
      </c>
      <c r="X44">
        <f>IF('Output(tau)'!$B$18&gt;=$H44,1/X$1*1/(1/X$1+'Output(tau)'!$B$34)*(EXP(-('Output(tau)'!$B$18-$H44-1)*(1/X$1+'Output(tau)'!$B$34))-EXP(-('Output(tau)'!$B$18-$H44)*(1/X$1+'Output(tau)'!$B$34))),0)</f>
        <v>1.1207456456859138E-2</v>
      </c>
      <c r="Y44">
        <f>IF('Output(tau)'!$B$18&gt;=$H44,1/Y$1*1/(1/Y$1+'Output(tau)'!$B$34)*(EXP(-('Output(tau)'!$B$18-$H44-1)*(1/Y$1+'Output(tau)'!$B$34))-EXP(-('Output(tau)'!$B$18-$H44)*(1/Y$1+'Output(tau)'!$B$34))),0)</f>
        <v>1.1670205405057976E-2</v>
      </c>
      <c r="Z44">
        <f>IF('Output(tau)'!$B$18&gt;=$H44,1/Z$1*1/(1/Z$1+'Output(tau)'!$B$34)*(EXP(-('Output(tau)'!$B$18-$H44-1)*(1/Z$1+'Output(tau)'!$B$34))-EXP(-('Output(tau)'!$B$18-$H44)*(1/Z$1+'Output(tau)'!$B$34))),0)</f>
        <v>1.2058072357339578E-2</v>
      </c>
      <c r="AA44">
        <f>IF('Output(tau)'!$B$18&gt;=$H44,1/AA$1*1/(1/AA$1+'Output(tau)'!$B$34)*(EXP(-('Output(tau)'!$B$18-$H44-1)*(1/AA$1+'Output(tau)'!$B$34))-EXP(-('Output(tau)'!$B$18-$H44)*(1/AA$1+'Output(tau)'!$B$34))),0)</f>
        <v>1.237976514089667E-2</v>
      </c>
      <c r="AB44">
        <f>IF('Output(tau)'!$B$18&gt;=$H44,1/AB$1*1/(1/AB$1+'Output(tau)'!$B$34)*(EXP(-('Output(tau)'!$B$18-$H44-1)*(1/AB$1+'Output(tau)'!$B$34))-EXP(-('Output(tau)'!$B$18-$H44)*(1/AB$1+'Output(tau)'!$B$34))),0)</f>
        <v>1.2643296704285073E-2</v>
      </c>
      <c r="AC44">
        <f>IF('Output(tau)'!$B$18&gt;=$H44,1/AC$1*1/(1/AC$1+'Output(tau)'!$B$34)*(EXP(-('Output(tau)'!$B$18-$H44-1)*(1/AC$1+'Output(tau)'!$B$34))-EXP(-('Output(tau)'!$B$18-$H44)*(1/AC$1+'Output(tau)'!$B$34))),0)</f>
        <v>1.2855908513837666E-2</v>
      </c>
      <c r="AD44">
        <f>IF('Output(tau)'!$B$18&gt;=$H44,1/AD$1*1/(1/AD$1+'Output(tau)'!$B$34)*(EXP(-('Output(tau)'!$B$18-$H44-1)*(1/AD$1+'Output(tau)'!$B$34))-EXP(-('Output(tau)'!$B$18-$H44)*(1/AD$1+'Output(tau)'!$B$34))),0)</f>
        <v>1.3024066462106798E-2</v>
      </c>
      <c r="AE44">
        <f>IF('Output(tau)'!$B$18&gt;=$H44,1/AE$1*1/(1/AE$1+'Output(tau)'!$B$34)*(EXP(-('Output(tau)'!$B$18-$H44-1)*(1/AE$1+'Output(tau)'!$B$34))-EXP(-('Output(tau)'!$B$18-$H44)*(1/AE$1+'Output(tau)'!$B$34))),0)</f>
        <v>1.3153496974158185E-2</v>
      </c>
      <c r="AF44">
        <f>IF('Output(tau)'!$B$18&gt;=$H44,1/AF$1*1/(1/AF$1+'Output(tau)'!$B$34)*(EXP(-('Output(tau)'!$B$18-$H44-1)*(1/AF$1+'Output(tau)'!$B$34))-EXP(-('Output(tau)'!$B$18-$H44)*(1/AF$1+'Output(tau)'!$B$34))),0)</f>
        <v>1.3249243443752001E-2</v>
      </c>
      <c r="AG44">
        <f>IF('Output(tau)'!$B$18&gt;=$H44,1/AG$1*1/(1/AG$1+'Output(tau)'!$B$34)*(EXP(-('Output(tau)'!$B$18-$H44-1)*(1/AG$1+'Output(tau)'!$B$34))-EXP(-('Output(tau)'!$B$18-$H44)*(1/AG$1+'Output(tau)'!$B$34))),0)</f>
        <v>1.3315731021899646E-2</v>
      </c>
      <c r="AH44">
        <f>IF('Output(tau)'!$B$18&gt;=$H44,1/AH$1*1/(1/AH$1+'Output(tau)'!$B$34)*(EXP(-('Output(tau)'!$B$18-$H44-1)*(1/AH$1+'Output(tau)'!$B$34))-EXP(-('Output(tau)'!$B$18-$H44)*(1/AH$1+'Output(tau)'!$B$34))),0)</f>
        <v>1.3356832739276236E-2</v>
      </c>
      <c r="AI44">
        <f>IF('Output(tau)'!$B$18&gt;=$H44,1/AI$1*1/(1/AI$1+'Output(tau)'!$B$34)*(EXP(-('Output(tau)'!$B$18-$H44-1)*(1/AI$1+'Output(tau)'!$B$34))-EXP(-('Output(tau)'!$B$18-$H44)*(1/AI$1+'Output(tau)'!$B$34))),0)</f>
        <v>1.3375933031684772E-2</v>
      </c>
      <c r="AJ44">
        <f>IF('Output(tau)'!$B$18&gt;=$H44,1/AJ$1*1/(1/AJ$1+'Output(tau)'!$B$34)*(EXP(-('Output(tau)'!$B$18-$H44-1)*(1/AJ$1+'Output(tau)'!$B$34))-EXP(-('Output(tau)'!$B$18-$H44)*(1/AJ$1+'Output(tau)'!$B$34))),0)</f>
        <v>1.3375986637587878E-2</v>
      </c>
      <c r="AK44">
        <f>IF('Output(tau)'!$B$18&gt;=$H44,1/AK$1*1/(1/AK$1+'Output(tau)'!$B$34)*(EXP(-('Output(tau)'!$B$18-$H44-1)*(1/AK$1+'Output(tau)'!$B$34))-EXP(-('Output(tau)'!$B$18-$H44)*(1/AK$1+'Output(tau)'!$B$34))),0)</f>
        <v>1.3359571986132857E-2</v>
      </c>
      <c r="AL44">
        <f>IF('Output(tau)'!$B$18&gt;=$H44,1/AL$1*1/(1/AL$1+'Output(tau)'!$B$34)*(EXP(-('Output(tau)'!$B$18-$H44-1)*(1/AL$1+'Output(tau)'!$B$34))-EXP(-('Output(tau)'!$B$18-$H44)*(1/AL$1+'Output(tau)'!$B$34))),0)</f>
        <v>1.3328938872000873E-2</v>
      </c>
      <c r="AM44">
        <f>IF('Output(tau)'!$B$18&gt;=$H44,1/AM$1*1/(1/AM$1+'Output(tau)'!$B$34)*(EXP(-('Output(tau)'!$B$18-$H44-1)*(1/AM$1+'Output(tau)'!$B$34))-EXP(-('Output(tau)'!$B$18-$H44)*(1/AM$1+'Output(tau)'!$B$34))),0)</f>
        <v>1.3286050597143828E-2</v>
      </c>
      <c r="AN44">
        <f>IF('Output(tau)'!$B$18&gt;=$H44,1/AN$1*1/(1/AN$1+'Output(tau)'!$B$34)*(EXP(-('Output(tau)'!$B$18-$H44-1)*(1/AN$1+'Output(tau)'!$B$34))-EXP(-('Output(tau)'!$B$18-$H44)*(1/AN$1+'Output(tau)'!$B$34))),0)</f>
        <v>1.3232620961553865E-2</v>
      </c>
      <c r="AO44">
        <f>IF('Output(tau)'!$B$18&gt;=$H44,1/AO$1*1/(1/AO$1+'Output(tau)'!$B$34)*(EXP(-('Output(tau)'!$B$18-$H44-1)*(1/AO$1+'Output(tau)'!$B$34))-EXP(-('Output(tau)'!$B$18-$H44)*(1/AO$1+'Output(tau)'!$B$34))),0)</f>
        <v>1.3170146576808039E-2</v>
      </c>
      <c r="AP44">
        <f>IF('Output(tau)'!$B$18&gt;=$H44,1/AP$1*1/(1/AP$1+'Output(tau)'!$B$34)*(EXP(-('Output(tau)'!$B$18-$H44-1)*(1/AP$1+'Output(tau)'!$B$34))-EXP(-('Output(tau)'!$B$18-$H44)*(1/AP$1+'Output(tau)'!$B$34))),0)</f>
        <v>1.3099935002108376E-2</v>
      </c>
      <c r="AQ44">
        <f>IF('Output(tau)'!$B$18&gt;=$H44,1/AQ$1*1/(1/AQ$1+'Output(tau)'!$B$34)*(EXP(-('Output(tau)'!$B$18-$H44-1)*(1/AQ$1+'Output(tau)'!$B$34))-EXP(-('Output(tau)'!$B$18-$H44)*(1/AQ$1+'Output(tau)'!$B$34))),0)</f>
        <v>1.3023129190974758E-2</v>
      </c>
      <c r="AR44">
        <f>IF('Output(tau)'!$B$18&gt;=$H44,1/AR$1*1/(1/AR$1+'Output(tau)'!$B$34)*(EXP(-('Output(tau)'!$B$18-$H44-1)*(1/AR$1+'Output(tau)'!$B$34))-EXP(-('Output(tau)'!$B$18-$H44)*(1/AR$1+'Output(tau)'!$B$34))),0)</f>
        <v>1.2940728705088056E-2</v>
      </c>
      <c r="AS44">
        <f>IF('Output(tau)'!$B$18&gt;=$H44,1/AS$1*1/(1/AS$1+'Output(tau)'!$B$34)*(EXP(-('Output(tau)'!$B$18-$H44-1)*(1/AS$1+'Output(tau)'!$B$34))-EXP(-('Output(tau)'!$B$18-$H44)*(1/AS$1+'Output(tau)'!$B$34))),0)</f>
        <v>1.2853608110671155E-2</v>
      </c>
      <c r="AT44">
        <f>IF('Output(tau)'!$B$18&gt;=$H44,1/AT$1*1/(1/AT$1+'Output(tau)'!$B$34)*(EXP(-('Output(tau)'!$B$18-$H44-1)*(1/AT$1+'Output(tau)'!$B$34))-EXP(-('Output(tau)'!$B$18-$H44)*(1/AT$1+'Output(tau)'!$B$34))),0)</f>
        <v>1.2762532928625503E-2</v>
      </c>
      <c r="AU44">
        <f>IF('Output(tau)'!$B$18&gt;=$H44,1/AU$1*1/(1/AU$1+'Output(tau)'!$B$34)*(EXP(-('Output(tau)'!$B$18-$H44-1)*(1/AU$1+'Output(tau)'!$B$34))-EXP(-('Output(tau)'!$B$18-$H44)*(1/AU$1+'Output(tau)'!$B$34))),0)</f>
        <v>1.2668173466087451E-2</v>
      </c>
      <c r="AV44">
        <f>IF('Output(tau)'!$B$18&gt;=$H44,1/AV$1*1/(1/AV$1+'Output(tau)'!$B$34)*(EXP(-('Output(tau)'!$B$18-$H44-1)*(1/AV$1+'Output(tau)'!$B$34))-EXP(-('Output(tau)'!$B$18-$H44)*(1/AV$1+'Output(tau)'!$B$34))),0)</f>
        <v>1.2571116816139705E-2</v>
      </c>
    </row>
    <row r="45" spans="7:48" x14ac:dyDescent="0.15">
      <c r="G45">
        <f>IF('Output(tau)'!$B$18&gt;H45,'Output(tau)'!$B$18-H45,0)</f>
        <v>27</v>
      </c>
      <c r="H45">
        <v>1973</v>
      </c>
      <c r="I45">
        <f>IF('Output(tau)'!$B$18&gt;=$H45,1/I$1*1/(1/I$1+'Output(tau)'!$B$34)*(EXP(-('Output(tau)'!$B$18-$H45-1)*(1/I$1+'Output(tau)'!$B$34))-EXP(-('Output(tau)'!$B$18-$H45)*(1/I$1+'Output(tau)'!$B$34))),0)</f>
        <v>7.0680654745841204E-3</v>
      </c>
      <c r="J45">
        <f>IF('Output(tau)'!$B$18&gt;=$H45,1/J$1*1/(1/J$1+'Output(tau)'!$B$34)*(EXP(-('Output(tau)'!$B$18-$H45-1)*(1/J$1+'Output(tau)'!$B$34))-EXP(-('Output(tau)'!$B$18-$H45)*(1/J$1+'Output(tau)'!$B$34))),0)</f>
        <v>8.8937032059696979E-7</v>
      </c>
      <c r="K45">
        <f>IF('Output(tau)'!$B$18&gt;=$H45,1/K$1*1/(1/K$1+'Output(tau)'!$B$34)*(EXP(-('Output(tau)'!$B$18-$H45-1)*(1/K$1+'Output(tau)'!$B$34))-EXP(-('Output(tau)'!$B$18-$H45)*(1/K$1+'Output(tau)'!$B$34))),0)</f>
        <v>4.8822451874130576E-5</v>
      </c>
      <c r="L45">
        <f>IF('Output(tau)'!$B$18&gt;=$H45,1/L$1*1/(1/L$1+'Output(tau)'!$B$34)*(EXP(-('Output(tau)'!$B$18-$H45-1)*(1/L$1+'Output(tau)'!$B$34))-EXP(-('Output(tau)'!$B$18-$H45)*(1/L$1+'Output(tau)'!$B$34))),0)</f>
        <v>3.3255957218639794E-4</v>
      </c>
      <c r="M45">
        <f>IF('Output(tau)'!$B$18&gt;=$H45,1/M$1*1/(1/M$1+'Output(tau)'!$B$34)*(EXP(-('Output(tau)'!$B$18-$H45-1)*(1/M$1+'Output(tau)'!$B$34))-EXP(-('Output(tau)'!$B$18-$H45)*(1/M$1+'Output(tau)'!$B$34))),0)</f>
        <v>9.9998347814810561E-4</v>
      </c>
      <c r="N45">
        <f>IF('Output(tau)'!$B$18&gt;=$H45,1/N$1*1/(1/N$1+'Output(tau)'!$B$34)*(EXP(-('Output(tau)'!$B$18-$H45-1)*(1/N$1+'Output(tau)'!$B$34))-EXP(-('Output(tau)'!$B$18-$H45)*(1/N$1+'Output(tau)'!$B$34))),0)</f>
        <v>2.0147321986986617E-3</v>
      </c>
      <c r="O45">
        <f>IF('Output(tau)'!$B$18&gt;=$H45,1/O$1*1/(1/O$1+'Output(tau)'!$B$34)*(EXP(-('Output(tau)'!$B$18-$H45-1)*(1/O$1+'Output(tau)'!$B$34))-EXP(-('Output(tau)'!$B$18-$H45)*(1/O$1+'Output(tau)'!$B$34))),0)</f>
        <v>3.2445641920963199E-3</v>
      </c>
      <c r="P45">
        <f>IF('Output(tau)'!$B$18&gt;=$H45,1/P$1*1/(1/P$1+'Output(tau)'!$B$34)*(EXP(-('Output(tau)'!$B$18-$H45-1)*(1/P$1+'Output(tau)'!$B$34))-EXP(-('Output(tau)'!$B$18-$H45)*(1/P$1+'Output(tau)'!$B$34))),0)</f>
        <v>4.5560895200559767E-3</v>
      </c>
      <c r="Q45">
        <f>IF('Output(tau)'!$B$18&gt;=$H45,1/Q$1*1/(1/Q$1+'Output(tau)'!$B$34)*(EXP(-('Output(tau)'!$B$18-$H45-1)*(1/Q$1+'Output(tau)'!$B$34))-EXP(-('Output(tau)'!$B$18-$H45)*(1/Q$1+'Output(tau)'!$B$34))),0)</f>
        <v>5.8509299099788678E-3</v>
      </c>
      <c r="R45">
        <f>IF('Output(tau)'!$B$18&gt;=$H45,1/R$1*1/(1/R$1+'Output(tau)'!$B$34)*(EXP(-('Output(tau)'!$B$18-$H45-1)*(1/R$1+'Output(tau)'!$B$34))-EXP(-('Output(tau)'!$B$18-$H45)*(1/R$1+'Output(tau)'!$B$34))),0)</f>
        <v>7.0680654745841204E-3</v>
      </c>
      <c r="S45">
        <f>IF('Output(tau)'!$B$18&gt;=$H45,1/S$1*1/(1/S$1+'Output(tau)'!$B$34)*(EXP(-('Output(tau)'!$B$18-$H45-1)*(1/S$1+'Output(tau)'!$B$34))-EXP(-('Output(tau)'!$B$18-$H45)*(1/S$1+'Output(tau)'!$B$34))),0)</f>
        <v>8.1752674021975669E-3</v>
      </c>
      <c r="T45">
        <f>IF('Output(tau)'!$B$18&gt;=$H45,1/T$1*1/(1/T$1+'Output(tau)'!$B$34)*(EXP(-('Output(tau)'!$B$18-$H45-1)*(1/T$1+'Output(tau)'!$B$34))-EXP(-('Output(tau)'!$B$18-$H45)*(1/T$1+'Output(tau)'!$B$34))),0)</f>
        <v>9.1596194308233986E-3</v>
      </c>
      <c r="U45">
        <f>IF('Output(tau)'!$B$18&gt;=$H45,1/U$1*1/(1/U$1+'Output(tau)'!$B$34)*(EXP(-('Output(tau)'!$B$18-$H45-1)*(1/U$1+'Output(tau)'!$B$34))-EXP(-('Output(tau)'!$B$18-$H45)*(1/U$1+'Output(tau)'!$B$34))),0)</f>
        <v>1.0020078392475484E-2</v>
      </c>
      <c r="V45">
        <f>IF('Output(tau)'!$B$18&gt;=$H45,1/V$1*1/(1/V$1+'Output(tau)'!$B$34)*(EXP(-('Output(tau)'!$B$18-$H45-1)*(1/V$1+'Output(tau)'!$B$34))-EXP(-('Output(tau)'!$B$18-$H45)*(1/V$1+'Output(tau)'!$B$34))),0)</f>
        <v>1.0762344082124425E-2</v>
      </c>
      <c r="W45">
        <f>IF('Output(tau)'!$B$18&gt;=$H45,1/W$1*1/(1/W$1+'Output(tau)'!$B$34)*(EXP(-('Output(tau)'!$B$18-$H45-1)*(1/W$1+'Output(tau)'!$B$34))-EXP(-('Output(tau)'!$B$18-$H45)*(1/W$1+'Output(tau)'!$B$34))),0)</f>
        <v>1.1395557535010203E-2</v>
      </c>
      <c r="X45">
        <f>IF('Output(tau)'!$B$18&gt;=$H45,1/X$1*1/(1/X$1+'Output(tau)'!$B$34)*(EXP(-('Output(tau)'!$B$18-$H45-1)*(1/X$1+'Output(tau)'!$B$34))-EXP(-('Output(tau)'!$B$18-$H45)*(1/X$1+'Output(tau)'!$B$34))),0)</f>
        <v>1.1930275296889781E-2</v>
      </c>
      <c r="Y45">
        <f>IF('Output(tau)'!$B$18&gt;=$H45,1/Y$1*1/(1/Y$1+'Output(tau)'!$B$34)*(EXP(-('Output(tau)'!$B$18-$H45-1)*(1/Y$1+'Output(tau)'!$B$34))-EXP(-('Output(tau)'!$B$18-$H45)*(1/Y$1+'Output(tau)'!$B$34))),0)</f>
        <v>1.2377280529324547E-2</v>
      </c>
      <c r="Z45">
        <f>IF('Output(tau)'!$B$18&gt;=$H45,1/Z$1*1/(1/Z$1+'Output(tau)'!$B$34)*(EXP(-('Output(tau)'!$B$18-$H45-1)*(1/Z$1+'Output(tau)'!$B$34))-EXP(-('Output(tau)'!$B$18-$H45)*(1/Z$1+'Output(tau)'!$B$34))),0)</f>
        <v>1.2746922837270191E-2</v>
      </c>
      <c r="AA45">
        <f>IF('Output(tau)'!$B$18&gt;=$H45,1/AA$1*1/(1/AA$1+'Output(tau)'!$B$34)*(EXP(-('Output(tau)'!$B$18-$H45-1)*(1/AA$1+'Output(tau)'!$B$34))-EXP(-('Output(tau)'!$B$18-$H45)*(1/AA$1+'Output(tau)'!$B$34))),0)</f>
        <v>1.3048783032105465E-2</v>
      </c>
      <c r="AB45">
        <f>IF('Output(tau)'!$B$18&gt;=$H45,1/AB$1*1/(1/AB$1+'Output(tau)'!$B$34)*(EXP(-('Output(tau)'!$B$18-$H45-1)*(1/AB$1+'Output(tau)'!$B$34))-EXP(-('Output(tau)'!$B$18-$H45)*(1/AB$1+'Output(tau)'!$B$34))),0)</f>
        <v>1.3291532388121086E-2</v>
      </c>
      <c r="AC45">
        <f>IF('Output(tau)'!$B$18&gt;=$H45,1/AC$1*1/(1/AC$1+'Output(tau)'!$B$34)*(EXP(-('Output(tau)'!$B$18-$H45-1)*(1/AC$1+'Output(tau)'!$B$34))-EXP(-('Output(tau)'!$B$18-$H45)*(1/AC$1+'Output(tau)'!$B$34))),0)</f>
        <v>1.3482904637155069E-2</v>
      </c>
      <c r="AD45">
        <f>IF('Output(tau)'!$B$18&gt;=$H45,1/AD$1*1/(1/AD$1+'Output(tau)'!$B$34)*(EXP(-('Output(tau)'!$B$18-$H45-1)*(1/AD$1+'Output(tau)'!$B$34))-EXP(-('Output(tau)'!$B$18-$H45)*(1/AD$1+'Output(tau)'!$B$34))),0)</f>
        <v>1.3629730292801068E-2</v>
      </c>
      <c r="AE45">
        <f>IF('Output(tau)'!$B$18&gt;=$H45,1/AE$1*1/(1/AE$1+'Output(tau)'!$B$34)*(EXP(-('Output(tau)'!$B$18-$H45-1)*(1/AE$1+'Output(tau)'!$B$34))-EXP(-('Output(tau)'!$B$18-$H45)*(1/AE$1+'Output(tau)'!$B$34))),0)</f>
        <v>1.3738002719333176E-2</v>
      </c>
      <c r="AF45">
        <f>IF('Output(tau)'!$B$18&gt;=$H45,1/AF$1*1/(1/AF$1+'Output(tau)'!$B$34)*(EXP(-('Output(tau)'!$B$18-$H45-1)*(1/AF$1+'Output(tau)'!$B$34))-EXP(-('Output(tau)'!$B$18-$H45)*(1/AF$1+'Output(tau)'!$B$34))),0)</f>
        <v>1.3812957748392474E-2</v>
      </c>
      <c r="AG45">
        <f>IF('Output(tau)'!$B$18&gt;=$H45,1/AG$1*1/(1/AG$1+'Output(tau)'!$B$34)*(EXP(-('Output(tau)'!$B$18-$H45-1)*(1/AG$1+'Output(tau)'!$B$34))-EXP(-('Output(tau)'!$B$18-$H45)*(1/AG$1+'Output(tau)'!$B$34))),0)</f>
        <v>1.3859156313841048E-2</v>
      </c>
      <c r="AH45">
        <f>IF('Output(tau)'!$B$18&gt;=$H45,1/AH$1*1/(1/AH$1+'Output(tau)'!$B$34)*(EXP(-('Output(tau)'!$B$18-$H45-1)*(1/AH$1+'Output(tau)'!$B$34))-EXP(-('Output(tau)'!$B$18-$H45)*(1/AH$1+'Output(tau)'!$B$34))),0)</f>
        <v>1.3880564274725005E-2</v>
      </c>
      <c r="AI45">
        <f>IF('Output(tau)'!$B$18&gt;=$H45,1/AI$1*1/(1/AI$1+'Output(tau)'!$B$34)*(EXP(-('Output(tau)'!$B$18-$H45-1)*(1/AI$1+'Output(tau)'!$B$34))-EXP(-('Output(tau)'!$B$18-$H45)*(1/AI$1+'Output(tau)'!$B$34))),0)</f>
        <v>1.3880626441933275E-2</v>
      </c>
      <c r="AJ45">
        <f>IF('Output(tau)'!$B$18&gt;=$H45,1/AJ$1*1/(1/AJ$1+'Output(tau)'!$B$34)*(EXP(-('Output(tau)'!$B$18-$H45-1)*(1/AJ$1+'Output(tau)'!$B$34))-EXP(-('Output(tau)'!$B$18-$H45)*(1/AJ$1+'Output(tau)'!$B$34))),0)</f>
        <v>1.3862333517857151E-2</v>
      </c>
      <c r="AK45">
        <f>IF('Output(tau)'!$B$18&gt;=$H45,1/AK$1*1/(1/AK$1+'Output(tau)'!$B$34)*(EXP(-('Output(tau)'!$B$18-$H45-1)*(1/AK$1+'Output(tau)'!$B$34))-EXP(-('Output(tau)'!$B$18-$H45)*(1/AK$1+'Output(tau)'!$B$34))),0)</f>
        <v>1.3828281640378526E-2</v>
      </c>
      <c r="AL45">
        <f>IF('Output(tau)'!$B$18&gt;=$H45,1/AL$1*1/(1/AL$1+'Output(tau)'!$B$34)*(EXP(-('Output(tau)'!$B$18-$H45-1)*(1/AL$1+'Output(tau)'!$B$34))-EXP(-('Output(tau)'!$B$18-$H45)*(1/AL$1+'Output(tau)'!$B$34))),0)</f>
        <v>1.3780724768082786E-2</v>
      </c>
      <c r="AM45">
        <f>IF('Output(tau)'!$B$18&gt;=$H45,1/AM$1*1/(1/AM$1+'Output(tau)'!$B$34)*(EXP(-('Output(tau)'!$B$18-$H45-1)*(1/AM$1+'Output(tau)'!$B$34))-EXP(-('Output(tau)'!$B$18-$H45)*(1/AM$1+'Output(tau)'!$B$34))),0)</f>
        <v>1.3721620424383796E-2</v>
      </c>
      <c r="AN45">
        <f>IF('Output(tau)'!$B$18&gt;=$H45,1/AN$1*1/(1/AN$1+'Output(tau)'!$B$34)*(EXP(-('Output(tau)'!$B$18-$H45-1)*(1/AN$1+'Output(tau)'!$B$34))-EXP(-('Output(tau)'!$B$18-$H45)*(1/AN$1+'Output(tau)'!$B$34))),0)</f>
        <v>1.3652669441017617E-2</v>
      </c>
      <c r="AO45">
        <f>IF('Output(tau)'!$B$18&gt;=$H45,1/AO$1*1/(1/AO$1+'Output(tau)'!$B$34)*(EXP(-('Output(tau)'!$B$18-$H45-1)*(1/AO$1+'Output(tau)'!$B$34))-EXP(-('Output(tau)'!$B$18-$H45)*(1/AO$1+'Output(tau)'!$B$34))),0)</f>
        <v>1.3575350372209971E-2</v>
      </c>
      <c r="AP45">
        <f>IF('Output(tau)'!$B$18&gt;=$H45,1/AP$1*1/(1/AP$1+'Output(tau)'!$B$34)*(EXP(-('Output(tau)'!$B$18-$H45-1)*(1/AP$1+'Output(tau)'!$B$34))-EXP(-('Output(tau)'!$B$18-$H45)*(1/AP$1+'Output(tau)'!$B$34))),0)</f>
        <v>1.3490949230398452E-2</v>
      </c>
      <c r="AQ45">
        <f>IF('Output(tau)'!$B$18&gt;=$H45,1/AQ$1*1/(1/AQ$1+'Output(tau)'!$B$34)*(EXP(-('Output(tau)'!$B$18-$H45-1)*(1/AQ$1+'Output(tau)'!$B$34))-EXP(-('Output(tau)'!$B$18-$H45)*(1/AQ$1+'Output(tau)'!$B$34))),0)</f>
        <v>1.3400585147454236E-2</v>
      </c>
      <c r="AR45">
        <f>IF('Output(tau)'!$B$18&gt;=$H45,1/AR$1*1/(1/AR$1+'Output(tau)'!$B$34)*(EXP(-('Output(tau)'!$B$18-$H45-1)*(1/AR$1+'Output(tau)'!$B$34))-EXP(-('Output(tau)'!$B$18-$H45)*(1/AR$1+'Output(tau)'!$B$34))),0)</f>
        <v>1.3305232506697684E-2</v>
      </c>
      <c r="AS45">
        <f>IF('Output(tau)'!$B$18&gt;=$H45,1/AS$1*1/(1/AS$1+'Output(tau)'!$B$34)*(EXP(-('Output(tau)'!$B$18-$H45-1)*(1/AS$1+'Output(tau)'!$B$34))-EXP(-('Output(tau)'!$B$18-$H45)*(1/AS$1+'Output(tau)'!$B$34))),0)</f>
        <v>1.3205740029312907E-2</v>
      </c>
      <c r="AT45">
        <f>IF('Output(tau)'!$B$18&gt;=$H45,1/AT$1*1/(1/AT$1+'Output(tau)'!$B$34)*(EXP(-('Output(tau)'!$B$18-$H45-1)*(1/AT$1+'Output(tau)'!$B$34))-EXP(-('Output(tau)'!$B$18-$H45)*(1/AT$1+'Output(tau)'!$B$34))),0)</f>
        <v>1.3102847238863569E-2</v>
      </c>
      <c r="AU45">
        <f>IF('Output(tau)'!$B$18&gt;=$H45,1/AU$1*1/(1/AU$1+'Output(tau)'!$B$34)*(EXP(-('Output(tau)'!$B$18-$H45-1)*(1/AU$1+'Output(tau)'!$B$34))-EXP(-('Output(tau)'!$B$18-$H45)*(1/AU$1+'Output(tau)'!$B$34))),0)</f>
        <v>1.2997198672021981E-2</v>
      </c>
      <c r="AV45">
        <f>IF('Output(tau)'!$B$18&gt;=$H45,1/AV$1*1/(1/AV$1+'Output(tau)'!$B$34)*(EXP(-('Output(tau)'!$B$18-$H45-1)*(1/AV$1+'Output(tau)'!$B$34))-EXP(-('Output(tau)'!$B$18-$H45)*(1/AV$1+'Output(tau)'!$B$34))),0)</f>
        <v>1.2889356153466869E-2</v>
      </c>
    </row>
    <row r="46" spans="7:48" x14ac:dyDescent="0.15">
      <c r="G46">
        <f>IF('Output(tau)'!$B$18&gt;H46,'Output(tau)'!$B$18-H46,0)</f>
        <v>26</v>
      </c>
      <c r="H46">
        <v>1974</v>
      </c>
      <c r="I46">
        <f>IF('Output(tau)'!$B$18&gt;=$H46,1/I$1*1/(1/I$1+'Output(tau)'!$B$34)*(EXP(-('Output(tau)'!$B$18-$H46-1)*(1/I$1+'Output(tau)'!$B$34))-EXP(-('Output(tau)'!$B$18-$H46)*(1/I$1+'Output(tau)'!$B$34))),0)</f>
        <v>7.8114204095649231E-3</v>
      </c>
      <c r="J46">
        <f>IF('Output(tau)'!$B$18&gt;=$H46,1/J$1*1/(1/J$1+'Output(tau)'!$B$34)*(EXP(-('Output(tau)'!$B$18-$H46-1)*(1/J$1+'Output(tau)'!$B$34))-EXP(-('Output(tau)'!$B$18-$H46)*(1/J$1+'Output(tau)'!$B$34))),0)</f>
        <v>1.4663237650976167E-6</v>
      </c>
      <c r="K46">
        <f>IF('Output(tau)'!$B$18&gt;=$H46,1/K$1*1/(1/K$1+'Output(tau)'!$B$34)*(EXP(-('Output(tau)'!$B$18-$H46-1)*(1/K$1+'Output(tau)'!$B$34))-EXP(-('Output(tau)'!$B$18-$H46)*(1/K$1+'Output(tau)'!$B$34))),0)</f>
        <v>6.8137220458704367E-5</v>
      </c>
      <c r="L46">
        <f>IF('Output(tau)'!$B$18&gt;=$H46,1/L$1*1/(1/L$1+'Output(tau)'!$B$34)*(EXP(-('Output(tau)'!$B$18-$H46-1)*(1/L$1+'Output(tau)'!$B$34))-EXP(-('Output(tau)'!$B$18-$H46)*(1/L$1+'Output(tau)'!$B$34))),0)</f>
        <v>4.2701494325013693E-4</v>
      </c>
      <c r="M46">
        <f>IF('Output(tau)'!$B$18&gt;=$H46,1/M$1*1/(1/M$1+'Output(tau)'!$B$34)*(EXP(-('Output(tau)'!$B$18-$H46-1)*(1/M$1+'Output(tau)'!$B$34))-EXP(-('Output(tau)'!$B$18-$H46)*(1/M$1+'Output(tau)'!$B$34))),0)</f>
        <v>1.2213825783246954E-3</v>
      </c>
      <c r="N46">
        <f>IF('Output(tau)'!$B$18&gt;=$H46,1/N$1*1/(1/N$1+'Output(tau)'!$B$34)*(EXP(-('Output(tau)'!$B$18-$H46-1)*(1/N$1+'Output(tau)'!$B$34))-EXP(-('Output(tau)'!$B$18-$H46)*(1/N$1+'Output(tau)'!$B$34))),0)</f>
        <v>2.3801248620683602E-3</v>
      </c>
      <c r="O46">
        <f>IF('Output(tau)'!$B$18&gt;=$H46,1/O$1*1/(1/O$1+'Output(tau)'!$B$34)*(EXP(-('Output(tau)'!$B$18-$H46-1)*(1/O$1+'Output(tau)'!$B$34))-EXP(-('Output(tau)'!$B$18-$H46)*(1/O$1+'Output(tau)'!$B$34))),0)</f>
        <v>3.7428156756924361E-3</v>
      </c>
      <c r="P46">
        <f>IF('Output(tau)'!$B$18&gt;=$H46,1/P$1*1/(1/P$1+'Output(tau)'!$B$34)*(EXP(-('Output(tau)'!$B$18-$H46-1)*(1/P$1+'Output(tau)'!$B$34))-EXP(-('Output(tau)'!$B$18-$H46)*(1/P$1+'Output(tau)'!$B$34))),0)</f>
        <v>5.1627257916854116E-3</v>
      </c>
      <c r="Q46">
        <f>IF('Output(tau)'!$B$18&gt;=$H46,1/Q$1*1/(1/Q$1+'Output(tau)'!$B$34)*(EXP(-('Output(tau)'!$B$18-$H46-1)*(1/Q$1+'Output(tau)'!$B$34))-EXP(-('Output(tau)'!$B$18-$H46)*(1/Q$1+'Output(tau)'!$B$34))),0)</f>
        <v>6.5385257442735073E-3</v>
      </c>
      <c r="R46">
        <f>IF('Output(tau)'!$B$18&gt;=$H46,1/R$1*1/(1/R$1+'Output(tau)'!$B$34)*(EXP(-('Output(tau)'!$B$18-$H46-1)*(1/R$1+'Output(tau)'!$B$34))-EXP(-('Output(tau)'!$B$18-$H46)*(1/R$1+'Output(tau)'!$B$34))),0)</f>
        <v>7.8114204095649231E-3</v>
      </c>
      <c r="S46">
        <f>IF('Output(tau)'!$B$18&gt;=$H46,1/S$1*1/(1/S$1+'Output(tau)'!$B$34)*(EXP(-('Output(tau)'!$B$18-$H46-1)*(1/S$1+'Output(tau)'!$B$34))-EXP(-('Output(tau)'!$B$18-$H46)*(1/S$1+'Output(tau)'!$B$34))),0)</f>
        <v>8.9533030216902981E-3</v>
      </c>
      <c r="T46">
        <f>IF('Output(tau)'!$B$18&gt;=$H46,1/T$1*1/(1/T$1+'Output(tau)'!$B$34)*(EXP(-('Output(tau)'!$B$18-$H46-1)*(1/T$1+'Output(tau)'!$B$34))-EXP(-('Output(tau)'!$B$18-$H46)*(1/T$1+'Output(tau)'!$B$34))),0)</f>
        <v>9.9556274514352866E-3</v>
      </c>
      <c r="U46">
        <f>IF('Output(tau)'!$B$18&gt;=$H46,1/U$1*1/(1/U$1+'Output(tau)'!$B$34)*(EXP(-('Output(tau)'!$B$18-$H46-1)*(1/U$1+'Output(tau)'!$B$34))-EXP(-('Output(tau)'!$B$18-$H46)*(1/U$1+'Output(tau)'!$B$34))),0)</f>
        <v>1.0821273834929784E-2</v>
      </c>
      <c r="V46">
        <f>IF('Output(tau)'!$B$18&gt;=$H46,1/V$1*1/(1/V$1+'Output(tau)'!$B$34)*(EXP(-('Output(tau)'!$B$18-$H46-1)*(1/V$1+'Output(tau)'!$B$34))-EXP(-('Output(tau)'!$B$18-$H46)*(1/V$1+'Output(tau)'!$B$34))),0)</f>
        <v>1.1559203435826032E-2</v>
      </c>
      <c r="W46">
        <f>IF('Output(tau)'!$B$18&gt;=$H46,1/W$1*1/(1/W$1+'Output(tau)'!$B$34)*(EXP(-('Output(tau)'!$B$18-$H46-1)*(1/W$1+'Output(tau)'!$B$34))-EXP(-('Output(tau)'!$B$18-$H46)*(1/W$1+'Output(tau)'!$B$34))),0)</f>
        <v>1.2181157080965094E-2</v>
      </c>
      <c r="X46">
        <f>IF('Output(tau)'!$B$18&gt;=$H46,1/X$1*1/(1/X$1+'Output(tau)'!$B$34)*(EXP(-('Output(tau)'!$B$18-$H46-1)*(1/X$1+'Output(tau)'!$B$34))-EXP(-('Output(tau)'!$B$18-$H46)*(1/X$1+'Output(tau)'!$B$34))),0)</f>
        <v>1.2699711946903752E-2</v>
      </c>
      <c r="Y46">
        <f>IF('Output(tau)'!$B$18&gt;=$H46,1/Y$1*1/(1/Y$1+'Output(tau)'!$B$34)*(EXP(-('Output(tau)'!$B$18-$H46-1)*(1/Y$1+'Output(tau)'!$B$34))-EXP(-('Output(tau)'!$B$18-$H46)*(1/Y$1+'Output(tau)'!$B$34))),0)</f>
        <v>1.3127195964794197E-2</v>
      </c>
      <c r="Z46">
        <f>IF('Output(tau)'!$B$18&gt;=$H46,1/Z$1*1/(1/Z$1+'Output(tau)'!$B$34)*(EXP(-('Output(tau)'!$B$18-$H46-1)*(1/Z$1+'Output(tau)'!$B$34))-EXP(-('Output(tau)'!$B$18-$H46)*(1/Z$1+'Output(tau)'!$B$34))),0)</f>
        <v>1.347512579159621E-2</v>
      </c>
      <c r="AA46">
        <f>IF('Output(tau)'!$B$18&gt;=$H46,1/AA$1*1/(1/AA$1+'Output(tau)'!$B$34)*(EXP(-('Output(tau)'!$B$18-$H46-1)*(1/AA$1+'Output(tau)'!$B$34))-EXP(-('Output(tau)'!$B$18-$H46)*(1/AA$1+'Output(tau)'!$B$34))),0)</f>
        <v>1.3753955481471236E-2</v>
      </c>
      <c r="AB46">
        <f>IF('Output(tau)'!$B$18&gt;=$H46,1/AB$1*1/(1/AB$1+'Output(tau)'!$B$34)*(EXP(-('Output(tau)'!$B$18-$H46-1)*(1/AB$1+'Output(tau)'!$B$34))-EXP(-('Output(tau)'!$B$18-$H46)*(1/AB$1+'Output(tau)'!$B$34))),0)</f>
        <v>1.3973003826177499E-2</v>
      </c>
      <c r="AC46">
        <f>IF('Output(tau)'!$B$18&gt;=$H46,1/AC$1*1/(1/AC$1+'Output(tau)'!$B$34)*(EXP(-('Output(tau)'!$B$18-$H46-1)*(1/AC$1+'Output(tau)'!$B$34))-EXP(-('Output(tau)'!$B$18-$H46)*(1/AC$1+'Output(tau)'!$B$34))),0)</f>
        <v>1.4140480018113855E-2</v>
      </c>
      <c r="AD46">
        <f>IF('Output(tau)'!$B$18&gt;=$H46,1/AD$1*1/(1/AD$1+'Output(tau)'!$B$34)*(EXP(-('Output(tau)'!$B$18-$H46-1)*(1/AD$1+'Output(tau)'!$B$34))-EXP(-('Output(tau)'!$B$18-$H46)*(1/AD$1+'Output(tau)'!$B$34))),0)</f>
        <v>1.4263559572195883E-2</v>
      </c>
      <c r="AE46">
        <f>IF('Output(tau)'!$B$18&gt;=$H46,1/AE$1*1/(1/AE$1+'Output(tau)'!$B$34)*(EXP(-('Output(tau)'!$B$18-$H46-1)*(1/AE$1+'Output(tau)'!$B$34))-EXP(-('Output(tau)'!$B$18-$H46)*(1/AE$1+'Output(tau)'!$B$34))),0)</f>
        <v>1.4348482315174216E-2</v>
      </c>
      <c r="AF46">
        <f>IF('Output(tau)'!$B$18&gt;=$H46,1/AF$1*1/(1/AF$1+'Output(tau)'!$B$34)*(EXP(-('Output(tau)'!$B$18-$H46-1)*(1/AF$1+'Output(tau)'!$B$34))-EXP(-('Output(tau)'!$B$18-$H46)*(1/AF$1+'Output(tau)'!$B$34))),0)</f>
        <v>1.4400656352106744E-2</v>
      </c>
      <c r="AG46">
        <f>IF('Output(tau)'!$B$18&gt;=$H46,1/AG$1*1/(1/AG$1+'Output(tau)'!$B$34)*(EXP(-('Output(tau)'!$B$18-$H46-1)*(1/AG$1+'Output(tau)'!$B$34))-EXP(-('Output(tau)'!$B$18-$H46)*(1/AG$1+'Output(tau)'!$B$34))),0)</f>
        <v>1.4424759212662175E-2</v>
      </c>
      <c r="AH46">
        <f>IF('Output(tau)'!$B$18&gt;=$H46,1/AH$1*1/(1/AH$1+'Output(tau)'!$B$34)*(EXP(-('Output(tau)'!$B$18-$H46-1)*(1/AH$1+'Output(tau)'!$B$34))-EXP(-('Output(tau)'!$B$18-$H46)*(1/AH$1+'Output(tau)'!$B$34))),0)</f>
        <v>1.4424831720638298E-2</v>
      </c>
      <c r="AI46">
        <f>IF('Output(tau)'!$B$18&gt;=$H46,1/AI$1*1/(1/AI$1+'Output(tau)'!$B$34)*(EXP(-('Output(tau)'!$B$18-$H46-1)*(1/AI$1+'Output(tau)'!$B$34))-EXP(-('Output(tau)'!$B$18-$H46)*(1/AI$1+'Output(tau)'!$B$34))),0)</f>
        <v>1.4404362668689996E-2</v>
      </c>
      <c r="AJ46">
        <f>IF('Output(tau)'!$B$18&gt;=$H46,1/AJ$1*1/(1/AJ$1+'Output(tau)'!$B$34)*(EXP(-('Output(tau)'!$B$18-$H46-1)*(1/AJ$1+'Output(tau)'!$B$34))-EXP(-('Output(tau)'!$B$18-$H46)*(1/AJ$1+'Output(tau)'!$B$34))),0)</f>
        <v>1.4366363825476902E-2</v>
      </c>
      <c r="AK46">
        <f>IF('Output(tau)'!$B$18&gt;=$H46,1/AK$1*1/(1/AK$1+'Output(tau)'!$B$34)*(EXP(-('Output(tau)'!$B$18-$H46-1)*(1/AK$1+'Output(tau)'!$B$34))-EXP(-('Output(tau)'!$B$18-$H46)*(1/AK$1+'Output(tau)'!$B$34))),0)</f>
        <v>1.4313435589412338E-2</v>
      </c>
      <c r="AL46">
        <f>IF('Output(tau)'!$B$18&gt;=$H46,1/AL$1*1/(1/AL$1+'Output(tau)'!$B$34)*(EXP(-('Output(tau)'!$B$18-$H46-1)*(1/AL$1+'Output(tau)'!$B$34))-EXP(-('Output(tau)'!$B$18-$H46)*(1/AL$1+'Output(tau)'!$B$34))),0)</f>
        <v>1.4247823998396303E-2</v>
      </c>
      <c r="AM46">
        <f>IF('Output(tau)'!$B$18&gt;=$H46,1/AM$1*1/(1/AM$1+'Output(tau)'!$B$34)*(EXP(-('Output(tau)'!$B$18-$H46-1)*(1/AM$1+'Output(tau)'!$B$34))-EXP(-('Output(tau)'!$B$18-$H46)*(1/AM$1+'Output(tau)'!$B$34))),0)</f>
        <v>1.4171469971019202E-2</v>
      </c>
      <c r="AN46">
        <f>IF('Output(tau)'!$B$18&gt;=$H46,1/AN$1*1/(1/AN$1+'Output(tau)'!$B$34)*(EXP(-('Output(tau)'!$B$18-$H46-1)*(1/AN$1+'Output(tau)'!$B$34))-EXP(-('Output(tau)'!$B$18-$H46)*(1/AN$1+'Output(tau)'!$B$34))),0)</f>
        <v>1.4086051690534396E-2</v>
      </c>
      <c r="AO46">
        <f>IF('Output(tau)'!$B$18&gt;=$H46,1/AO$1*1/(1/AO$1+'Output(tau)'!$B$34)*(EXP(-('Output(tau)'!$B$18-$H46-1)*(1/AO$1+'Output(tau)'!$B$34))-EXP(-('Output(tau)'!$B$18-$H46)*(1/AO$1+'Output(tau)'!$B$34))),0)</f>
        <v>1.3993021008041395E-2</v>
      </c>
      <c r="AP46">
        <f>IF('Output(tau)'!$B$18&gt;=$H46,1/AP$1*1/(1/AP$1+'Output(tau)'!$B$34)*(EXP(-('Output(tau)'!$B$18-$H46-1)*(1/AP$1+'Output(tau)'!$B$34))-EXP(-('Output(tau)'!$B$18-$H46)*(1/AP$1+'Output(tau)'!$B$34))),0)</f>
        <v>1.3893634671309163E-2</v>
      </c>
      <c r="AQ46">
        <f>IF('Output(tau)'!$B$18&gt;=$H46,1/AQ$1*1/(1/AQ$1+'Output(tau)'!$B$34)*(EXP(-('Output(tau)'!$B$18-$H46-1)*(1/AQ$1+'Output(tau)'!$B$34))-EXP(-('Output(tau)'!$B$18-$H46)*(1/AQ$1+'Output(tau)'!$B$34))),0)</f>
        <v>1.37889811013025E-2</v>
      </c>
      <c r="AR46">
        <f>IF('Output(tau)'!$B$18&gt;=$H46,1/AR$1*1/(1/AR$1+'Output(tau)'!$B$34)*(EXP(-('Output(tau)'!$B$18-$H46-1)*(1/AR$1+'Output(tau)'!$B$34))-EXP(-('Output(tau)'!$B$18-$H46)*(1/AR$1+'Output(tau)'!$B$34))),0)</f>
        <v>1.368000335156383E-2</v>
      </c>
      <c r="AS46">
        <f>IF('Output(tau)'!$B$18&gt;=$H46,1/AS$1*1/(1/AS$1+'Output(tau)'!$B$34)*(EXP(-('Output(tau)'!$B$18-$H46-1)*(1/AS$1+'Output(tau)'!$B$34))-EXP(-('Output(tau)'!$B$18-$H46)*(1/AS$1+'Output(tau)'!$B$34))),0)</f>
        <v>1.3567518802523215E-2</v>
      </c>
      <c r="AT46">
        <f>IF('Output(tau)'!$B$18&gt;=$H46,1/AT$1*1/(1/AT$1+'Output(tau)'!$B$34)*(EXP(-('Output(tau)'!$B$18-$H46-1)*(1/AT$1+'Output(tau)'!$B$34))-EXP(-('Output(tau)'!$B$18-$H46)*(1/AT$1+'Output(tau)'!$B$34))),0)</f>
        <v>1.3452236066707202E-2</v>
      </c>
      <c r="AU46">
        <f>IF('Output(tau)'!$B$18&gt;=$H46,1/AU$1*1/(1/AU$1+'Output(tau)'!$B$34)*(EXP(-('Output(tau)'!$B$18-$H46-1)*(1/AU$1+'Output(tau)'!$B$34))-EXP(-('Output(tau)'!$B$18-$H46)*(1/AU$1+'Output(tau)'!$B$34))),0)</f>
        <v>1.3334769512923561E-2</v>
      </c>
      <c r="AV46">
        <f>IF('Output(tau)'!$B$18&gt;=$H46,1/AV$1*1/(1/AV$1+'Output(tau)'!$B$34)*(EXP(-('Output(tau)'!$B$18-$H46-1)*(1/AV$1+'Output(tau)'!$B$34))-EXP(-('Output(tau)'!$B$18-$H46)*(1/AV$1+'Output(tau)'!$B$34))),0)</f>
        <v>1.3215651757974234E-2</v>
      </c>
    </row>
    <row r="47" spans="7:48" x14ac:dyDescent="0.15">
      <c r="G47">
        <f>IF('Output(tau)'!$B$18&gt;H47,'Output(tau)'!$B$18-H47,0)</f>
        <v>25</v>
      </c>
      <c r="H47">
        <v>1975</v>
      </c>
      <c r="I47">
        <f>IF('Output(tau)'!$B$18&gt;=$H47,1/I$1*1/(1/I$1+'Output(tau)'!$B$34)*(EXP(-('Output(tau)'!$B$18-$H47-1)*(1/I$1+'Output(tau)'!$B$34))-EXP(-('Output(tau)'!$B$18-$H47)*(1/I$1+'Output(tau)'!$B$34))),0)</f>
        <v>8.6329546655136702E-3</v>
      </c>
      <c r="J47">
        <f>IF('Output(tau)'!$B$18&gt;=$H47,1/J$1*1/(1/J$1+'Output(tau)'!$B$34)*(EXP(-('Output(tau)'!$B$18-$H47-1)*(1/J$1+'Output(tau)'!$B$34))-EXP(-('Output(tau)'!$B$18-$H47)*(1/J$1+'Output(tau)'!$B$34))),0)</f>
        <v>2.4175591812495389E-6</v>
      </c>
      <c r="K47">
        <f>IF('Output(tau)'!$B$18&gt;=$H47,1/K$1*1/(1/K$1+'Output(tau)'!$B$34)*(EXP(-('Output(tau)'!$B$18-$H47-1)*(1/K$1+'Output(tau)'!$B$34))-EXP(-('Output(tau)'!$B$18-$H47)*(1/K$1+'Output(tau)'!$B$34))),0)</f>
        <v>9.5093151482997349E-5</v>
      </c>
      <c r="L47">
        <f>IF('Output(tau)'!$B$18&gt;=$H47,1/L$1*1/(1/L$1+'Output(tau)'!$B$34)*(EXP(-('Output(tau)'!$B$18-$H47-1)*(1/L$1+'Output(tau)'!$B$34))-EXP(-('Output(tau)'!$B$18-$H47)*(1/L$1+'Output(tau)'!$B$34))),0)</f>
        <v>5.4829804043864919E-4</v>
      </c>
      <c r="M47">
        <f>IF('Output(tau)'!$B$18&gt;=$H47,1/M$1*1/(1/M$1+'Output(tau)'!$B$34)*(EXP(-('Output(tau)'!$B$18-$H47-1)*(1/M$1+'Output(tau)'!$B$34))-EXP(-('Output(tau)'!$B$18-$H47)*(1/M$1+'Output(tau)'!$B$34))),0)</f>
        <v>1.4918000499345562E-3</v>
      </c>
      <c r="N47">
        <f>IF('Output(tau)'!$B$18&gt;=$H47,1/N$1*1/(1/N$1+'Output(tau)'!$B$34)*(EXP(-('Output(tau)'!$B$18-$H47-1)*(1/N$1+'Output(tau)'!$B$34))-EXP(-('Output(tau)'!$B$18-$H47)*(1/N$1+'Output(tau)'!$B$34))),0)</f>
        <v>2.8117852897248507E-3</v>
      </c>
      <c r="O47">
        <f>IF('Output(tau)'!$B$18&gt;=$H47,1/O$1*1/(1/O$1+'Output(tau)'!$B$34)*(EXP(-('Output(tau)'!$B$18-$H47-1)*(1/O$1+'Output(tau)'!$B$34))-EXP(-('Output(tau)'!$B$18-$H47)*(1/O$1+'Output(tau)'!$B$34))),0)</f>
        <v>4.3175811458234792E-3</v>
      </c>
      <c r="P47">
        <f>IF('Output(tau)'!$B$18&gt;=$H47,1/P$1*1/(1/P$1+'Output(tau)'!$B$34)*(EXP(-('Output(tau)'!$B$18-$H47-1)*(1/P$1+'Output(tau)'!$B$34))-EXP(-('Output(tau)'!$B$18-$H47)*(1/P$1+'Output(tau)'!$B$34))),0)</f>
        <v>5.8501347444565241E-3</v>
      </c>
      <c r="Q47">
        <f>IF('Output(tau)'!$B$18&gt;=$H47,1/Q$1*1/(1/Q$1+'Output(tau)'!$B$34)*(EXP(-('Output(tau)'!$B$18-$H47-1)*(1/Q$1+'Output(tau)'!$B$34))-EXP(-('Output(tau)'!$B$18-$H47)*(1/Q$1+'Output(tau)'!$B$34))),0)</f>
        <v>7.3069272006852232E-3</v>
      </c>
      <c r="R47">
        <f>IF('Output(tau)'!$B$18&gt;=$H47,1/R$1*1/(1/R$1+'Output(tau)'!$B$34)*(EXP(-('Output(tau)'!$B$18-$H47-1)*(1/R$1+'Output(tau)'!$B$34))-EXP(-('Output(tau)'!$B$18-$H47)*(1/R$1+'Output(tau)'!$B$34))),0)</f>
        <v>8.6329546655136702E-3</v>
      </c>
      <c r="S47">
        <f>IF('Output(tau)'!$B$18&gt;=$H47,1/S$1*1/(1/S$1+'Output(tau)'!$B$34)*(EXP(-('Output(tau)'!$B$18-$H47-1)*(1/S$1+'Output(tau)'!$B$34))-EXP(-('Output(tau)'!$B$18-$H47)*(1/S$1+'Output(tau)'!$B$34))),0)</f>
        <v>9.8053838552927541E-3</v>
      </c>
      <c r="T47">
        <f>IF('Output(tau)'!$B$18&gt;=$H47,1/T$1*1/(1/T$1+'Output(tau)'!$B$34)*(EXP(-('Output(tau)'!$B$18-$H47-1)*(1/T$1+'Output(tau)'!$B$34))-EXP(-('Output(tau)'!$B$18-$H47)*(1/T$1+'Output(tau)'!$B$34))),0)</f>
        <v>1.0820811792489685E-2</v>
      </c>
      <c r="U47">
        <f>IF('Output(tau)'!$B$18&gt;=$H47,1/U$1*1/(1/U$1+'Output(tau)'!$B$34)*(EXP(-('Output(tau)'!$B$18-$H47-1)*(1/U$1+'Output(tau)'!$B$34))-EXP(-('Output(tau)'!$B$18-$H47)*(1/U$1+'Output(tau)'!$B$34))),0)</f>
        <v>1.1686532063309163E-2</v>
      </c>
      <c r="V47">
        <f>IF('Output(tau)'!$B$18&gt;=$H47,1/V$1*1/(1/V$1+'Output(tau)'!$B$34)*(EXP(-('Output(tau)'!$B$18-$H47-1)*(1/V$1+'Output(tau)'!$B$34))-EXP(-('Output(tau)'!$B$18-$H47)*(1/V$1+'Output(tau)'!$B$34))),0)</f>
        <v>1.2415063396155279E-2</v>
      </c>
      <c r="W47">
        <f>IF('Output(tau)'!$B$18&gt;=$H47,1/W$1*1/(1/W$1+'Output(tau)'!$B$34)*(EXP(-('Output(tau)'!$B$18-$H47-1)*(1/W$1+'Output(tau)'!$B$34))-EXP(-('Output(tau)'!$B$18-$H47)*(1/W$1+'Output(tau)'!$B$34))),0)</f>
        <v>1.3020915157093554E-2</v>
      </c>
      <c r="X47">
        <f>IF('Output(tau)'!$B$18&gt;=$H47,1/X$1*1/(1/X$1+'Output(tau)'!$B$34)*(EXP(-('Output(tau)'!$B$18-$H47-1)*(1/X$1+'Output(tau)'!$B$34))-EXP(-('Output(tau)'!$B$18-$H47)*(1/X$1+'Output(tau)'!$B$34))),0)</f>
        <v>1.3518772997332007E-2</v>
      </c>
      <c r="Y47">
        <f>IF('Output(tau)'!$B$18&gt;=$H47,1/Y$1*1/(1/Y$1+'Output(tau)'!$B$34)*(EXP(-('Output(tau)'!$B$18-$H47-1)*(1/Y$1+'Output(tau)'!$B$34))-EXP(-('Output(tau)'!$B$18-$H47)*(1/Y$1+'Output(tau)'!$B$34))),0)</f>
        <v>1.3922547322882201E-2</v>
      </c>
      <c r="Z47">
        <f>IF('Output(tau)'!$B$18&gt;=$H47,1/Z$1*1/(1/Z$1+'Output(tau)'!$B$34)*(EXP(-('Output(tau)'!$B$18-$H47-1)*(1/Z$1+'Output(tau)'!$B$34))-EXP(-('Output(tau)'!$B$18-$H47)*(1/Z$1+'Output(tau)'!$B$34))),0)</f>
        <v>1.4244929338430551E-2</v>
      </c>
      <c r="AA47">
        <f>IF('Output(tau)'!$B$18&gt;=$H47,1/AA$1*1/(1/AA$1+'Output(tau)'!$B$34)*(EXP(-('Output(tau)'!$B$18-$H47-1)*(1/AA$1+'Output(tau)'!$B$34))-EXP(-('Output(tau)'!$B$18-$H47)*(1/AA$1+'Output(tau)'!$B$34))),0)</f>
        <v>1.4497236326242224E-2</v>
      </c>
      <c r="AB47">
        <f>IF('Output(tau)'!$B$18&gt;=$H47,1/AB$1*1/(1/AB$1+'Output(tau)'!$B$34)*(EXP(-('Output(tau)'!$B$18-$H47-1)*(1/AB$1+'Output(tau)'!$B$34))-EXP(-('Output(tau)'!$B$18-$H47)*(1/AB$1+'Output(tau)'!$B$34))),0)</f>
        <v>1.4689415052011934E-2</v>
      </c>
      <c r="AC47">
        <f>IF('Output(tau)'!$B$18&gt;=$H47,1/AC$1*1/(1/AC$1+'Output(tau)'!$B$34)*(EXP(-('Output(tau)'!$B$18-$H47-1)*(1/AC$1+'Output(tau)'!$B$34))-EXP(-('Output(tau)'!$B$18-$H47)*(1/AC$1+'Output(tau)'!$B$34))),0)</f>
        <v>1.4830126039137081E-2</v>
      </c>
      <c r="AD47">
        <f>IF('Output(tau)'!$B$18&gt;=$H47,1/AD$1*1/(1/AD$1+'Output(tau)'!$B$34)*(EXP(-('Output(tau)'!$B$18-$H47-1)*(1/AD$1+'Output(tau)'!$B$34))-EXP(-('Output(tau)'!$B$18-$H47)*(1/AD$1+'Output(tau)'!$B$34))),0)</f>
        <v>1.4926864090409775E-2</v>
      </c>
      <c r="AE47">
        <f>IF('Output(tau)'!$B$18&gt;=$H47,1/AE$1*1/(1/AE$1+'Output(tau)'!$B$34)*(EXP(-('Output(tau)'!$B$18-$H47-1)*(1/AE$1+'Output(tau)'!$B$34))-EXP(-('Output(tau)'!$B$18-$H47)*(1/AE$1+'Output(tau)'!$B$34))),0)</f>
        <v>1.4986089969187377E-2</v>
      </c>
      <c r="AF47">
        <f>IF('Output(tau)'!$B$18&gt;=$H47,1/AF$1*1/(1/AF$1+'Output(tau)'!$B$34)*(EXP(-('Output(tau)'!$B$18-$H47-1)*(1/AF$1+'Output(tau)'!$B$34))-EXP(-('Output(tau)'!$B$18-$H47)*(1/AF$1+'Output(tau)'!$B$34))),0)</f>
        <v>1.5013359712593377E-2</v>
      </c>
      <c r="AG47">
        <f>IF('Output(tau)'!$B$18&gt;=$H47,1/AG$1*1/(1/AG$1+'Output(tau)'!$B$34)*(EXP(-('Output(tau)'!$B$18-$H47-1)*(1/AG$1+'Output(tau)'!$B$34))-EXP(-('Output(tau)'!$B$18-$H47)*(1/AG$1+'Output(tau)'!$B$34))),0)</f>
        <v>1.5013444803669729E-2</v>
      </c>
      <c r="AH47">
        <f>IF('Output(tau)'!$B$18&gt;=$H47,1/AH$1*1/(1/AH$1+'Output(tau)'!$B$34)*(EXP(-('Output(tau)'!$B$18-$H47-1)*(1/AH$1+'Output(tau)'!$B$34))-EXP(-('Output(tau)'!$B$18-$H47)*(1/AH$1+'Output(tau)'!$B$34))),0)</f>
        <v>1.4990440305630626E-2</v>
      </c>
      <c r="AI47">
        <f>IF('Output(tau)'!$B$18&gt;=$H47,1/AI$1*1/(1/AI$1+'Output(tau)'!$B$34)*(EXP(-('Output(tau)'!$B$18-$H47-1)*(1/AI$1+'Output(tau)'!$B$34))-EXP(-('Output(tau)'!$B$18-$H47)*(1/AI$1+'Output(tau)'!$B$34))),0)</f>
        <v>1.4947860225121845E-2</v>
      </c>
      <c r="AJ47">
        <f>IF('Output(tau)'!$B$18&gt;=$H47,1/AJ$1*1/(1/AJ$1+'Output(tau)'!$B$34)*(EXP(-('Output(tau)'!$B$18-$H47-1)*(1/AJ$1+'Output(tau)'!$B$34))-EXP(-('Output(tau)'!$B$18-$H47)*(1/AJ$1+'Output(tau)'!$B$34))),0)</f>
        <v>1.488872052458573E-2</v>
      </c>
      <c r="AK47">
        <f>IF('Output(tau)'!$B$18&gt;=$H47,1/AK$1*1/(1/AK$1+'Output(tau)'!$B$34)*(EXP(-('Output(tau)'!$B$18-$H47-1)*(1/AK$1+'Output(tau)'!$B$34))-EXP(-('Output(tau)'!$B$18-$H47)*(1/AK$1+'Output(tau)'!$B$34))),0)</f>
        <v>1.4815610767864473E-2</v>
      </c>
      <c r="AL47">
        <f>IF('Output(tau)'!$B$18&gt;=$H47,1/AL$1*1/(1/AL$1+'Output(tau)'!$B$34)*(EXP(-('Output(tau)'!$B$18-$H47-1)*(1/AL$1+'Output(tau)'!$B$34))-EXP(-('Output(tau)'!$B$18-$H47)*(1/AL$1+'Output(tau)'!$B$34))),0)</f>
        <v>1.4730755610143365E-2</v>
      </c>
      <c r="AM47">
        <f>IF('Output(tau)'!$B$18&gt;=$H47,1/AM$1*1/(1/AM$1+'Output(tau)'!$B$34)*(EXP(-('Output(tau)'!$B$18-$H47-1)*(1/AM$1+'Output(tau)'!$B$34))-EXP(-('Output(tau)'!$B$18-$H47)*(1/AM$1+'Output(tau)'!$B$34))),0)</f>
        <v>1.463606738331108E-2</v>
      </c>
      <c r="AN47">
        <f>IF('Output(tau)'!$B$18&gt;=$H47,1/AN$1*1/(1/AN$1+'Output(tau)'!$B$34)*(EXP(-('Output(tau)'!$B$18-$H47-1)*(1/AN$1+'Output(tau)'!$B$34))-EXP(-('Output(tau)'!$B$18-$H47)*(1/AN$1+'Output(tau)'!$B$34))),0)</f>
        <v>1.4533190969400422E-2</v>
      </c>
      <c r="AO47">
        <f>IF('Output(tau)'!$B$18&gt;=$H47,1/AO$1*1/(1/AO$1+'Output(tau)'!$B$34)*(EXP(-('Output(tau)'!$B$18-$H47-1)*(1/AO$1+'Output(tau)'!$B$34))-EXP(-('Output(tau)'!$B$18-$H47)*(1/AO$1+'Output(tau)'!$B$34))),0)</f>
        <v>1.4423542049590121E-2</v>
      </c>
      <c r="AP47">
        <f>IF('Output(tau)'!$B$18&gt;=$H47,1/AP$1*1/(1/AP$1+'Output(tau)'!$B$34)*(EXP(-('Output(tau)'!$B$18-$H47-1)*(1/AP$1+'Output(tau)'!$B$34))-EXP(-('Output(tau)'!$B$18-$H47)*(1/AP$1+'Output(tau)'!$B$34))),0)</f>
        <v>1.4308339693759498E-2</v>
      </c>
      <c r="AQ47">
        <f>IF('Output(tau)'!$B$18&gt;=$H47,1/AQ$1*1/(1/AQ$1+'Output(tau)'!$B$34)*(EXP(-('Output(tau)'!$B$18-$H47-1)*(1/AQ$1+'Output(tau)'!$B$34))-EXP(-('Output(tau)'!$B$18-$H47)*(1/AQ$1+'Output(tau)'!$B$34))),0)</f>
        <v>1.4188634132010158E-2</v>
      </c>
      <c r="AR47">
        <f>IF('Output(tau)'!$B$18&gt;=$H47,1/AR$1*1/(1/AR$1+'Output(tau)'!$B$34)*(EXP(-('Output(tau)'!$B$18-$H47-1)*(1/AR$1+'Output(tau)'!$B$34))-EXP(-('Output(tau)'!$B$18-$H47)*(1/AR$1+'Output(tau)'!$B$34))),0)</f>
        <v>1.4065330433315815E-2</v>
      </c>
      <c r="AS47">
        <f>IF('Output(tau)'!$B$18&gt;=$H47,1/AS$1*1/(1/AS$1+'Output(tau)'!$B$34)*(EXP(-('Output(tau)'!$B$18-$H47-1)*(1/AS$1+'Output(tau)'!$B$34))-EXP(-('Output(tau)'!$B$18-$H47)*(1/AS$1+'Output(tau)'!$B$34))),0)</f>
        <v>1.3939208711380102E-2</v>
      </c>
      <c r="AT47">
        <f>IF('Output(tau)'!$B$18&gt;=$H47,1/AT$1*1/(1/AT$1+'Output(tau)'!$B$34)*(EXP(-('Output(tau)'!$B$18-$H47-1)*(1/AT$1+'Output(tau)'!$B$34))-EXP(-('Output(tau)'!$B$18-$H47)*(1/AT$1+'Output(tau)'!$B$34))),0)</f>
        <v>1.3810941385142383E-2</v>
      </c>
      <c r="AU47">
        <f>IF('Output(tau)'!$B$18&gt;=$H47,1/AU$1*1/(1/AU$1+'Output(tau)'!$B$34)*(EXP(-('Output(tau)'!$B$18-$H47-1)*(1/AU$1+'Output(tau)'!$B$34))-EXP(-('Output(tau)'!$B$18-$H47)*(1/AU$1+'Output(tau)'!$B$34))),0)</f>
        <v>1.3681107941018511E-2</v>
      </c>
      <c r="AV47">
        <f>IF('Output(tau)'!$B$18&gt;=$H47,1/AV$1*1/(1/AV$1+'Output(tau)'!$B$34)*(EXP(-('Output(tau)'!$B$18-$H47-1)*(1/AV$1+'Output(tau)'!$B$34))-EXP(-('Output(tau)'!$B$18-$H47)*(1/AV$1+'Output(tau)'!$B$34))),0)</f>
        <v>1.3550207575036111E-2</v>
      </c>
    </row>
    <row r="48" spans="7:48" x14ac:dyDescent="0.15">
      <c r="G48">
        <f>IF('Output(tau)'!$B$18&gt;H48,'Output(tau)'!$B$18-H48,0)</f>
        <v>24</v>
      </c>
      <c r="H48">
        <v>1976</v>
      </c>
      <c r="I48">
        <f>IF('Output(tau)'!$B$18&gt;=$H48,1/I$1*1/(1/I$1+'Output(tau)'!$B$34)*(EXP(-('Output(tau)'!$B$18-$H48-1)*(1/I$1+'Output(tau)'!$B$34))-EXP(-('Output(tau)'!$B$18-$H48)*(1/I$1+'Output(tau)'!$B$34))),0)</f>
        <v>9.5408904333912359E-3</v>
      </c>
      <c r="J48">
        <f>IF('Output(tau)'!$B$18&gt;=$H48,1/J$1*1/(1/J$1+'Output(tau)'!$B$34)*(EXP(-('Output(tau)'!$B$18-$H48-1)*(1/J$1+'Output(tau)'!$B$34))-EXP(-('Output(tau)'!$B$18-$H48)*(1/J$1+'Output(tau)'!$B$34))),0)</f>
        <v>3.9858812453025007E-6</v>
      </c>
      <c r="K48">
        <f>IF('Output(tau)'!$B$18&gt;=$H48,1/K$1*1/(1/K$1+'Output(tau)'!$B$34)*(EXP(-('Output(tau)'!$B$18-$H48-1)*(1/K$1+'Output(tau)'!$B$34))-EXP(-('Output(tau)'!$B$18-$H48)*(1/K$1+'Output(tau)'!$B$34))),0)</f>
        <v>1.3271318375026545E-4</v>
      </c>
      <c r="L48">
        <f>IF('Output(tau)'!$B$18&gt;=$H48,1/L$1*1/(1/L$1+'Output(tau)'!$B$34)*(EXP(-('Output(tau)'!$B$18-$H48-1)*(1/L$1+'Output(tau)'!$B$34))-EXP(-('Output(tau)'!$B$18-$H48)*(1/L$1+'Output(tau)'!$B$34))),0)</f>
        <v>7.040286198433084E-4</v>
      </c>
      <c r="M48">
        <f>IF('Output(tau)'!$B$18&gt;=$H48,1/M$1*1/(1/M$1+'Output(tau)'!$B$34)*(EXP(-('Output(tau)'!$B$18-$H48-1)*(1/M$1+'Output(tau)'!$B$34))-EXP(-('Output(tau)'!$B$18-$H48)*(1/M$1+'Output(tau)'!$B$34))),0)</f>
        <v>1.8220886956135524E-3</v>
      </c>
      <c r="N48">
        <f>IF('Output(tau)'!$B$18&gt;=$H48,1/N$1*1/(1/N$1+'Output(tau)'!$B$34)*(EXP(-('Output(tau)'!$B$18-$H48-1)*(1/N$1+'Output(tau)'!$B$34))-EXP(-('Output(tau)'!$B$18-$H48)*(1/N$1+'Output(tau)'!$B$34))),0)</f>
        <v>3.3217318307589214E-3</v>
      </c>
      <c r="O48">
        <f>IF('Output(tau)'!$B$18&gt;=$H48,1/O$1*1/(1/O$1+'Output(tau)'!$B$34)*(EXP(-('Output(tau)'!$B$18-$H48-1)*(1/O$1+'Output(tau)'!$B$34))-EXP(-('Output(tau)'!$B$18-$H48)*(1/O$1+'Output(tau)'!$B$34))),0)</f>
        <v>4.9806104724410688E-3</v>
      </c>
      <c r="P48">
        <f>IF('Output(tau)'!$B$18&gt;=$H48,1/P$1*1/(1/P$1+'Output(tau)'!$B$34)*(EXP(-('Output(tau)'!$B$18-$H48-1)*(1/P$1+'Output(tau)'!$B$34))-EXP(-('Output(tau)'!$B$18-$H48)*(1/P$1+'Output(tau)'!$B$34))),0)</f>
        <v>6.6290711359134058E-3</v>
      </c>
      <c r="Q48">
        <f>IF('Output(tau)'!$B$18&gt;=$H48,1/Q$1*1/(1/Q$1+'Output(tau)'!$B$34)*(EXP(-('Output(tau)'!$B$18-$H48-1)*(1/Q$1+'Output(tau)'!$B$34))-EXP(-('Output(tau)'!$B$18-$H48)*(1/Q$1+'Output(tau)'!$B$34))),0)</f>
        <v>8.1656304806743546E-3</v>
      </c>
      <c r="R48">
        <f>IF('Output(tau)'!$B$18&gt;=$H48,1/R$1*1/(1/R$1+'Output(tau)'!$B$34)*(EXP(-('Output(tau)'!$B$18-$H48-1)*(1/R$1+'Output(tau)'!$B$34))-EXP(-('Output(tau)'!$B$18-$H48)*(1/R$1+'Output(tau)'!$B$34))),0)</f>
        <v>9.5408904333912359E-3</v>
      </c>
      <c r="S48">
        <f>IF('Output(tau)'!$B$18&gt;=$H48,1/S$1*1/(1/S$1+'Output(tau)'!$B$34)*(EXP(-('Output(tau)'!$B$18-$H48-1)*(1/S$1+'Output(tau)'!$B$34))-EXP(-('Output(tau)'!$B$18-$H48)*(1/S$1+'Output(tau)'!$B$34))),0)</f>
        <v>1.0738556744556996E-2</v>
      </c>
      <c r="T48">
        <f>IF('Output(tau)'!$B$18&gt;=$H48,1/T$1*1/(1/T$1+'Output(tau)'!$B$34)*(EXP(-('Output(tau)'!$B$18-$H48-1)*(1/T$1+'Output(tau)'!$B$34))-EXP(-('Output(tau)'!$B$18-$H48)*(1/T$1+'Output(tau)'!$B$34))),0)</f>
        <v>1.1761184156364152E-2</v>
      </c>
      <c r="U48">
        <f>IF('Output(tau)'!$B$18&gt;=$H48,1/U$1*1/(1/U$1+'Output(tau)'!$B$34)*(EXP(-('Output(tau)'!$B$18-$H48-1)*(1/U$1+'Output(tau)'!$B$34))-EXP(-('Output(tau)'!$B$18-$H48)*(1/U$1+'Output(tau)'!$B$34))),0)</f>
        <v>1.2620975473876805E-2</v>
      </c>
      <c r="V48">
        <f>IF('Output(tau)'!$B$18&gt;=$H48,1/V$1*1/(1/V$1+'Output(tau)'!$B$34)*(EXP(-('Output(tau)'!$B$18-$H48-1)*(1/V$1+'Output(tau)'!$B$34))-EXP(-('Output(tau)'!$B$18-$H48)*(1/V$1+'Output(tau)'!$B$34))),0)</f>
        <v>1.3334292452440138E-2</v>
      </c>
      <c r="W48">
        <f>IF('Output(tau)'!$B$18&gt;=$H48,1/W$1*1/(1/W$1+'Output(tau)'!$B$34)*(EXP(-('Output(tau)'!$B$18-$H48-1)*(1/W$1+'Output(tau)'!$B$34))-EXP(-('Output(tau)'!$B$18-$H48)*(1/W$1+'Output(tau)'!$B$34))),0)</f>
        <v>1.3918565404034411E-2</v>
      </c>
      <c r="X48">
        <f>IF('Output(tau)'!$B$18&gt;=$H48,1/X$1*1/(1/X$1+'Output(tau)'!$B$34)*(EXP(-('Output(tau)'!$B$18-$H48-1)*(1/X$1+'Output(tau)'!$B$34))-EXP(-('Output(tau)'!$B$18-$H48)*(1/X$1+'Output(tau)'!$B$34))),0)</f>
        <v>1.4390658947028317E-2</v>
      </c>
      <c r="Y48">
        <f>IF('Output(tau)'!$B$18&gt;=$H48,1/Y$1*1/(1/Y$1+'Output(tau)'!$B$34)*(EXP(-('Output(tau)'!$B$18-$H48-1)*(1/Y$1+'Output(tau)'!$B$34))-EXP(-('Output(tau)'!$B$18-$H48)*(1/Y$1+'Output(tau)'!$B$34))),0)</f>
        <v>1.4766087478068068E-2</v>
      </c>
      <c r="Z48">
        <f>IF('Output(tau)'!$B$18&gt;=$H48,1/Z$1*1/(1/Z$1+'Output(tau)'!$B$34)*(EXP(-('Output(tau)'!$B$18-$H48-1)*(1/Z$1+'Output(tau)'!$B$34))-EXP(-('Output(tau)'!$B$18-$H48)*(1/Z$1+'Output(tau)'!$B$34))),0)</f>
        <v>1.5058710025804056E-2</v>
      </c>
      <c r="AA48">
        <f>IF('Output(tau)'!$B$18&gt;=$H48,1/AA$1*1/(1/AA$1+'Output(tau)'!$B$34)*(EXP(-('Output(tau)'!$B$18-$H48-1)*(1/AA$1+'Output(tau)'!$B$34))-EXP(-('Output(tau)'!$B$18-$H48)*(1/AA$1+'Output(tau)'!$B$34))),0)</f>
        <v>1.5280684991459403E-2</v>
      </c>
      <c r="AB48">
        <f>IF('Output(tau)'!$B$18&gt;=$H48,1/AB$1*1/(1/AB$1+'Output(tau)'!$B$34)*(EXP(-('Output(tau)'!$B$18-$H48-1)*(1/AB$1+'Output(tau)'!$B$34))-EXP(-('Output(tau)'!$B$18-$H48)*(1/AB$1+'Output(tau)'!$B$34))),0)</f>
        <v>1.5442557466851137E-2</v>
      </c>
      <c r="AC48">
        <f>IF('Output(tau)'!$B$18&gt;=$H48,1/AC$1*1/(1/AC$1+'Output(tau)'!$B$34)*(EXP(-('Output(tau)'!$B$18-$H48-1)*(1/AC$1+'Output(tau)'!$B$34))-EXP(-('Output(tau)'!$B$18-$H48)*(1/AC$1+'Output(tau)'!$B$34))),0)</f>
        <v>1.5553406818931137E-2</v>
      </c>
      <c r="AD48">
        <f>IF('Output(tau)'!$B$18&gt;=$H48,1/AD$1*1/(1/AD$1+'Output(tau)'!$B$34)*(EXP(-('Output(tau)'!$B$18-$H48-1)*(1/AD$1+'Output(tau)'!$B$34))-EXP(-('Output(tau)'!$B$18-$H48)*(1/AD$1+'Output(tau)'!$B$34))),0)</f>
        <v>1.5621014547300693E-2</v>
      </c>
      <c r="AE48">
        <f>IF('Output(tau)'!$B$18&gt;=$H48,1/AE$1*1/(1/AE$1+'Output(tau)'!$B$34)*(EXP(-('Output(tau)'!$B$18-$H48-1)*(1/AE$1+'Output(tau)'!$B$34))-EXP(-('Output(tau)'!$B$18-$H48)*(1/AE$1+'Output(tau)'!$B$34))),0)</f>
        <v>1.5652031178731096E-2</v>
      </c>
      <c r="AF48">
        <f>IF('Output(tau)'!$B$18&gt;=$H48,1/AF$1*1/(1/AF$1+'Output(tau)'!$B$34)*(EXP(-('Output(tau)'!$B$18-$H48-1)*(1/AF$1+'Output(tau)'!$B$34))-EXP(-('Output(tau)'!$B$18-$H48)*(1/AF$1+'Output(tau)'!$B$34))),0)</f>
        <v>1.5652131704868399E-2</v>
      </c>
      <c r="AG48">
        <f>IF('Output(tau)'!$B$18&gt;=$H48,1/AG$1*1/(1/AG$1+'Output(tau)'!$B$34)*(EXP(-('Output(tau)'!$B$18-$H48-1)*(1/AG$1+'Output(tau)'!$B$34))-EXP(-('Output(tau)'!$B$18-$H48)*(1/AG$1+'Output(tau)'!$B$34))),0)</f>
        <v>1.5626155109402073E-2</v>
      </c>
      <c r="AH48">
        <f>IF('Output(tau)'!$B$18&gt;=$H48,1/AH$1*1/(1/AH$1+'Output(tau)'!$B$34)*(EXP(-('Output(tau)'!$B$18-$H48-1)*(1/AH$1+'Output(tau)'!$B$34))-EXP(-('Output(tau)'!$B$18-$H48)*(1/AH$1+'Output(tau)'!$B$34))),0)</f>
        <v>1.5578226831940545E-2</v>
      </c>
      <c r="AI48">
        <f>IF('Output(tau)'!$B$18&gt;=$H48,1/AI$1*1/(1/AI$1+'Output(tau)'!$B$34)*(EXP(-('Output(tau)'!$B$18-$H48-1)*(1/AI$1+'Output(tau)'!$B$34))-EXP(-('Output(tau)'!$B$18-$H48)*(1/AI$1+'Output(tau)'!$B$34))),0)</f>
        <v>1.5511864734942926E-2</v>
      </c>
      <c r="AJ48">
        <f>IF('Output(tau)'!$B$18&gt;=$H48,1/AJ$1*1/(1/AJ$1+'Output(tau)'!$B$34)*(EXP(-('Output(tau)'!$B$18-$H48-1)*(1/AJ$1+'Output(tau)'!$B$34))-EXP(-('Output(tau)'!$B$18-$H48)*(1/AJ$1+'Output(tau)'!$B$34))),0)</f>
        <v>1.5430069957306058E-2</v>
      </c>
      <c r="AK48">
        <f>IF('Output(tau)'!$B$18&gt;=$H48,1/AK$1*1/(1/AK$1+'Output(tau)'!$B$34)*(EXP(-('Output(tau)'!$B$18-$H48-1)*(1/AK$1+'Output(tau)'!$B$34))-EXP(-('Output(tau)'!$B$18-$H48)*(1/AK$1+'Output(tau)'!$B$34))),0)</f>
        <v>1.5335404351644821E-2</v>
      </c>
      <c r="AL48">
        <f>IF('Output(tau)'!$B$18&gt;=$H48,1/AL$1*1/(1/AL$1+'Output(tau)'!$B$34)*(EXP(-('Output(tau)'!$B$18-$H48-1)*(1/AL$1+'Output(tau)'!$B$34))-EXP(-('Output(tau)'!$B$18-$H48)*(1/AL$1+'Output(tau)'!$B$34))),0)</f>
        <v>1.5230056243689949E-2</v>
      </c>
      <c r="AM48">
        <f>IF('Output(tau)'!$B$18&gt;=$H48,1/AM$1*1/(1/AM$1+'Output(tau)'!$B$34)*(EXP(-('Output(tau)'!$B$18-$H48-1)*(1/AM$1+'Output(tau)'!$B$34))-EXP(-('Output(tau)'!$B$18-$H48)*(1/AM$1+'Output(tau)'!$B$34))),0)</f>
        <v>1.5115896155225572E-2</v>
      </c>
      <c r="AN48">
        <f>IF('Output(tau)'!$B$18&gt;=$H48,1/AN$1*1/(1/AN$1+'Output(tau)'!$B$34)*(EXP(-('Output(tau)'!$B$18-$H48-1)*(1/AN$1+'Output(tau)'!$B$34))-EXP(-('Output(tau)'!$B$18-$H48)*(1/AN$1+'Output(tau)'!$B$34))),0)</f>
        <v>1.4994523972604423E-2</v>
      </c>
      <c r="AO48">
        <f>IF('Output(tau)'!$B$18&gt;=$H48,1/AO$1*1/(1/AO$1+'Output(tau)'!$B$34)*(EXP(-('Output(tau)'!$B$18-$H48-1)*(1/AO$1+'Output(tau)'!$B$34))-EXP(-('Output(tau)'!$B$18-$H48)*(1/AO$1+'Output(tau)'!$B$34))),0)</f>
        <v>1.4867308863235451E-2</v>
      </c>
      <c r="AP48">
        <f>IF('Output(tau)'!$B$18&gt;=$H48,1/AP$1*1/(1/AP$1+'Output(tau)'!$B$34)*(EXP(-('Output(tau)'!$B$18-$H48-1)*(1/AP$1+'Output(tau)'!$B$34))-EXP(-('Output(tau)'!$B$18-$H48)*(1/AP$1+'Output(tau)'!$B$34))),0)</f>
        <v>1.4735423064979714E-2</v>
      </c>
      <c r="AQ48">
        <f>IF('Output(tau)'!$B$18&gt;=$H48,1/AQ$1*1/(1/AQ$1+'Output(tau)'!$B$34)*(EXP(-('Output(tau)'!$B$18-$H48-1)*(1/AQ$1+'Output(tau)'!$B$34))-EXP(-('Output(tau)'!$B$18-$H48)*(1/AQ$1+'Output(tau)'!$B$34))),0)</f>
        <v>1.4599870509143464E-2</v>
      </c>
      <c r="AR48">
        <f>IF('Output(tau)'!$B$18&gt;=$H48,1/AR$1*1/(1/AR$1+'Output(tau)'!$B$34)*(EXP(-('Output(tau)'!$B$18-$H48-1)*(1/AR$1+'Output(tau)'!$B$34))-EXP(-('Output(tau)'!$B$18-$H48)*(1/AR$1+'Output(tau)'!$B$34))),0)</f>
        <v>1.4461511091351187E-2</v>
      </c>
      <c r="AS48">
        <f>IF('Output(tau)'!$B$18&gt;=$H48,1/AS$1*1/(1/AS$1+'Output(tau)'!$B$34)*(EXP(-('Output(tau)'!$B$18-$H48-1)*(1/AS$1+'Output(tau)'!$B$34))-EXP(-('Output(tau)'!$B$18-$H48)*(1/AS$1+'Output(tau)'!$B$34))),0)</f>
        <v>1.4321081277092529E-2</v>
      </c>
      <c r="AT48">
        <f>IF('Output(tau)'!$B$18&gt;=$H48,1/AT$1*1/(1/AT$1+'Output(tau)'!$B$34)*(EXP(-('Output(tau)'!$B$18-$H48-1)*(1/AT$1+'Output(tau)'!$B$34))-EXP(-('Output(tau)'!$B$18-$H48)*(1/AT$1+'Output(tau)'!$B$34))),0)</f>
        <v>1.4179211619390286E-2</v>
      </c>
      <c r="AU48">
        <f>IF('Output(tau)'!$B$18&gt;=$H48,1/AU$1*1/(1/AU$1+'Output(tau)'!$B$34)*(EXP(-('Output(tau)'!$B$18-$H48-1)*(1/AU$1+'Output(tau)'!$B$34))-EXP(-('Output(tau)'!$B$18-$H48)*(1/AU$1+'Output(tau)'!$B$34))),0)</f>
        <v>1.4036441673206168E-2</v>
      </c>
      <c r="AV48">
        <f>IF('Output(tau)'!$B$18&gt;=$H48,1/AV$1*1/(1/AV$1+'Output(tau)'!$B$34)*(EXP(-('Output(tau)'!$B$18-$H48-1)*(1/AV$1+'Output(tau)'!$B$34))-EXP(-('Output(tau)'!$B$18-$H48)*(1/AV$1+'Output(tau)'!$B$34))),0)</f>
        <v>1.3893232712929304E-2</v>
      </c>
    </row>
    <row r="49" spans="7:48" x14ac:dyDescent="0.15">
      <c r="G49">
        <f>IF('Output(tau)'!$B$18&gt;H49,'Output(tau)'!$B$18-H49,0)</f>
        <v>23</v>
      </c>
      <c r="H49">
        <v>1977</v>
      </c>
      <c r="I49">
        <f>IF('Output(tau)'!$B$18&gt;=$H49,1/I$1*1/(1/I$1+'Output(tau)'!$B$34)*(EXP(-('Output(tau)'!$B$18-$H49-1)*(1/I$1+'Output(tau)'!$B$34))-EXP(-('Output(tau)'!$B$18-$H49)*(1/I$1+'Output(tau)'!$B$34))),0)</f>
        <v>1.0544314639530164E-2</v>
      </c>
      <c r="J49">
        <f>IF('Output(tau)'!$B$18&gt;=$H49,1/J$1*1/(1/J$1+'Output(tau)'!$B$34)*(EXP(-('Output(tau)'!$B$18-$H49-1)*(1/J$1+'Output(tau)'!$B$34))-EXP(-('Output(tau)'!$B$18-$H49)*(1/J$1+'Output(tau)'!$B$34))),0)</f>
        <v>6.5716071916149487E-6</v>
      </c>
      <c r="K49">
        <f>IF('Output(tau)'!$B$18&gt;=$H49,1/K$1*1/(1/K$1+'Output(tau)'!$B$34)*(EXP(-('Output(tau)'!$B$18-$H49-1)*(1/K$1+'Output(tau)'!$B$34))-EXP(-('Output(tau)'!$B$18-$H49)*(1/K$1+'Output(tau)'!$B$34))),0)</f>
        <v>1.8521616821460331E-4</v>
      </c>
      <c r="L49">
        <f>IF('Output(tau)'!$B$18&gt;=$H49,1/L$1*1/(1/L$1+'Output(tau)'!$B$34)*(EXP(-('Output(tau)'!$B$18-$H49-1)*(1/L$1+'Output(tau)'!$B$34))-EXP(-('Output(tau)'!$B$18-$H49)*(1/L$1+'Output(tau)'!$B$34))),0)</f>
        <v>9.0399064195439971E-4</v>
      </c>
      <c r="M49">
        <f>IF('Output(tau)'!$B$18&gt;=$H49,1/M$1*1/(1/M$1+'Output(tau)'!$B$34)*(EXP(-('Output(tau)'!$B$18-$H49-1)*(1/M$1+'Output(tau)'!$B$34))-EXP(-('Output(tau)'!$B$18-$H49)*(1/M$1+'Output(tau)'!$B$34))),0)</f>
        <v>2.2255041584348604E-3</v>
      </c>
      <c r="N49">
        <f>IF('Output(tau)'!$B$18&gt;=$H49,1/N$1*1/(1/N$1+'Output(tau)'!$B$34)*(EXP(-('Output(tau)'!$B$18-$H49-1)*(1/N$1+'Output(tau)'!$B$34))-EXP(-('Output(tau)'!$B$18-$H49)*(1/N$1+'Output(tau)'!$B$34))),0)</f>
        <v>3.9241624870143023E-3</v>
      </c>
      <c r="O49">
        <f>IF('Output(tau)'!$B$18&gt;=$H49,1/O$1*1/(1/O$1+'Output(tau)'!$B$34)*(EXP(-('Output(tau)'!$B$18-$H49-1)*(1/O$1+'Output(tau)'!$B$34))-EXP(-('Output(tau)'!$B$18-$H49)*(1/O$1+'Output(tau)'!$B$34))),0)</f>
        <v>5.7454578942160092E-3</v>
      </c>
      <c r="P49">
        <f>IF('Output(tau)'!$B$18&gt;=$H49,1/P$1*1/(1/P$1+'Output(tau)'!$B$34)*(EXP(-('Output(tau)'!$B$18-$H49-1)*(1/P$1+'Output(tau)'!$B$34))-EXP(-('Output(tau)'!$B$18-$H49)*(1/P$1+'Output(tau)'!$B$34))),0)</f>
        <v>7.51172170293022E-3</v>
      </c>
      <c r="Q49">
        <f>IF('Output(tau)'!$B$18&gt;=$H49,1/Q$1*1/(1/Q$1+'Output(tau)'!$B$34)*(EXP(-('Output(tau)'!$B$18-$H49-1)*(1/Q$1+'Output(tau)'!$B$34))-EXP(-('Output(tau)'!$B$18-$H49)*(1/Q$1+'Output(tau)'!$B$34))),0)</f>
        <v>9.1252477704533708E-3</v>
      </c>
      <c r="R49">
        <f>IF('Output(tau)'!$B$18&gt;=$H49,1/R$1*1/(1/R$1+'Output(tau)'!$B$34)*(EXP(-('Output(tau)'!$B$18-$H49-1)*(1/R$1+'Output(tau)'!$B$34))-EXP(-('Output(tau)'!$B$18-$H49)*(1/R$1+'Output(tau)'!$B$34))),0)</f>
        <v>1.0544314639530164E-2</v>
      </c>
      <c r="S49">
        <f>IF('Output(tau)'!$B$18&gt;=$H49,1/S$1*1/(1/S$1+'Output(tau)'!$B$34)*(EXP(-('Output(tau)'!$B$18-$H49-1)*(1/S$1+'Output(tau)'!$B$34))-EXP(-('Output(tau)'!$B$18-$H49)*(1/S$1+'Output(tau)'!$B$34))),0)</f>
        <v>1.1760539174998794E-2</v>
      </c>
      <c r="T49">
        <f>IF('Output(tau)'!$B$18&gt;=$H49,1/T$1*1/(1/T$1+'Output(tau)'!$B$34)*(EXP(-('Output(tau)'!$B$18-$H49-1)*(1/T$1+'Output(tau)'!$B$34))-EXP(-('Output(tau)'!$B$18-$H49)*(1/T$1+'Output(tau)'!$B$34))),0)</f>
        <v>1.2783278686717053E-2</v>
      </c>
      <c r="U49">
        <f>IF('Output(tau)'!$B$18&gt;=$H49,1/U$1*1/(1/U$1+'Output(tau)'!$B$34)*(EXP(-('Output(tau)'!$B$18-$H49-1)*(1/U$1+'Output(tau)'!$B$34))-EXP(-('Output(tau)'!$B$18-$H49)*(1/U$1+'Output(tau)'!$B$34))),0)</f>
        <v>1.3630136044575691E-2</v>
      </c>
      <c r="V49">
        <f>IF('Output(tau)'!$B$18&gt;=$H49,1/V$1*1/(1/V$1+'Output(tau)'!$B$34)*(EXP(-('Output(tau)'!$B$18-$H49-1)*(1/V$1+'Output(tau)'!$B$34))-EXP(-('Output(tau)'!$B$18-$H49)*(1/V$1+'Output(tau)'!$B$34))),0)</f>
        <v>1.4321582543208311E-2</v>
      </c>
      <c r="W49">
        <f>IF('Output(tau)'!$B$18&gt;=$H49,1/W$1*1/(1/W$1+'Output(tau)'!$B$34)*(EXP(-('Output(tau)'!$B$18-$H49-1)*(1/W$1+'Output(tau)'!$B$34))-EXP(-('Output(tau)'!$B$18-$H49)*(1/W$1+'Output(tau)'!$B$34))),0)</f>
        <v>1.4878098856273059E-2</v>
      </c>
      <c r="X49">
        <f>IF('Output(tau)'!$B$18&gt;=$H49,1/X$1*1/(1/X$1+'Output(tau)'!$B$34)*(EXP(-('Output(tau)'!$B$18-$H49-1)*(1/X$1+'Output(tau)'!$B$34))-EXP(-('Output(tau)'!$B$18-$H49)*(1/X$1+'Output(tau)'!$B$34))),0)</f>
        <v>1.5318776709288329E-2</v>
      </c>
      <c r="Y49">
        <f>IF('Output(tau)'!$B$18&gt;=$H49,1/Y$1*1/(1/Y$1+'Output(tau)'!$B$34)*(EXP(-('Output(tau)'!$B$18-$H49-1)*(1/Y$1+'Output(tau)'!$B$34))-EXP(-('Output(tau)'!$B$18-$H49)*(1/Y$1+'Output(tau)'!$B$34))),0)</f>
        <v>1.5660736096160255E-2</v>
      </c>
      <c r="Z49">
        <f>IF('Output(tau)'!$B$18&gt;=$H49,1/Z$1*1/(1/Z$1+'Output(tau)'!$B$34)*(EXP(-('Output(tau)'!$B$18-$H49-1)*(1/Z$1+'Output(tau)'!$B$34))-EXP(-('Output(tau)'!$B$18-$H49)*(1/Z$1+'Output(tau)'!$B$34))),0)</f>
        <v>1.5918980168576624E-2</v>
      </c>
      <c r="AA49">
        <f>IF('Output(tau)'!$B$18&gt;=$H49,1/AA$1*1/(1/AA$1+'Output(tau)'!$B$34)*(EXP(-('Output(tau)'!$B$18-$H49-1)*(1/AA$1+'Output(tau)'!$B$34))-EXP(-('Output(tau)'!$B$18-$H49)*(1/AA$1+'Output(tau)'!$B$34))),0)</f>
        <v>1.6106472196051769E-2</v>
      </c>
      <c r="AB49">
        <f>IF('Output(tau)'!$B$18&gt;=$H49,1/AB$1*1/(1/AB$1+'Output(tau)'!$B$34)*(EXP(-('Output(tau)'!$B$18-$H49-1)*(1/AB$1+'Output(tau)'!$B$34))-EXP(-('Output(tau)'!$B$18-$H49)*(1/AB$1+'Output(tau)'!$B$34))),0)</f>
        <v>1.6234314319026388E-2</v>
      </c>
      <c r="AC49">
        <f>IF('Output(tau)'!$B$18&gt;=$H49,1/AC$1*1/(1/AC$1+'Output(tau)'!$B$34)*(EXP(-('Output(tau)'!$B$18-$H49-1)*(1/AC$1+'Output(tau)'!$B$34))-EXP(-('Output(tau)'!$B$18-$H49)*(1/AC$1+'Output(tau)'!$B$34))),0)</f>
        <v>1.631196275990987E-2</v>
      </c>
      <c r="AD49">
        <f>IF('Output(tau)'!$B$18&gt;=$H49,1/AD$1*1/(1/AD$1+'Output(tau)'!$B$34)*(EXP(-('Output(tau)'!$B$18-$H49-1)*(1/AD$1+'Output(tau)'!$B$34))-EXP(-('Output(tau)'!$B$18-$H49)*(1/AD$1+'Output(tau)'!$B$34))),0)</f>
        <v>1.6347445384979231E-2</v>
      </c>
      <c r="AE49">
        <f>IF('Output(tau)'!$B$18&gt;=$H49,1/AE$1*1/(1/AE$1+'Output(tau)'!$B$34)*(EXP(-('Output(tau)'!$B$18-$H49-1)*(1/AE$1+'Output(tau)'!$B$34))-EXP(-('Output(tau)'!$B$18-$H49)*(1/AE$1+'Output(tau)'!$B$34))),0)</f>
        <v>1.6347565010198184E-2</v>
      </c>
      <c r="AF49">
        <f>IF('Output(tau)'!$B$18&gt;=$H49,1/AF$1*1/(1/AF$1+'Output(tau)'!$B$34)*(EXP(-('Output(tau)'!$B$18-$H49-1)*(1/AF$1+'Output(tau)'!$B$34))-EXP(-('Output(tau)'!$B$18-$H49)*(1/AF$1+'Output(tau)'!$B$34))),0)</f>
        <v>1.6318081468536638E-2</v>
      </c>
      <c r="AG49">
        <f>IF('Output(tau)'!$B$18&gt;=$H49,1/AG$1*1/(1/AG$1+'Output(tau)'!$B$34)*(EXP(-('Output(tau)'!$B$18-$H49-1)*(1/AG$1+'Output(tau)'!$B$34))-EXP(-('Output(tau)'!$B$18-$H49)*(1/AG$1+'Output(tau)'!$B$34))),0)</f>
        <v>1.6263870597067243E-2</v>
      </c>
      <c r="AH49">
        <f>IF('Output(tau)'!$B$18&gt;=$H49,1/AH$1*1/(1/AH$1+'Output(tau)'!$B$34)*(EXP(-('Output(tau)'!$B$18-$H49-1)*(1/AH$1+'Output(tau)'!$B$34))-EXP(-('Output(tau)'!$B$18-$H49)*(1/AH$1+'Output(tau)'!$B$34))),0)</f>
        <v>1.6189060913456843E-2</v>
      </c>
      <c r="AI49">
        <f>IF('Output(tau)'!$B$18&gt;=$H49,1/AI$1*1/(1/AI$1+'Output(tau)'!$B$34)*(EXP(-('Output(tau)'!$B$18-$H49-1)*(1/AI$1+'Output(tau)'!$B$34))-EXP(-('Output(tau)'!$B$18-$H49)*(1/AI$1+'Output(tau)'!$B$34))),0)</f>
        <v>1.6097149955334511E-2</v>
      </c>
      <c r="AJ49">
        <f>IF('Output(tau)'!$B$18&gt;=$H49,1/AJ$1*1/(1/AJ$1+'Output(tau)'!$B$34)*(EXP(-('Output(tau)'!$B$18-$H49-1)*(1/AJ$1+'Output(tau)'!$B$34))-EXP(-('Output(tau)'!$B$18-$H49)*(1/AJ$1+'Output(tau)'!$B$34))),0)</f>
        <v>1.5991102693761139E-2</v>
      </c>
      <c r="AK49">
        <f>IF('Output(tau)'!$B$18&gt;=$H49,1/AK$1*1/(1/AK$1+'Output(tau)'!$B$34)*(EXP(-('Output(tau)'!$B$18-$H49-1)*(1/AK$1+'Output(tau)'!$B$34))-EXP(-('Output(tau)'!$B$18-$H49)*(1/AK$1+'Output(tau)'!$B$34))),0)</f>
        <v>1.5873434468091585E-2</v>
      </c>
      <c r="AL49">
        <f>IF('Output(tau)'!$B$18&gt;=$H49,1/AL$1*1/(1/AL$1+'Output(tau)'!$B$34)*(EXP(-('Output(tau)'!$B$18-$H49-1)*(1/AL$1+'Output(tau)'!$B$34))-EXP(-('Output(tau)'!$B$18-$H49)*(1/AL$1+'Output(tau)'!$B$34))),0)</f>
        <v>1.5746280728887896E-2</v>
      </c>
      <c r="AM49">
        <f>IF('Output(tau)'!$B$18&gt;=$H49,1/AM$1*1/(1/AM$1+'Output(tau)'!$B$34)*(EXP(-('Output(tau)'!$B$18-$H49-1)*(1/AM$1+'Output(tau)'!$B$34))-EXP(-('Output(tau)'!$B$18-$H49)*(1/AM$1+'Output(tau)'!$B$34))),0)</f>
        <v>1.5611455631592719E-2</v>
      </c>
      <c r="AN49">
        <f>IF('Output(tau)'!$B$18&gt;=$H49,1/AN$1*1/(1/AN$1+'Output(tau)'!$B$34)*(EXP(-('Output(tau)'!$B$18-$H49-1)*(1/AN$1+'Output(tau)'!$B$34))-EXP(-('Output(tau)'!$B$18-$H49)*(1/AN$1+'Output(tau)'!$B$34))),0)</f>
        <v>1.54705012573218E-2</v>
      </c>
      <c r="AO49">
        <f>IF('Output(tau)'!$B$18&gt;=$H49,1/AO$1*1/(1/AO$1+'Output(tau)'!$B$34)*(EXP(-('Output(tau)'!$B$18-$H49-1)*(1/AO$1+'Output(tau)'!$B$34))-EXP(-('Output(tau)'!$B$18-$H49)*(1/AO$1+'Output(tau)'!$B$34))),0)</f>
        <v>1.5324728979531133E-2</v>
      </c>
      <c r="AP49">
        <f>IF('Output(tau)'!$B$18&gt;=$H49,1/AP$1*1/(1/AP$1+'Output(tau)'!$B$34)*(EXP(-('Output(tau)'!$B$18-$H49-1)*(1/AP$1+'Output(tau)'!$B$34))-EXP(-('Output(tau)'!$B$18-$H49)*(1/AP$1+'Output(tau)'!$B$34))),0)</f>
        <v>1.5175254260886839E-2</v>
      </c>
      <c r="AQ49">
        <f>IF('Output(tau)'!$B$18&gt;=$H49,1/AQ$1*1/(1/AQ$1+'Output(tau)'!$B$34)*(EXP(-('Output(tau)'!$B$18-$H49-1)*(1/AQ$1+'Output(tau)'!$B$34))-EXP(-('Output(tau)'!$B$18-$H49)*(1/AQ$1+'Output(tau)'!$B$34))),0)</f>
        <v>1.5023025958705194E-2</v>
      </c>
      <c r="AR49">
        <f>IF('Output(tau)'!$B$18&gt;=$H49,1/AR$1*1/(1/AR$1+'Output(tau)'!$B$34)*(EXP(-('Output(tau)'!$B$18-$H49-1)*(1/AR$1+'Output(tau)'!$B$34))-EXP(-('Output(tau)'!$B$18-$H49)*(1/AR$1+'Output(tau)'!$B$34))),0)</f>
        <v>1.4868851040278686E-2</v>
      </c>
      <c r="AS49">
        <f>IF('Output(tau)'!$B$18&gt;=$H49,1/AS$1*1/(1/AS$1+'Output(tau)'!$B$34)*(EXP(-('Output(tau)'!$B$18-$H49-1)*(1/AS$1+'Output(tau)'!$B$34))-EXP(-('Output(tau)'!$B$18-$H49)*(1/AS$1+'Output(tau)'!$B$34))),0)</f>
        <v>1.4713415459347567E-2</v>
      </c>
      <c r="AT49">
        <f>IF('Output(tau)'!$B$18&gt;=$H49,1/AT$1*1/(1/AT$1+'Output(tau)'!$B$34)*(EXP(-('Output(tau)'!$B$18-$H49-1)*(1/AT$1+'Output(tau)'!$B$34))-EXP(-('Output(tau)'!$B$18-$H49)*(1/AT$1+'Output(tau)'!$B$34))),0)</f>
        <v>1.4557301818957979E-2</v>
      </c>
      <c r="AU49">
        <f>IF('Output(tau)'!$B$18&gt;=$H49,1/AU$1*1/(1/AU$1+'Output(tau)'!$B$34)*(EXP(-('Output(tau)'!$B$18-$H49-1)*(1/AU$1+'Output(tau)'!$B$34))-EXP(-('Output(tau)'!$B$18-$H49)*(1/AU$1+'Output(tau)'!$B$34))),0)</f>
        <v>1.4401004340782397E-2</v>
      </c>
      <c r="AV49">
        <f>IF('Output(tau)'!$B$18&gt;=$H49,1/AV$1*1/(1/AV$1+'Output(tau)'!$B$34)*(EXP(-('Output(tau)'!$B$18-$H49-1)*(1/AV$1+'Output(tau)'!$B$34))-EXP(-('Output(tau)'!$B$18-$H49)*(1/AV$1+'Output(tau)'!$B$34))),0)</f>
        <v>1.4244941573530956E-2</v>
      </c>
    </row>
    <row r="50" spans="7:48" x14ac:dyDescent="0.15">
      <c r="G50">
        <f>IF('Output(tau)'!$B$18&gt;H50,'Output(tau)'!$B$18-H50,0)</f>
        <v>22</v>
      </c>
      <c r="H50">
        <v>1978</v>
      </c>
      <c r="I50">
        <f>IF('Output(tau)'!$B$18&gt;=$H50,1/I$1*1/(1/I$1+'Output(tau)'!$B$34)*(EXP(-('Output(tau)'!$B$18-$H50-1)*(1/I$1+'Output(tau)'!$B$34))-EXP(-('Output(tau)'!$B$18-$H50)*(1/I$1+'Output(tau)'!$B$34))),0)</f>
        <v>1.1653269890648035E-2</v>
      </c>
      <c r="J50">
        <f>IF('Output(tau)'!$B$18&gt;=$H50,1/J$1*1/(1/J$1+'Output(tau)'!$B$34)*(EXP(-('Output(tau)'!$B$18-$H50-1)*(1/J$1+'Output(tau)'!$B$34))-EXP(-('Output(tau)'!$B$18-$H50)*(1/J$1+'Output(tau)'!$B$34))),0)</f>
        <v>1.0834748559501499E-5</v>
      </c>
      <c r="K50">
        <f>IF('Output(tau)'!$B$18&gt;=$H50,1/K$1*1/(1/K$1+'Output(tau)'!$B$34)*(EXP(-('Output(tau)'!$B$18-$H50-1)*(1/K$1+'Output(tau)'!$B$34))-EXP(-('Output(tau)'!$B$18-$H50)*(1/K$1+'Output(tau)'!$B$34))),0)</f>
        <v>2.5848998568713563E-4</v>
      </c>
      <c r="L50">
        <f>IF('Output(tau)'!$B$18&gt;=$H50,1/L$1*1/(1/L$1+'Output(tau)'!$B$34)*(EXP(-('Output(tau)'!$B$18-$H50-1)*(1/L$1+'Output(tau)'!$B$34))-EXP(-('Output(tau)'!$B$18-$H50)*(1/L$1+'Output(tau)'!$B$34))),0)</f>
        <v>1.160746960717318E-3</v>
      </c>
      <c r="M50">
        <f>IF('Output(tau)'!$B$18&gt;=$H50,1/M$1*1/(1/M$1+'Output(tau)'!$B$34)*(EXP(-('Output(tau)'!$B$18-$H50-1)*(1/M$1+'Output(tau)'!$B$34))-EXP(-('Output(tau)'!$B$18-$H50)*(1/M$1+'Output(tau)'!$B$34))),0)</f>
        <v>2.7182369174092672E-3</v>
      </c>
      <c r="N50">
        <f>IF('Output(tau)'!$B$18&gt;=$H50,1/N$1*1/(1/N$1+'Output(tau)'!$B$34)*(EXP(-('Output(tau)'!$B$18-$H50-1)*(1/N$1+'Output(tau)'!$B$34))-EXP(-('Output(tau)'!$B$18-$H50)*(1/N$1+'Output(tau)'!$B$34))),0)</f>
        <v>4.6358502158110985E-3</v>
      </c>
      <c r="O50">
        <f>IF('Output(tau)'!$B$18&gt;=$H50,1/O$1*1/(1/O$1+'Output(tau)'!$B$34)*(EXP(-('Output(tau)'!$B$18-$H50-1)*(1/O$1+'Output(tau)'!$B$34))-EXP(-('Output(tau)'!$B$18-$H50)*(1/O$1+'Output(tau)'!$B$34))),0)</f>
        <v>6.627759106411342E-3</v>
      </c>
      <c r="P50">
        <f>IF('Output(tau)'!$B$18&gt;=$H50,1/P$1*1/(1/P$1+'Output(tau)'!$B$34)*(EXP(-('Output(tau)'!$B$18-$H50-1)*(1/P$1+'Output(tau)'!$B$34))-EXP(-('Output(tau)'!$B$18-$H50)*(1/P$1+'Output(tau)'!$B$34))),0)</f>
        <v>8.5118958275438861E-3</v>
      </c>
      <c r="Q50">
        <f>IF('Output(tau)'!$B$18&gt;=$H50,1/Q$1*1/(1/Q$1+'Output(tau)'!$B$34)*(EXP(-('Output(tau)'!$B$18-$H50-1)*(1/Q$1+'Output(tau)'!$B$34))-EXP(-('Output(tau)'!$B$18-$H50)*(1/Q$1+'Output(tau)'!$B$34))),0)</f>
        <v>1.0197638390475827E-2</v>
      </c>
      <c r="R50">
        <f>IF('Output(tau)'!$B$18&gt;=$H50,1/R$1*1/(1/R$1+'Output(tau)'!$B$34)*(EXP(-('Output(tau)'!$B$18-$H50-1)*(1/R$1+'Output(tau)'!$B$34))-EXP(-('Output(tau)'!$B$18-$H50)*(1/R$1+'Output(tau)'!$B$34))),0)</f>
        <v>1.1653269890648035E-2</v>
      </c>
      <c r="S50">
        <f>IF('Output(tau)'!$B$18&gt;=$H50,1/S$1*1/(1/S$1+'Output(tau)'!$B$34)*(EXP(-('Output(tau)'!$B$18-$H50-1)*(1/S$1+'Output(tau)'!$B$34))-EXP(-('Output(tau)'!$B$18-$H50)*(1/S$1+'Output(tau)'!$B$34))),0)</f>
        <v>1.2879783100907455E-2</v>
      </c>
      <c r="T50">
        <f>IF('Output(tau)'!$B$18&gt;=$H50,1/T$1*1/(1/T$1+'Output(tau)'!$B$34)*(EXP(-('Output(tau)'!$B$18-$H50-1)*(1/T$1+'Output(tau)'!$B$34))-EXP(-('Output(tau)'!$B$18-$H50)*(1/T$1+'Output(tau)'!$B$34))),0)</f>
        <v>1.3894197370751232E-2</v>
      </c>
      <c r="U50">
        <f>IF('Output(tau)'!$B$18&gt;=$H50,1/U$1*1/(1/U$1+'Output(tau)'!$B$34)*(EXP(-('Output(tau)'!$B$18-$H50-1)*(1/U$1+'Output(tau)'!$B$34))-EXP(-('Output(tau)'!$B$18-$H50)*(1/U$1+'Output(tau)'!$B$34))),0)</f>
        <v>1.4719988084770042E-2</v>
      </c>
      <c r="V50">
        <f>IF('Output(tau)'!$B$18&gt;=$H50,1/V$1*1/(1/V$1+'Output(tau)'!$B$34)*(EXP(-('Output(tau)'!$B$18-$H50-1)*(1/V$1+'Output(tau)'!$B$34))-EXP(-('Output(tau)'!$B$18-$H50)*(1/V$1+'Output(tau)'!$B$34))),0)</f>
        <v>1.5381973004828964E-2</v>
      </c>
      <c r="W50">
        <f>IF('Output(tau)'!$B$18&gt;=$H50,1/W$1*1/(1/W$1+'Output(tau)'!$B$34)*(EXP(-('Output(tau)'!$B$18-$H50-1)*(1/W$1+'Output(tau)'!$B$34))-EXP(-('Output(tau)'!$B$18-$H50)*(1/W$1+'Output(tau)'!$B$34))),0)</f>
        <v>1.5903781686643637E-2</v>
      </c>
      <c r="X50">
        <f>IF('Output(tau)'!$B$18&gt;=$H50,1/X$1*1/(1/X$1+'Output(tau)'!$B$34)*(EXP(-('Output(tau)'!$B$18-$H50-1)*(1/X$1+'Output(tau)'!$B$34))-EXP(-('Output(tau)'!$B$18-$H50)*(1/X$1+'Output(tau)'!$B$34))),0)</f>
        <v>1.6306752924437395E-2</v>
      </c>
      <c r="Y50">
        <f>IF('Output(tau)'!$B$18&gt;=$H50,1/Y$1*1/(1/Y$1+'Output(tau)'!$B$34)*(EXP(-('Output(tau)'!$B$18-$H50-1)*(1/Y$1+'Output(tau)'!$B$34))-EXP(-('Output(tau)'!$B$18-$H50)*(1/Y$1+'Output(tau)'!$B$34))),0)</f>
        <v>1.660958973985871E-2</v>
      </c>
      <c r="Z50">
        <f>IF('Output(tau)'!$B$18&gt;=$H50,1/Z$1*1/(1/Z$1+'Output(tau)'!$B$34)*(EXP(-('Output(tau)'!$B$18-$H50-1)*(1/Z$1+'Output(tau)'!$B$34))-EXP(-('Output(tau)'!$B$18-$H50)*(1/Z$1+'Output(tau)'!$B$34))),0)</f>
        <v>1.6828395604490287E-2</v>
      </c>
      <c r="AA50">
        <f>IF('Output(tau)'!$B$18&gt;=$H50,1/AA$1*1/(1/AA$1+'Output(tau)'!$B$34)*(EXP(-('Output(tau)'!$B$18-$H50-1)*(1/AA$1+'Output(tau)'!$B$34))-EXP(-('Output(tau)'!$B$18-$H50)*(1/AA$1+'Output(tau)'!$B$34))),0)</f>
        <v>1.6976885967296795E-2</v>
      </c>
      <c r="AB50">
        <f>IF('Output(tau)'!$B$18&gt;=$H50,1/AB$1*1/(1/AB$1+'Output(tau)'!$B$34)*(EXP(-('Output(tau)'!$B$18-$H50-1)*(1/AB$1+'Output(tau)'!$B$34))-EXP(-('Output(tau)'!$B$18-$H50)*(1/AB$1+'Output(tau)'!$B$34))),0)</f>
        <v>1.7066665413075777E-2</v>
      </c>
      <c r="AC50">
        <f>IF('Output(tau)'!$B$18&gt;=$H50,1/AC$1*1/(1/AC$1+'Output(tau)'!$B$34)*(EXP(-('Output(tau)'!$B$18-$H50-1)*(1/AC$1+'Output(tau)'!$B$34))-EXP(-('Output(tau)'!$B$18-$H50)*(1/AC$1+'Output(tau)'!$B$34))),0)</f>
        <v>1.7107514268630886E-2</v>
      </c>
      <c r="AD50">
        <f>IF('Output(tau)'!$B$18&gt;=$H50,1/AD$1*1/(1/AD$1+'Output(tau)'!$B$34)*(EXP(-('Output(tau)'!$B$18-$H50-1)*(1/AD$1+'Output(tau)'!$B$34))-EXP(-('Output(tau)'!$B$18-$H50)*(1/AD$1+'Output(tau)'!$B$34))),0)</f>
        <v>1.7107657752041261E-2</v>
      </c>
      <c r="AE50">
        <f>IF('Output(tau)'!$B$18&gt;=$H50,1/AE$1*1/(1/AE$1+'Output(tau)'!$B$34)*(EXP(-('Output(tau)'!$B$18-$H50-1)*(1/AE$1+'Output(tau)'!$B$34))-EXP(-('Output(tau)'!$B$18-$H50)*(1/AE$1+'Output(tau)'!$B$34))),0)</f>
        <v>1.7074006479478709E-2</v>
      </c>
      <c r="AF50">
        <f>IF('Output(tau)'!$B$18&gt;=$H50,1/AF$1*1/(1/AF$1+'Output(tau)'!$B$34)*(EXP(-('Output(tau)'!$B$18-$H50-1)*(1/AF$1+'Output(tau)'!$B$34))-EXP(-('Output(tau)'!$B$18-$H50)*(1/AF$1+'Output(tau)'!$B$34))),0)</f>
        <v>1.7012365333661017E-2</v>
      </c>
      <c r="AG50">
        <f>IF('Output(tau)'!$B$18&gt;=$H50,1/AG$1*1/(1/AG$1+'Output(tau)'!$B$34)*(EXP(-('Output(tau)'!$B$18-$H50-1)*(1/AG$1+'Output(tau)'!$B$34))-EXP(-('Output(tau)'!$B$18-$H50)*(1/AG$1+'Output(tau)'!$B$34))),0)</f>
        <v>1.692761174749835E-2</v>
      </c>
      <c r="AH50">
        <f>IF('Output(tau)'!$B$18&gt;=$H50,1/AH$1*1/(1/AH$1+'Output(tau)'!$B$34)*(EXP(-('Output(tau)'!$B$18-$H50-1)*(1/AH$1+'Output(tau)'!$B$34))-EXP(-('Output(tau)'!$B$18-$H50)*(1/AH$1+'Output(tau)'!$B$34))),0)</f>
        <v>1.6823846262287834E-2</v>
      </c>
      <c r="AI50">
        <f>IF('Output(tau)'!$B$18&gt;=$H50,1/AI$1*1/(1/AI$1+'Output(tau)'!$B$34)*(EXP(-('Output(tau)'!$B$18-$H50-1)*(1/AI$1+'Output(tau)'!$B$34))-EXP(-('Output(tau)'!$B$18-$H50)*(1/AI$1+'Output(tau)'!$B$34))),0)</f>
        <v>1.6704518838461746E-2</v>
      </c>
      <c r="AJ50">
        <f>IF('Output(tau)'!$B$18&gt;=$H50,1/AJ$1*1/(1/AJ$1+'Output(tau)'!$B$34)*(EXP(-('Output(tau)'!$B$18-$H50-1)*(1/AJ$1+'Output(tau)'!$B$34))-EXP(-('Output(tau)'!$B$18-$H50)*(1/AJ$1+'Output(tau)'!$B$34))),0)</f>
        <v>1.6572534412997497E-2</v>
      </c>
      <c r="AK50">
        <f>IF('Output(tau)'!$B$18&gt;=$H50,1/AK$1*1/(1/AK$1+'Output(tau)'!$B$34)*(EXP(-('Output(tau)'!$B$18-$H50-1)*(1/AK$1+'Output(tau)'!$B$34))-EXP(-('Output(tau)'!$B$18-$H50)*(1/AK$1+'Output(tau)'!$B$34))),0)</f>
        <v>1.643034093103457E-2</v>
      </c>
      <c r="AL50">
        <f>IF('Output(tau)'!$B$18&gt;=$H50,1/AL$1*1/(1/AL$1+'Output(tau)'!$B$34)*(EXP(-('Output(tau)'!$B$18-$H50-1)*(1/AL$1+'Output(tau)'!$B$34))-EXP(-('Output(tau)'!$B$18-$H50)*(1/AL$1+'Output(tau)'!$B$34))),0)</f>
        <v>1.6280002701610119E-2</v>
      </c>
      <c r="AM50">
        <f>IF('Output(tau)'!$B$18&gt;=$H50,1/AM$1*1/(1/AM$1+'Output(tau)'!$B$34)*(EXP(-('Output(tau)'!$B$18-$H50-1)*(1/AM$1+'Output(tau)'!$B$34))-EXP(-('Output(tau)'!$B$18-$H50)*(1/AM$1+'Output(tau)'!$B$34))),0)</f>
        <v>1.6123261527761723E-2</v>
      </c>
      <c r="AN50">
        <f>IF('Output(tau)'!$B$18&gt;=$H50,1/AN$1*1/(1/AN$1+'Output(tau)'!$B$34)*(EXP(-('Output(tau)'!$B$18-$H50-1)*(1/AN$1+'Output(tau)'!$B$34))-EXP(-('Output(tau)'!$B$18-$H50)*(1/AN$1+'Output(tau)'!$B$34))),0)</f>
        <v>1.5961587682948419E-2</v>
      </c>
      <c r="AO50">
        <f>IF('Output(tau)'!$B$18&gt;=$H50,1/AO$1*1/(1/AO$1+'Output(tau)'!$B$34)*(EXP(-('Output(tau)'!$B$18-$H50-1)*(1/AO$1+'Output(tau)'!$B$34))-EXP(-('Output(tau)'!$B$18-$H50)*(1/AO$1+'Output(tau)'!$B$34))),0)</f>
        <v>1.5796222467458265E-2</v>
      </c>
      <c r="AP50">
        <f>IF('Output(tau)'!$B$18&gt;=$H50,1/AP$1*1/(1/AP$1+'Output(tau)'!$B$34)*(EXP(-('Output(tau)'!$B$18-$H50-1)*(1/AP$1+'Output(tau)'!$B$34))-EXP(-('Output(tau)'!$B$18-$H50)*(1/AP$1+'Output(tau)'!$B$34))),0)</f>
        <v>1.56282137857221E-2</v>
      </c>
      <c r="AQ50">
        <f>IF('Output(tau)'!$B$18&gt;=$H50,1/AQ$1*1/(1/AQ$1+'Output(tau)'!$B$34)*(EXP(-('Output(tau)'!$B$18-$H50-1)*(1/AQ$1+'Output(tau)'!$B$34))-EXP(-('Output(tau)'!$B$18-$H50)*(1/AQ$1+'Output(tau)'!$B$34))),0)</f>
        <v>1.545844593721446E-2</v>
      </c>
      <c r="AR50">
        <f>IF('Output(tau)'!$B$18&gt;=$H50,1/AR$1*1/(1/AR$1+'Output(tau)'!$B$34)*(EXP(-('Output(tau)'!$B$18-$H50-1)*(1/AR$1+'Output(tau)'!$B$34))-EXP(-('Output(tau)'!$B$18-$H50)*(1/AR$1+'Output(tau)'!$B$34))),0)</f>
        <v>1.5287664605825202E-2</v>
      </c>
      <c r="AS50">
        <f>IF('Output(tau)'!$B$18&gt;=$H50,1/AS$1*1/(1/AS$1+'Output(tau)'!$B$34)*(EXP(-('Output(tau)'!$B$18-$H50-1)*(1/AS$1+'Output(tau)'!$B$34))-EXP(-('Output(tau)'!$B$18-$H50)*(1/AS$1+'Output(tau)'!$B$34))),0)</f>
        <v>1.5116497860091505E-2</v>
      </c>
      <c r="AT50">
        <f>IF('Output(tau)'!$B$18&gt;=$H50,1/AT$1*1/(1/AT$1+'Output(tau)'!$B$34)*(EXP(-('Output(tau)'!$B$18-$H50-1)*(1/AT$1+'Output(tau)'!$B$34))-EXP(-('Output(tau)'!$B$18-$H50)*(1/AT$1+'Output(tau)'!$B$34))),0)</f>
        <v>1.4945473834274359E-2</v>
      </c>
      <c r="AU50">
        <f>IF('Output(tau)'!$B$18&gt;=$H50,1/AU$1*1/(1/AU$1+'Output(tau)'!$B$34)*(EXP(-('Output(tau)'!$B$18-$H50-1)*(1/AU$1+'Output(tau)'!$B$34))-EXP(-('Output(tau)'!$B$18-$H50)*(1/AU$1+'Output(tau)'!$B$34))),0)</f>
        <v>1.4775035643051382E-2</v>
      </c>
      <c r="AV50">
        <f>IF('Output(tau)'!$B$18&gt;=$H50,1/AV$1*1/(1/AV$1+'Output(tau)'!$B$34)*(EXP(-('Output(tau)'!$B$18-$H50-1)*(1/AV$1+'Output(tau)'!$B$34))-EXP(-('Output(tau)'!$B$18-$H50)*(1/AV$1+'Output(tau)'!$B$34))),0)</f>
        <v>1.4605553986328457E-2</v>
      </c>
    </row>
    <row r="51" spans="7:48" x14ac:dyDescent="0.15">
      <c r="G51">
        <f>IF('Output(tau)'!$B$18&gt;H51,'Output(tau)'!$B$18-H51,0)</f>
        <v>21</v>
      </c>
      <c r="H51">
        <v>1979</v>
      </c>
      <c r="I51">
        <f>IF('Output(tau)'!$B$18&gt;=$H51,1/I$1*1/(1/I$1+'Output(tau)'!$B$34)*(EXP(-('Output(tau)'!$B$18-$H51-1)*(1/I$1+'Output(tau)'!$B$34))-EXP(-('Output(tau)'!$B$18-$H51)*(1/I$1+'Output(tau)'!$B$34))),0)</f>
        <v>1.2878854983630797E-2</v>
      </c>
      <c r="J51">
        <f>IF('Output(tau)'!$B$18&gt;=$H51,1/J$1*1/(1/J$1+'Output(tau)'!$B$34)*(EXP(-('Output(tau)'!$B$18-$H51-1)*(1/J$1+'Output(tau)'!$B$34))-EXP(-('Output(tau)'!$B$18-$H51)*(1/J$1+'Output(tau)'!$B$34))),0)</f>
        <v>1.7863480412737696E-5</v>
      </c>
      <c r="K51">
        <f>IF('Output(tau)'!$B$18&gt;=$H51,1/K$1*1/(1/K$1+'Output(tau)'!$B$34)*(EXP(-('Output(tau)'!$B$18-$H51-1)*(1/K$1+'Output(tau)'!$B$34))-EXP(-('Output(tau)'!$B$18-$H51)*(1/K$1+'Output(tau)'!$B$34))),0)</f>
        <v>3.6075183578529273E-4</v>
      </c>
      <c r="L51">
        <f>IF('Output(tau)'!$B$18&gt;=$H51,1/L$1*1/(1/L$1+'Output(tau)'!$B$34)*(EXP(-('Output(tau)'!$B$18-$H51-1)*(1/L$1+'Output(tau)'!$B$34))-EXP(-('Output(tau)'!$B$18-$H51)*(1/L$1+'Output(tau)'!$B$34))),0)</f>
        <v>1.4904285999040824E-3</v>
      </c>
      <c r="M51">
        <f>IF('Output(tau)'!$B$18&gt;=$H51,1/M$1*1/(1/M$1+'Output(tau)'!$B$34)*(EXP(-('Output(tau)'!$B$18-$H51-1)*(1/M$1+'Output(tau)'!$B$34))-EXP(-('Output(tau)'!$B$18-$H51)*(1/M$1+'Output(tau)'!$B$34))),0)</f>
        <v>3.3200620682564755E-3</v>
      </c>
      <c r="N51">
        <f>IF('Output(tau)'!$B$18&gt;=$H51,1/N$1*1/(1/N$1+'Output(tau)'!$B$34)*(EXP(-('Output(tau)'!$B$18-$H51-1)*(1/N$1+'Output(tau)'!$B$34))-EXP(-('Output(tau)'!$B$18-$H51)*(1/N$1+'Output(tau)'!$B$34))),0)</f>
        <v>5.4766099249339076E-3</v>
      </c>
      <c r="O51">
        <f>IF('Output(tau)'!$B$18&gt;=$H51,1/O$1*1/(1/O$1+'Output(tau)'!$B$34)*(EXP(-('Output(tau)'!$B$18-$H51-1)*(1/O$1+'Output(tau)'!$B$34))-EXP(-('Output(tau)'!$B$18-$H51)*(1/O$1+'Output(tau)'!$B$34))),0)</f>
        <v>7.6455508997534255E-3</v>
      </c>
      <c r="P51">
        <f>IF('Output(tau)'!$B$18&gt;=$H51,1/P$1*1/(1/P$1+'Output(tau)'!$B$34)*(EXP(-('Output(tau)'!$B$18-$H51-1)*(1/P$1+'Output(tau)'!$B$34))-EXP(-('Output(tau)'!$B$18-$H51)*(1/P$1+'Output(tau)'!$B$34))),0)</f>
        <v>9.6452415896473437E-3</v>
      </c>
      <c r="Q51">
        <f>IF('Output(tau)'!$B$18&gt;=$H51,1/Q$1*1/(1/Q$1+'Output(tau)'!$B$34)*(EXP(-('Output(tau)'!$B$18-$H51-1)*(1/Q$1+'Output(tau)'!$B$34))-EXP(-('Output(tau)'!$B$18-$H51)*(1/Q$1+'Output(tau)'!$B$34))),0)</f>
        <v>1.1396055357490761E-2</v>
      </c>
      <c r="R51">
        <f>IF('Output(tau)'!$B$18&gt;=$H51,1/R$1*1/(1/R$1+'Output(tau)'!$B$34)*(EXP(-('Output(tau)'!$B$18-$H51-1)*(1/R$1+'Output(tau)'!$B$34))-EXP(-('Output(tau)'!$B$18-$H51)*(1/R$1+'Output(tau)'!$B$34))),0)</f>
        <v>1.2878854983630797E-2</v>
      </c>
      <c r="S51">
        <f>IF('Output(tau)'!$B$18&gt;=$H51,1/S$1*1/(1/S$1+'Output(tau)'!$B$34)*(EXP(-('Output(tau)'!$B$18-$H51-1)*(1/S$1+'Output(tau)'!$B$34))-EXP(-('Output(tau)'!$B$18-$H51)*(1/S$1+'Output(tau)'!$B$34))),0)</f>
        <v>1.4105544844327994E-2</v>
      </c>
      <c r="T51">
        <f>IF('Output(tau)'!$B$18&gt;=$H51,1/T$1*1/(1/T$1+'Output(tau)'!$B$34)*(EXP(-('Output(tau)'!$B$18-$H51-1)*(1/T$1+'Output(tau)'!$B$34))-EXP(-('Output(tau)'!$B$18-$H51)*(1/T$1+'Output(tau)'!$B$34))),0)</f>
        <v>1.5101659387116717E-2</v>
      </c>
      <c r="U51">
        <f>IF('Output(tau)'!$B$18&gt;=$H51,1/U$1*1/(1/U$1+'Output(tau)'!$B$34)*(EXP(-('Output(tau)'!$B$18-$H51-1)*(1/U$1+'Output(tau)'!$B$34))-EXP(-('Output(tau)'!$B$18-$H51)*(1/U$1+'Output(tau)'!$B$34))),0)</f>
        <v>1.5896983603623072E-2</v>
      </c>
      <c r="V51">
        <f>IF('Output(tau)'!$B$18&gt;=$H51,1/V$1*1/(1/V$1+'Output(tau)'!$B$34)*(EXP(-('Output(tau)'!$B$18-$H51-1)*(1/V$1+'Output(tau)'!$B$34))-EXP(-('Output(tau)'!$B$18-$H51)*(1/V$1+'Output(tau)'!$B$34))),0)</f>
        <v>1.6520876293346032E-2</v>
      </c>
      <c r="W51">
        <f>IF('Output(tau)'!$B$18&gt;=$H51,1/W$1*1/(1/W$1+'Output(tau)'!$B$34)*(EXP(-('Output(tau)'!$B$18-$H51-1)*(1/W$1+'Output(tau)'!$B$34))-EXP(-('Output(tau)'!$B$18-$H51)*(1/W$1+'Output(tau)'!$B$34))),0)</f>
        <v>1.7000174174120281E-2</v>
      </c>
      <c r="X51">
        <f>IF('Output(tau)'!$B$18&gt;=$H51,1/X$1*1/(1/X$1+'Output(tau)'!$B$34)*(EXP(-('Output(tau)'!$B$18-$H51-1)*(1/X$1+'Output(tau)'!$B$34))-EXP(-('Output(tau)'!$B$18-$H51)*(1/X$1+'Output(tau)'!$B$34))),0)</f>
        <v>1.7358448131006232E-2</v>
      </c>
      <c r="Y51">
        <f>IF('Output(tau)'!$B$18&gt;=$H51,1/Y$1*1/(1/Y$1+'Output(tau)'!$B$34)*(EXP(-('Output(tau)'!$B$18-$H51-1)*(1/Y$1+'Output(tau)'!$B$34))-EXP(-('Output(tau)'!$B$18-$H51)*(1/Y$1+'Output(tau)'!$B$34))),0)</f>
        <v>1.7615932586595329E-2</v>
      </c>
      <c r="Z51">
        <f>IF('Output(tau)'!$B$18&gt;=$H51,1/Z$1*1/(1/Z$1+'Output(tau)'!$B$34)*(EXP(-('Output(tau)'!$B$18-$H51-1)*(1/Z$1+'Output(tau)'!$B$34))-EXP(-('Output(tau)'!$B$18-$H51)*(1/Z$1+'Output(tau)'!$B$34))),0)</f>
        <v>1.7789763893307831E-2</v>
      </c>
      <c r="AA51">
        <f>IF('Output(tau)'!$B$18&gt;=$H51,1/AA$1*1/(1/AA$1+'Output(tau)'!$B$34)*(EXP(-('Output(tau)'!$B$18-$H51-1)*(1/AA$1+'Output(tau)'!$B$34))-EXP(-('Output(tau)'!$B$18-$H51)*(1/AA$1+'Output(tau)'!$B$34))),0)</f>
        <v>1.7894337980308761E-2</v>
      </c>
      <c r="AB51">
        <f>IF('Output(tau)'!$B$18&gt;=$H51,1/AB$1*1/(1/AB$1+'Output(tau)'!$B$34)*(EXP(-('Output(tau)'!$B$18-$H51-1)*(1/AB$1+'Output(tau)'!$B$34))-EXP(-('Output(tau)'!$B$18-$H51)*(1/AB$1+'Output(tau)'!$B$34))),0)</f>
        <v>1.7941692060287007E-2</v>
      </c>
      <c r="AC51">
        <f>IF('Output(tau)'!$B$18&gt;=$H51,1/AC$1*1/(1/AC$1+'Output(tau)'!$B$34)*(EXP(-('Output(tau)'!$B$18-$H51-1)*(1/AC$1+'Output(tau)'!$B$34))-EXP(-('Output(tau)'!$B$18-$H51)*(1/AC$1+'Output(tau)'!$B$34))),0)</f>
        <v>1.7941865657681799E-2</v>
      </c>
      <c r="AD51">
        <f>IF('Output(tau)'!$B$18&gt;=$H51,1/AD$1*1/(1/AD$1+'Output(tau)'!$B$34)*(EXP(-('Output(tau)'!$B$18-$H51-1)*(1/AD$1+'Output(tau)'!$B$34))-EXP(-('Output(tau)'!$B$18-$H51)*(1/AD$1+'Output(tau)'!$B$34))),0)</f>
        <v>1.790322260564936E-2</v>
      </c>
      <c r="AE51">
        <f>IF('Output(tau)'!$B$18&gt;=$H51,1/AE$1*1/(1/AE$1+'Output(tau)'!$B$34)*(EXP(-('Output(tau)'!$B$18-$H51-1)*(1/AE$1+'Output(tau)'!$B$34))-EXP(-('Output(tau)'!$B$18-$H51)*(1/AE$1+'Output(tau)'!$B$34))),0)</f>
        <v>1.7832729038203377E-2</v>
      </c>
      <c r="AF51">
        <f>IF('Output(tau)'!$B$18&gt;=$H51,1/AF$1*1/(1/AF$1+'Output(tau)'!$B$34)*(EXP(-('Output(tau)'!$B$18-$H51-1)*(1/AF$1+'Output(tau)'!$B$34))-EXP(-('Output(tau)'!$B$18-$H51)*(1/AF$1+'Output(tau)'!$B$34))),0)</f>
        <v>1.7736188828569865E-2</v>
      </c>
      <c r="AG51">
        <f>IF('Output(tau)'!$B$18&gt;=$H51,1/AG$1*1/(1/AG$1+'Output(tau)'!$B$34)*(EXP(-('Output(tau)'!$B$18-$H51-1)*(1/AG$1+'Output(tau)'!$B$34))-EXP(-('Output(tau)'!$B$18-$H51)*(1/AG$1+'Output(tau)'!$B$34))),0)</f>
        <v>1.7618440688141834E-2</v>
      </c>
      <c r="AH51">
        <f>IF('Output(tau)'!$B$18&gt;=$H51,1/AH$1*1/(1/AH$1+'Output(tau)'!$B$34)*(EXP(-('Output(tau)'!$B$18-$H51-1)*(1/AH$1+'Output(tau)'!$B$34))-EXP(-('Output(tau)'!$B$18-$H51)*(1/AH$1+'Output(tau)'!$B$34))),0)</f>
        <v>1.7483522025778797E-2</v>
      </c>
      <c r="AI51">
        <f>IF('Output(tau)'!$B$18&gt;=$H51,1/AI$1*1/(1/AI$1+'Output(tau)'!$B$34)*(EXP(-('Output(tau)'!$B$18-$H51-1)*(1/AI$1+'Output(tau)'!$B$34))-EXP(-('Output(tau)'!$B$18-$H51)*(1/AI$1+'Output(tau)'!$B$34))),0)</f>
        <v>1.733480463304321E-2</v>
      </c>
      <c r="AJ51">
        <f>IF('Output(tau)'!$B$18&gt;=$H51,1/AJ$1*1/(1/AJ$1+'Output(tau)'!$B$34)*(EXP(-('Output(tau)'!$B$18-$H51-1)*(1/AJ$1+'Output(tau)'!$B$34))-EXP(-('Output(tau)'!$B$18-$H51)*(1/AJ$1+'Output(tau)'!$B$34))),0)</f>
        <v>1.7175106815938479E-2</v>
      </c>
      <c r="AK51">
        <f>IF('Output(tau)'!$B$18&gt;=$H51,1/AK$1*1/(1/AK$1+'Output(tau)'!$B$34)*(EXP(-('Output(tau)'!$B$18-$H51-1)*(1/AK$1+'Output(tau)'!$B$34))-EXP(-('Output(tau)'!$B$18-$H51)*(1/AK$1+'Output(tau)'!$B$34))),0)</f>
        <v>1.7006786001648899E-2</v>
      </c>
      <c r="AL51">
        <f>IF('Output(tau)'!$B$18&gt;=$H51,1/AL$1*1/(1/AL$1+'Output(tau)'!$B$34)*(EXP(-('Output(tau)'!$B$18-$H51-1)*(1/AL$1+'Output(tau)'!$B$34))-EXP(-('Output(tau)'!$B$18-$H51)*(1/AL$1+'Output(tau)'!$B$34))),0)</f>
        <v>1.6831815241182491E-2</v>
      </c>
      <c r="AM51">
        <f>IF('Output(tau)'!$B$18&gt;=$H51,1/AM$1*1/(1/AM$1+'Output(tau)'!$B$34)*(EXP(-('Output(tau)'!$B$18-$H51-1)*(1/AM$1+'Output(tau)'!$B$34))-EXP(-('Output(tau)'!$B$18-$H51)*(1/AM$1+'Output(tau)'!$B$34))),0)</f>
        <v>1.6651846466291143E-2</v>
      </c>
      <c r="AN51">
        <f>IF('Output(tau)'!$B$18&gt;=$H51,1/AN$1*1/(1/AN$1+'Output(tau)'!$B$34)*(EXP(-('Output(tau)'!$B$18-$H51-1)*(1/AN$1+'Output(tau)'!$B$34))-EXP(-('Output(tau)'!$B$18-$H51)*(1/AN$1+'Output(tau)'!$B$34))),0)</f>
        <v>1.6468262865100947E-2</v>
      </c>
      <c r="AO51">
        <f>IF('Output(tau)'!$B$18&gt;=$H51,1/AO$1*1/(1/AO$1+'Output(tau)'!$B$34)*(EXP(-('Output(tau)'!$B$18-$H51-1)*(1/AO$1+'Output(tau)'!$B$34))-EXP(-('Output(tau)'!$B$18-$H51)*(1/AO$1+'Output(tau)'!$B$34))),0)</f>
        <v>1.6282222320193163E-2</v>
      </c>
      <c r="AP51">
        <f>IF('Output(tau)'!$B$18&gt;=$H51,1/AP$1*1/(1/AP$1+'Output(tau)'!$B$34)*(EXP(-('Output(tau)'!$B$18-$H51-1)*(1/AP$1+'Output(tau)'!$B$34))-EXP(-('Output(tau)'!$B$18-$H51)*(1/AP$1+'Output(tau)'!$B$34))),0)</f>
        <v>1.6094693501231494E-2</v>
      </c>
      <c r="AQ51">
        <f>IF('Output(tau)'!$B$18&gt;=$H51,1/AQ$1*1/(1/AQ$1+'Output(tau)'!$B$34)*(EXP(-('Output(tau)'!$B$18-$H51-1)*(1/AQ$1+'Output(tau)'!$B$34))-EXP(-('Output(tau)'!$B$18-$H51)*(1/AQ$1+'Output(tau)'!$B$34))),0)</f>
        <v>1.5906485913732893E-2</v>
      </c>
      <c r="AR51">
        <f>IF('Output(tau)'!$B$18&gt;=$H51,1/AR$1*1/(1/AR$1+'Output(tau)'!$B$34)*(EXP(-('Output(tau)'!$B$18-$H51-1)*(1/AR$1+'Output(tau)'!$B$34))-EXP(-('Output(tau)'!$B$18-$H51)*(1/AR$1+'Output(tau)'!$B$34))),0)</f>
        <v>1.5718274967385648E-2</v>
      </c>
      <c r="AS51">
        <f>IF('Output(tau)'!$B$18&gt;=$H51,1/AS$1*1/(1/AS$1+'Output(tau)'!$B$34)*(EXP(-('Output(tau)'!$B$18-$H51-1)*(1/AS$1+'Output(tau)'!$B$34))-EXP(-('Output(tau)'!$B$18-$H51)*(1/AS$1+'Output(tau)'!$B$34))),0)</f>
        <v>1.5530622932894755E-2</v>
      </c>
      <c r="AT51">
        <f>IF('Output(tau)'!$B$18&gt;=$H51,1/AT$1*1/(1/AT$1+'Output(tau)'!$B$34)*(EXP(-('Output(tau)'!$B$18-$H51-1)*(1/AT$1+'Output(tau)'!$B$34))-EXP(-('Output(tau)'!$B$18-$H51)*(1/AT$1+'Output(tau)'!$B$34))),0)</f>
        <v>1.5343996498038304E-2</v>
      </c>
      <c r="AU51">
        <f>IF('Output(tau)'!$B$18&gt;=$H51,1/AU$1*1/(1/AU$1+'Output(tau)'!$B$34)*(EXP(-('Output(tau)'!$B$18-$H51-1)*(1/AU$1+'Output(tau)'!$B$34))-EXP(-('Output(tau)'!$B$18-$H51)*(1/AU$1+'Output(tau)'!$B$34))),0)</f>
        <v>1.5158781504927887E-2</v>
      </c>
      <c r="AV51">
        <f>IF('Output(tau)'!$B$18&gt;=$H51,1/AV$1*1/(1/AV$1+'Output(tau)'!$B$34)*(EXP(-('Output(tau)'!$B$18-$H51-1)*(1/AV$1+'Output(tau)'!$B$34))-EXP(-('Output(tau)'!$B$18-$H51)*(1/AV$1+'Output(tau)'!$B$34))),0)</f>
        <v>1.4975295345818318E-2</v>
      </c>
    </row>
    <row r="52" spans="7:48" x14ac:dyDescent="0.15">
      <c r="G52">
        <f>IF('Output(tau)'!$B$18&gt;H52,'Output(tau)'!$B$18-H52,0)</f>
        <v>20</v>
      </c>
      <c r="H52">
        <v>1980</v>
      </c>
      <c r="I52">
        <f>IF('Output(tau)'!$B$18&gt;=$H52,1/I$1*1/(1/I$1+'Output(tau)'!$B$34)*(EXP(-('Output(tau)'!$B$18-$H52-1)*(1/I$1+'Output(tau)'!$B$34))-EXP(-('Output(tau)'!$B$18-$H52)*(1/I$1+'Output(tau)'!$B$34))),0)</f>
        <v>1.4233335986022333E-2</v>
      </c>
      <c r="J52">
        <f>IF('Output(tau)'!$B$18&gt;=$H52,1/J$1*1/(1/J$1+'Output(tau)'!$B$34)*(EXP(-('Output(tau)'!$B$18-$H52-1)*(1/J$1+'Output(tau)'!$B$34))-EXP(-('Output(tau)'!$B$18-$H52)*(1/J$1+'Output(tau)'!$B$34))),0)</f>
        <v>2.9451900125215744E-5</v>
      </c>
      <c r="K52">
        <f>IF('Output(tau)'!$B$18&gt;=$H52,1/K$1*1/(1/K$1+'Output(tau)'!$B$34)*(EXP(-('Output(tau)'!$B$18-$H52-1)*(1/K$1+'Output(tau)'!$B$34))-EXP(-('Output(tau)'!$B$18-$H52)*(1/K$1+'Output(tau)'!$B$34))),0)</f>
        <v>5.0346974439457017E-4</v>
      </c>
      <c r="L52">
        <f>IF('Output(tau)'!$B$18&gt;=$H52,1/L$1*1/(1/L$1+'Output(tau)'!$B$34)*(EXP(-('Output(tau)'!$B$18-$H52-1)*(1/L$1+'Output(tau)'!$B$34))-EXP(-('Output(tau)'!$B$18-$H52)*(1/L$1+'Output(tau)'!$B$34))),0)</f>
        <v>1.9137482040351671E-3</v>
      </c>
      <c r="M52">
        <f>IF('Output(tau)'!$B$18&gt;=$H52,1/M$1*1/(1/M$1+'Output(tau)'!$B$34)*(EXP(-('Output(tau)'!$B$18-$H52-1)*(1/M$1+'Output(tau)'!$B$34))-EXP(-('Output(tau)'!$B$18-$H52)*(1/M$1+'Output(tau)'!$B$34))),0)</f>
        <v>4.0551329674314122E-3</v>
      </c>
      <c r="N52">
        <f>IF('Output(tau)'!$B$18&gt;=$H52,1/N$1*1/(1/N$1+'Output(tau)'!$B$34)*(EXP(-('Output(tau)'!$B$18-$H52-1)*(1/N$1+'Output(tau)'!$B$34))-EXP(-('Output(tau)'!$B$18-$H52)*(1/N$1+'Output(tau)'!$B$34))),0)</f>
        <v>6.4698501620239976E-3</v>
      </c>
      <c r="O52">
        <f>IF('Output(tau)'!$B$18&gt;=$H52,1/O$1*1/(1/O$1+'Output(tau)'!$B$34)*(EXP(-('Output(tau)'!$B$18-$H52-1)*(1/O$1+'Output(tau)'!$B$34))-EXP(-('Output(tau)'!$B$18-$H52)*(1/O$1+'Output(tau)'!$B$34))),0)</f>
        <v>8.8196398846443272E-3</v>
      </c>
      <c r="P52">
        <f>IF('Output(tau)'!$B$18&gt;=$H52,1/P$1*1/(1/P$1+'Output(tau)'!$B$34)*(EXP(-('Output(tau)'!$B$18-$H52-1)*(1/P$1+'Output(tau)'!$B$34))-EXP(-('Output(tau)'!$B$18-$H52)*(1/P$1+'Output(tau)'!$B$34))),0)</f>
        <v>1.0929490586764692E-2</v>
      </c>
      <c r="Q52">
        <f>IF('Output(tau)'!$B$18&gt;=$H52,1/Q$1*1/(1/Q$1+'Output(tau)'!$B$34)*(EXP(-('Output(tau)'!$B$18-$H52-1)*(1/Q$1+'Output(tau)'!$B$34))-EXP(-('Output(tau)'!$B$18-$H52)*(1/Q$1+'Output(tau)'!$B$34))),0)</f>
        <v>1.2735309170433876E-2</v>
      </c>
      <c r="R52">
        <f>IF('Output(tau)'!$B$18&gt;=$H52,1/R$1*1/(1/R$1+'Output(tau)'!$B$34)*(EXP(-('Output(tau)'!$B$18-$H52-1)*(1/R$1+'Output(tau)'!$B$34))-EXP(-('Output(tau)'!$B$18-$H52)*(1/R$1+'Output(tau)'!$B$34))),0)</f>
        <v>1.4233335986022333E-2</v>
      </c>
      <c r="S52">
        <f>IF('Output(tau)'!$B$18&gt;=$H52,1/S$1*1/(1/S$1+'Output(tau)'!$B$34)*(EXP(-('Output(tau)'!$B$18-$H52-1)*(1/S$1+'Output(tau)'!$B$34))-EXP(-('Output(tau)'!$B$18-$H52)*(1/S$1+'Output(tau)'!$B$34))),0)</f>
        <v>1.5447961646289671E-2</v>
      </c>
      <c r="T52">
        <f>IF('Output(tau)'!$B$18&gt;=$H52,1/T$1*1/(1/T$1+'Output(tau)'!$B$34)*(EXP(-('Output(tau)'!$B$18-$H52-1)*(1/T$1+'Output(tau)'!$B$34))-EXP(-('Output(tau)'!$B$18-$H52)*(1/T$1+'Output(tau)'!$B$34))),0)</f>
        <v>1.6414054742347417E-2</v>
      </c>
      <c r="U52">
        <f>IF('Output(tau)'!$B$18&gt;=$H52,1/U$1*1/(1/U$1+'Output(tau)'!$B$34)*(EXP(-('Output(tau)'!$B$18-$H52-1)*(1/U$1+'Output(tau)'!$B$34))-EXP(-('Output(tau)'!$B$18-$H52)*(1/U$1+'Output(tau)'!$B$34))),0)</f>
        <v>1.7168090506495037E-2</v>
      </c>
      <c r="V52">
        <f>IF('Output(tau)'!$B$18&gt;=$H52,1/V$1*1/(1/V$1+'Output(tau)'!$B$34)*(EXP(-('Output(tau)'!$B$18-$H52-1)*(1/V$1+'Output(tau)'!$B$34))-EXP(-('Output(tau)'!$B$18-$H52)*(1/V$1+'Output(tau)'!$B$34))),0)</f>
        <v>1.7744105610792232E-2</v>
      </c>
      <c r="W52">
        <f>IF('Output(tau)'!$B$18&gt;=$H52,1/W$1*1/(1/W$1+'Output(tau)'!$B$34)*(EXP(-('Output(tau)'!$B$18-$H52-1)*(1/W$1+'Output(tau)'!$B$34))-EXP(-('Output(tau)'!$B$18-$H52)*(1/W$1+'Output(tau)'!$B$34))),0)</f>
        <v>1.8172150979231583E-2</v>
      </c>
      <c r="X52">
        <f>IF('Output(tau)'!$B$18&gt;=$H52,1/X$1*1/(1/X$1+'Output(tau)'!$B$34)*(EXP(-('Output(tau)'!$B$18-$H52-1)*(1/X$1+'Output(tau)'!$B$34))-EXP(-('Output(tau)'!$B$18-$H52)*(1/X$1+'Output(tau)'!$B$34))),0)</f>
        <v>1.847797185086919E-2</v>
      </c>
      <c r="Y52">
        <f>IF('Output(tau)'!$B$18&gt;=$H52,1/Y$1*1/(1/Y$1+'Output(tau)'!$B$34)*(EXP(-('Output(tau)'!$B$18-$H52-1)*(1/Y$1+'Output(tau)'!$B$34))-EXP(-('Output(tau)'!$B$18-$H52)*(1/Y$1+'Output(tau)'!$B$34))),0)</f>
        <v>1.8683247795746705E-2</v>
      </c>
      <c r="Z52">
        <f>IF('Output(tau)'!$B$18&gt;=$H52,1/Z$1*1/(1/Z$1+'Output(tau)'!$B$34)*(EXP(-('Output(tau)'!$B$18-$H52-1)*(1/Z$1+'Output(tau)'!$B$34))-EXP(-('Output(tau)'!$B$18-$H52)*(1/Z$1+'Output(tau)'!$B$34))),0)</f>
        <v>1.8806052984349675E-2</v>
      </c>
      <c r="AA52">
        <f>IF('Output(tau)'!$B$18&gt;=$H52,1/AA$1*1/(1/AA$1+'Output(tau)'!$B$34)*(EXP(-('Output(tau)'!$B$18-$H52-1)*(1/AA$1+'Output(tau)'!$B$34))-EXP(-('Output(tau)'!$B$18-$H52)*(1/AA$1+'Output(tau)'!$B$34))),0)</f>
        <v>1.8861370240122355E-2</v>
      </c>
      <c r="AB52">
        <f>IF('Output(tau)'!$B$18&gt;=$H52,1/AB$1*1/(1/AB$1+'Output(tau)'!$B$34)*(EXP(-('Output(tau)'!$B$18-$H52-1)*(1/AB$1+'Output(tau)'!$B$34))-EXP(-('Output(tau)'!$B$18-$H52)*(1/AB$1+'Output(tau)'!$B$34))),0)</f>
        <v>1.8861582283058842E-2</v>
      </c>
      <c r="AC52">
        <f>IF('Output(tau)'!$B$18&gt;=$H52,1/AC$1*1/(1/AC$1+'Output(tau)'!$B$34)*(EXP(-('Output(tau)'!$B$18-$H52-1)*(1/AC$1+'Output(tau)'!$B$34))-EXP(-('Output(tau)'!$B$18-$H52)*(1/AC$1+'Output(tau)'!$B$34))),0)</f>
        <v>1.881690923786461E-2</v>
      </c>
      <c r="AD52">
        <f>IF('Output(tau)'!$B$18&gt;=$H52,1/AD$1*1/(1/AD$1+'Output(tau)'!$B$34)*(EXP(-('Output(tau)'!$B$18-$H52-1)*(1/AD$1+'Output(tau)'!$B$34))-EXP(-('Output(tau)'!$B$18-$H52)*(1/AD$1+'Output(tau)'!$B$34))),0)</f>
        <v>1.8735783957870566E-2</v>
      </c>
      <c r="AE52">
        <f>IF('Output(tau)'!$B$18&gt;=$H52,1/AE$1*1/(1/AE$1+'Output(tau)'!$B$34)*(EXP(-('Output(tau)'!$B$18-$H52-1)*(1/AE$1+'Output(tau)'!$B$34))-EXP(-('Output(tau)'!$B$18-$H52)*(1/AE$1+'Output(tau)'!$B$34))),0)</f>
        <v>1.8625167170470247E-2</v>
      </c>
      <c r="AF52">
        <f>IF('Output(tau)'!$B$18&gt;=$H52,1/AF$1*1/(1/AF$1+'Output(tau)'!$B$34)*(EXP(-('Output(tau)'!$B$18-$H52-1)*(1/AF$1+'Output(tau)'!$B$34))-EXP(-('Output(tau)'!$B$18-$H52)*(1/AF$1+'Output(tau)'!$B$34))),0)</f>
        <v>1.8490808773090728E-2</v>
      </c>
      <c r="AG52">
        <f>IF('Output(tau)'!$B$18&gt;=$H52,1/AG$1*1/(1/AG$1+'Output(tau)'!$B$34)*(EXP(-('Output(tau)'!$B$18-$H52-1)*(1/AG$1+'Output(tau)'!$B$34))-EXP(-('Output(tau)'!$B$18-$H52)*(1/AG$1+'Output(tau)'!$B$34))),0)</f>
        <v>1.8337462892687673E-2</v>
      </c>
      <c r="AH52">
        <f>IF('Output(tau)'!$B$18&gt;=$H52,1/AH$1*1/(1/AH$1+'Output(tau)'!$B$34)*(EXP(-('Output(tau)'!$B$18-$H52-1)*(1/AH$1+'Output(tau)'!$B$34))-EXP(-('Output(tau)'!$B$18-$H52)*(1/AH$1+'Output(tau)'!$B$34))),0)</f>
        <v>1.8169064175954042E-2</v>
      </c>
      <c r="AI52">
        <f>IF('Output(tau)'!$B$18&gt;=$H52,1/AI$1*1/(1/AI$1+'Output(tau)'!$B$34)*(EXP(-('Output(tau)'!$B$18-$H52-1)*(1/AI$1+'Output(tau)'!$B$34))-EXP(-('Output(tau)'!$B$18-$H52)*(1/AI$1+'Output(tau)'!$B$34))),0)</f>
        <v>1.7988872027483505E-2</v>
      </c>
      <c r="AJ52">
        <f>IF('Output(tau)'!$B$18&gt;=$H52,1/AJ$1*1/(1/AJ$1+'Output(tau)'!$B$34)*(EXP(-('Output(tau)'!$B$18-$H52-1)*(1/AJ$1+'Output(tau)'!$B$34))-EXP(-('Output(tau)'!$B$18-$H52)*(1/AJ$1+'Output(tau)'!$B$34))),0)</f>
        <v>1.7799588571530967E-2</v>
      </c>
      <c r="AK52">
        <f>IF('Output(tau)'!$B$18&gt;=$H52,1/AK$1*1/(1/AK$1+'Output(tau)'!$B$34)*(EXP(-('Output(tau)'!$B$18-$H52-1)*(1/AK$1+'Output(tau)'!$B$34))-EXP(-('Output(tau)'!$B$18-$H52)*(1/AK$1+'Output(tau)'!$B$34))),0)</f>
        <v>1.7603455176001037E-2</v>
      </c>
      <c r="AL52">
        <f>IF('Output(tau)'!$B$18&gt;=$H52,1/AL$1*1/(1/AL$1+'Output(tau)'!$B$34)*(EXP(-('Output(tau)'!$B$18-$H52-1)*(1/AL$1+'Output(tau)'!$B$34))-EXP(-('Output(tau)'!$B$18-$H52)*(1/AL$1+'Output(tau)'!$B$34))),0)</f>
        <v>1.7402331529421944E-2</v>
      </c>
      <c r="AM52">
        <f>IF('Output(tau)'!$B$18&gt;=$H52,1/AM$1*1/(1/AM$1+'Output(tau)'!$B$34)*(EXP(-('Output(tau)'!$B$18-$H52-1)*(1/AM$1+'Output(tau)'!$B$34))-EXP(-('Output(tau)'!$B$18-$H52)*(1/AM$1+'Output(tau)'!$B$34))),0)</f>
        <v>1.7197760531235784E-2</v>
      </c>
      <c r="AN52">
        <f>IF('Output(tau)'!$B$18&gt;=$H52,1/AN$1*1/(1/AN$1+'Output(tau)'!$B$34)*(EXP(-('Output(tau)'!$B$18-$H52-1)*(1/AN$1+'Output(tau)'!$B$34))-EXP(-('Output(tau)'!$B$18-$H52)*(1/AN$1+'Output(tau)'!$B$34))),0)</f>
        <v>1.6991021644030102E-2</v>
      </c>
      <c r="AO52">
        <f>IF('Output(tau)'!$B$18&gt;=$H52,1/AO$1*1/(1/AO$1+'Output(tau)'!$B$34)*(EXP(-('Output(tau)'!$B$18-$H52-1)*(1/AO$1+'Output(tau)'!$B$34))-EXP(-('Output(tau)'!$B$18-$H52)*(1/AO$1+'Output(tau)'!$B$34))),0)</f>
        <v>1.6783174852744165E-2</v>
      </c>
      <c r="AP52">
        <f>IF('Output(tau)'!$B$18&gt;=$H52,1/AP$1*1/(1/AP$1+'Output(tau)'!$B$34)*(EXP(-('Output(tau)'!$B$18-$H52-1)*(1/AP$1+'Output(tau)'!$B$34))-EXP(-('Output(tau)'!$B$18-$H52)*(1/AP$1+'Output(tau)'!$B$34))),0)</f>
        <v>1.6575096965671499E-2</v>
      </c>
      <c r="AQ52">
        <f>IF('Output(tau)'!$B$18&gt;=$H52,1/AQ$1*1/(1/AQ$1+'Output(tau)'!$B$34)*(EXP(-('Output(tau)'!$B$18-$H52-1)*(1/AQ$1+'Output(tau)'!$B$34))-EXP(-('Output(tau)'!$B$18-$H52)*(1/AQ$1+'Output(tau)'!$B$34))),0)</f>
        <v>1.6367511660060785E-2</v>
      </c>
      <c r="AR52">
        <f>IF('Output(tau)'!$B$18&gt;=$H52,1/AR$1*1/(1/AR$1+'Output(tau)'!$B$34)*(EXP(-('Output(tau)'!$B$18-$H52-1)*(1/AR$1+'Output(tau)'!$B$34))-EXP(-('Output(tau)'!$B$18-$H52)*(1/AR$1+'Output(tau)'!$B$34))),0)</f>
        <v>1.6161014407406915E-2</v>
      </c>
      <c r="AS52">
        <f>IF('Output(tau)'!$B$18&gt;=$H52,1/AS$1*1/(1/AS$1+'Output(tau)'!$B$34)*(EXP(-('Output(tau)'!$B$18-$H52-1)*(1/AS$1+'Output(tau)'!$B$34))-EXP(-('Output(tau)'!$B$18-$H52)*(1/AS$1+'Output(tau)'!$B$34))),0)</f>
        <v>1.5956093198050803E-2</v>
      </c>
      <c r="AT52">
        <f>IF('Output(tau)'!$B$18&gt;=$H52,1/AT$1*1/(1/AT$1+'Output(tau)'!$B$34)*(EXP(-('Output(tau)'!$B$18-$H52-1)*(1/AT$1+'Output(tau)'!$B$34))-EXP(-('Output(tau)'!$B$18-$H52)*(1/AT$1+'Output(tau)'!$B$34))),0)</f>
        <v>1.5753145811401748E-2</v>
      </c>
      <c r="AU52">
        <f>IF('Output(tau)'!$B$18&gt;=$H52,1/AU$1*1/(1/AU$1+'Output(tau)'!$B$34)*(EXP(-('Output(tau)'!$B$18-$H52-1)*(1/AU$1+'Output(tau)'!$B$34))-EXP(-('Output(tau)'!$B$18-$H52)*(1/AU$1+'Output(tau)'!$B$34))),0)</f>
        <v>1.5552494238632364E-2</v>
      </c>
      <c r="AV52">
        <f>IF('Output(tau)'!$B$18&gt;=$H52,1/AV$1*1/(1/AV$1+'Output(tau)'!$B$34)*(EXP(-('Output(tau)'!$B$18-$H52-1)*(1/AV$1+'Output(tau)'!$B$34))-EXP(-('Output(tau)'!$B$18-$H52)*(1/AV$1+'Output(tau)'!$B$34))),0)</f>
        <v>1.535439675238659E-2</v>
      </c>
    </row>
    <row r="53" spans="7:48" x14ac:dyDescent="0.15">
      <c r="G53">
        <f>IF('Output(tau)'!$B$18&gt;H53,'Output(tau)'!$B$18-H53,0)</f>
        <v>19</v>
      </c>
      <c r="H53">
        <v>1981</v>
      </c>
      <c r="I53">
        <f>IF('Output(tau)'!$B$18&gt;=$H53,1/I$1*1/(1/I$1+'Output(tau)'!$B$34)*(EXP(-('Output(tau)'!$B$18-$H53-1)*(1/I$1+'Output(tau)'!$B$34))-EXP(-('Output(tau)'!$B$18-$H53)*(1/I$1+'Output(tau)'!$B$34))),0)</f>
        <v>1.5730268998951497E-2</v>
      </c>
      <c r="J53">
        <f>IF('Output(tau)'!$B$18&gt;=$H53,1/J$1*1/(1/J$1+'Output(tau)'!$B$34)*(EXP(-('Output(tau)'!$B$18-$H53-1)*(1/J$1+'Output(tau)'!$B$34))-EXP(-('Output(tau)'!$B$18-$H53)*(1/J$1+'Output(tau)'!$B$34))),0)</f>
        <v>4.8557974198978963E-5</v>
      </c>
      <c r="K53">
        <f>IF('Output(tau)'!$B$18&gt;=$H53,1/K$1*1/(1/K$1+'Output(tau)'!$B$34)*(EXP(-('Output(tau)'!$B$18-$H53-1)*(1/K$1+'Output(tau)'!$B$34))-EXP(-('Output(tau)'!$B$18-$H53)*(1/K$1+'Output(tau)'!$B$34))),0)</f>
        <v>7.0264863093197935E-4</v>
      </c>
      <c r="L53">
        <f>IF('Output(tau)'!$B$18&gt;=$H53,1/L$1*1/(1/L$1+'Output(tau)'!$B$34)*(EXP(-('Output(tau)'!$B$18-$H53-1)*(1/L$1+'Output(tau)'!$B$34))-EXP(-('Output(tau)'!$B$18-$H53)*(1/L$1+'Output(tau)'!$B$34))),0)</f>
        <v>2.457301335121672E-3</v>
      </c>
      <c r="M53">
        <f>IF('Output(tau)'!$B$18&gt;=$H53,1/M$1*1/(1/M$1+'Output(tau)'!$B$34)*(EXP(-('Output(tau)'!$B$18-$H53-1)*(1/M$1+'Output(tau)'!$B$34))-EXP(-('Output(tau)'!$B$18-$H53)*(1/M$1+'Output(tau)'!$B$34))),0)</f>
        <v>4.9529505911269679E-3</v>
      </c>
      <c r="N53">
        <f>IF('Output(tau)'!$B$18&gt;=$H53,1/N$1*1/(1/N$1+'Output(tau)'!$B$34)*(EXP(-('Output(tau)'!$B$18-$H53-1)*(1/N$1+'Output(tau)'!$B$34))-EXP(-('Output(tau)'!$B$18-$H53)*(1/N$1+'Output(tau)'!$B$34))),0)</f>
        <v>7.6432248585875384E-3</v>
      </c>
      <c r="O53">
        <f>IF('Output(tau)'!$B$18&gt;=$H53,1/O$1*1/(1/O$1+'Output(tau)'!$B$34)*(EXP(-('Output(tau)'!$B$18-$H53-1)*(1/O$1+'Output(tau)'!$B$34))-EXP(-('Output(tau)'!$B$18-$H53)*(1/O$1+'Output(tau)'!$B$34))),0)</f>
        <v>1.0174027838506419E-2</v>
      </c>
      <c r="P53">
        <f>IF('Output(tau)'!$B$18&gt;=$H53,1/P$1*1/(1/P$1+'Output(tau)'!$B$34)*(EXP(-('Output(tau)'!$B$18-$H53-1)*(1/P$1+'Output(tau)'!$B$34))-EXP(-('Output(tau)'!$B$18-$H53)*(1/P$1+'Output(tau)'!$B$34))),0)</f>
        <v>1.238473535120084E-2</v>
      </c>
      <c r="Q53">
        <f>IF('Output(tau)'!$B$18&gt;=$H53,1/Q$1*1/(1/Q$1+'Output(tau)'!$B$34)*(EXP(-('Output(tau)'!$B$18-$H53-1)*(1/Q$1+'Output(tau)'!$B$34))-EXP(-('Output(tau)'!$B$18-$H53)*(1/Q$1+'Output(tau)'!$B$34))),0)</f>
        <v>1.423195084428297E-2</v>
      </c>
      <c r="R53">
        <f>IF('Output(tau)'!$B$18&gt;=$H53,1/R$1*1/(1/R$1+'Output(tau)'!$B$34)*(EXP(-('Output(tau)'!$B$18-$H53-1)*(1/R$1+'Output(tau)'!$B$34))-EXP(-('Output(tau)'!$B$18-$H53)*(1/R$1+'Output(tau)'!$B$34))),0)</f>
        <v>1.5730268998951497E-2</v>
      </c>
      <c r="S53">
        <f>IF('Output(tau)'!$B$18&gt;=$H53,1/S$1*1/(1/S$1+'Output(tau)'!$B$34)*(EXP(-('Output(tau)'!$B$18-$H53-1)*(1/S$1+'Output(tau)'!$B$34))-EXP(-('Output(tau)'!$B$18-$H53)*(1/S$1+'Output(tau)'!$B$34))),0)</f>
        <v>1.6918135503372317E-2</v>
      </c>
      <c r="T53">
        <f>IF('Output(tau)'!$B$18&gt;=$H53,1/T$1*1/(1/T$1+'Output(tau)'!$B$34)*(EXP(-('Output(tau)'!$B$18-$H53-1)*(1/T$1+'Output(tau)'!$B$34))-EXP(-('Output(tau)'!$B$18-$H53)*(1/T$1+'Output(tau)'!$B$34))),0)</f>
        <v>1.7840502568520544E-2</v>
      </c>
      <c r="U53">
        <f>IF('Output(tau)'!$B$18&gt;=$H53,1/U$1*1/(1/U$1+'Output(tau)'!$B$34)*(EXP(-('Output(tau)'!$B$18-$H53-1)*(1/U$1+'Output(tau)'!$B$34))-EXP(-('Output(tau)'!$B$18-$H53)*(1/U$1+'Output(tau)'!$B$34))),0)</f>
        <v>1.8540833845486965E-2</v>
      </c>
      <c r="V53">
        <f>IF('Output(tau)'!$B$18&gt;=$H53,1/V$1*1/(1/V$1+'Output(tau)'!$B$34)*(EXP(-('Output(tau)'!$B$18-$H53-1)*(1/V$1+'Output(tau)'!$B$34))-EXP(-('Output(tau)'!$B$18-$H53)*(1/V$1+'Output(tau)'!$B$34))),0)</f>
        <v>1.9057904576996354E-2</v>
      </c>
      <c r="W53">
        <f>IF('Output(tau)'!$B$18&gt;=$H53,1/W$1*1/(1/W$1+'Output(tau)'!$B$34)*(EXP(-('Output(tau)'!$B$18-$H53-1)*(1/W$1+'Output(tau)'!$B$34))-EXP(-('Output(tau)'!$B$18-$H53)*(1/W$1+'Output(tau)'!$B$34))),0)</f>
        <v>1.9424922817243784E-2</v>
      </c>
      <c r="X53">
        <f>IF('Output(tau)'!$B$18&gt;=$H53,1/X$1*1/(1/X$1+'Output(tau)'!$B$34)*(EXP(-('Output(tau)'!$B$18-$H53-1)*(1/X$1+'Output(tau)'!$B$34))-EXP(-('Output(tau)'!$B$18-$H53)*(1/X$1+'Output(tau)'!$B$34))),0)</f>
        <v>1.9669698647290457E-2</v>
      </c>
      <c r="Y53">
        <f>IF('Output(tau)'!$B$18&gt;=$H53,1/Y$1*1/(1/Y$1+'Output(tau)'!$B$34)*(EXP(-('Output(tau)'!$B$18-$H53-1)*(1/Y$1+'Output(tau)'!$B$34))-EXP(-('Output(tau)'!$B$18-$H53)*(1/Y$1+'Output(tau)'!$B$34))),0)</f>
        <v>1.9815229564564218E-2</v>
      </c>
      <c r="Z53">
        <f>IF('Output(tau)'!$B$18&gt;=$H53,1/Z$1*1/(1/Z$1+'Output(tau)'!$B$34)*(EXP(-('Output(tau)'!$B$18-$H53-1)*(1/Z$1+'Output(tau)'!$B$34))-EXP(-('Output(tau)'!$B$18-$H53)*(1/Z$1+'Output(tau)'!$B$34))),0)</f>
        <v>1.9880400379187091E-2</v>
      </c>
      <c r="AA53">
        <f>IF('Output(tau)'!$B$18&gt;=$H53,1/AA$1*1/(1/AA$1+'Output(tau)'!$B$34)*(EXP(-('Output(tau)'!$B$18-$H53-1)*(1/AA$1+'Output(tau)'!$B$34))-EXP(-('Output(tau)'!$B$18-$H53)*(1/AA$1+'Output(tau)'!$B$34))),0)</f>
        <v>1.9880662124882598E-2</v>
      </c>
      <c r="AB53">
        <f>IF('Output(tau)'!$B$18&gt;=$H53,1/AB$1*1/(1/AB$1+'Output(tau)'!$B$34)*(EXP(-('Output(tau)'!$B$18-$H53-1)*(1/AB$1+'Output(tau)'!$B$34))-EXP(-('Output(tau)'!$B$18-$H53)*(1/AB$1+'Output(tau)'!$B$34))),0)</f>
        <v>1.9828636286097934E-2</v>
      </c>
      <c r="AC53">
        <f>IF('Output(tau)'!$B$18&gt;=$H53,1/AC$1*1/(1/AC$1+'Output(tau)'!$B$34)*(EXP(-('Output(tau)'!$B$18-$H53-1)*(1/AC$1+'Output(tau)'!$B$34))-EXP(-('Output(tau)'!$B$18-$H53)*(1/AC$1+'Output(tau)'!$B$34))),0)</f>
        <v>1.9734629609961252E-2</v>
      </c>
      <c r="AD53">
        <f>IF('Output(tau)'!$B$18&gt;=$H53,1/AD$1*1/(1/AD$1+'Output(tau)'!$B$34)*(EXP(-('Output(tau)'!$B$18-$H53-1)*(1/AD$1+'Output(tau)'!$B$34))-EXP(-('Output(tau)'!$B$18-$H53)*(1/AD$1+'Output(tau)'!$B$34))),0)</f>
        <v>1.9607062272980424E-2</v>
      </c>
      <c r="AE53">
        <f>IF('Output(tau)'!$B$18&gt;=$H53,1/AE$1*1/(1/AE$1+'Output(tau)'!$B$34)*(EXP(-('Output(tau)'!$B$18-$H53-1)*(1/AE$1+'Output(tau)'!$B$34))-EXP(-('Output(tau)'!$B$18-$H53)*(1/AE$1+'Output(tau)'!$B$34))),0)</f>
        <v>1.9452819104961494E-2</v>
      </c>
      <c r="AF53">
        <f>IF('Output(tau)'!$B$18&gt;=$H53,1/AF$1*1/(1/AF$1+'Output(tau)'!$B$34)*(EXP(-('Output(tau)'!$B$18-$H53-1)*(1/AF$1+'Output(tau)'!$B$34))-EXP(-('Output(tau)'!$B$18-$H53)*(1/AF$1+'Output(tau)'!$B$34))),0)</f>
        <v>1.9277535460845707E-2</v>
      </c>
      <c r="AG53">
        <f>IF('Output(tau)'!$B$18&gt;=$H53,1/AG$1*1/(1/AG$1+'Output(tau)'!$B$34)*(EXP(-('Output(tau)'!$B$18-$H53-1)*(1/AG$1+'Output(tau)'!$B$34))-EXP(-('Output(tau)'!$B$18-$H53)*(1/AG$1+'Output(tau)'!$B$34))),0)</f>
        <v>1.9085828950062445E-2</v>
      </c>
      <c r="AH53">
        <f>IF('Output(tau)'!$B$18&gt;=$H53,1/AH$1*1/(1/AH$1+'Output(tau)'!$B$34)*(EXP(-('Output(tau)'!$B$18-$H53-1)*(1/AH$1+'Output(tau)'!$B$34))-EXP(-('Output(tau)'!$B$18-$H53)*(1/AH$1+'Output(tau)'!$B$34))),0)</f>
        <v>1.8881486953440718E-2</v>
      </c>
      <c r="AI53">
        <f>IF('Output(tau)'!$B$18&gt;=$H53,1/AI$1*1/(1/AI$1+'Output(tau)'!$B$34)*(EXP(-('Output(tau)'!$B$18-$H53-1)*(1/AI$1+'Output(tau)'!$B$34))-EXP(-('Output(tau)'!$B$18-$H53)*(1/AI$1+'Output(tau)'!$B$34))),0)</f>
        <v>1.8667618336138669E-2</v>
      </c>
      <c r="AJ53">
        <f>IF('Output(tau)'!$B$18&gt;=$H53,1/AJ$1*1/(1/AJ$1+'Output(tau)'!$B$34)*(EXP(-('Output(tau)'!$B$18-$H53-1)*(1/AJ$1+'Output(tau)'!$B$34))-EXP(-('Output(tau)'!$B$18-$H53)*(1/AJ$1+'Output(tau)'!$B$34))),0)</f>
        <v>1.8446776297295631E-2</v>
      </c>
      <c r="AK53">
        <f>IF('Output(tau)'!$B$18&gt;=$H53,1/AK$1*1/(1/AK$1+'Output(tau)'!$B$34)*(EXP(-('Output(tau)'!$B$18-$H53-1)*(1/AK$1+'Output(tau)'!$B$34))-EXP(-('Output(tau)'!$B$18-$H53)*(1/AK$1+'Output(tau)'!$B$34))),0)</f>
        <v>1.8221058000225887E-2</v>
      </c>
      <c r="AL53">
        <f>IF('Output(tau)'!$B$18&gt;=$H53,1/AL$1*1/(1/AL$1+'Output(tau)'!$B$34)*(EXP(-('Output(tau)'!$B$18-$H53-1)*(1/AL$1+'Output(tau)'!$B$34))-EXP(-('Output(tau)'!$B$18-$H53)*(1/AL$1+'Output(tau)'!$B$34))),0)</f>
        <v>1.7992185532012428E-2</v>
      </c>
      <c r="AM53">
        <f>IF('Output(tau)'!$B$18&gt;=$H53,1/AM$1*1/(1/AM$1+'Output(tau)'!$B$34)*(EXP(-('Output(tau)'!$B$18-$H53-1)*(1/AM$1+'Output(tau)'!$B$34))-EXP(-('Output(tau)'!$B$18-$H53)*(1/AM$1+'Output(tau)'!$B$34))),0)</f>
        <v>1.7761571840603896E-2</v>
      </c>
      <c r="AN53">
        <f>IF('Output(tau)'!$B$18&gt;=$H53,1/AN$1*1/(1/AN$1+'Output(tau)'!$B$34)*(EXP(-('Output(tau)'!$B$18-$H53-1)*(1/AN$1+'Output(tau)'!$B$34))-EXP(-('Output(tau)'!$B$18-$H53)*(1/AN$1+'Output(tau)'!$B$34))),0)</f>
        <v>1.7530374567902629E-2</v>
      </c>
      <c r="AO53">
        <f>IF('Output(tau)'!$B$18&gt;=$H53,1/AO$1*1/(1/AO$1+'Output(tau)'!$B$34)*(EXP(-('Output(tau)'!$B$18-$H53-1)*(1/AO$1+'Output(tau)'!$B$34))-EXP(-('Output(tau)'!$B$18-$H53)*(1/AO$1+'Output(tau)'!$B$34))),0)</f>
        <v>1.7299540111821887E-2</v>
      </c>
      <c r="AP53">
        <f>IF('Output(tau)'!$B$18&gt;=$H53,1/AP$1*1/(1/AP$1+'Output(tau)'!$B$34)*(EXP(-('Output(tau)'!$B$18-$H53-1)*(1/AP$1+'Output(tau)'!$B$34))-EXP(-('Output(tau)'!$B$18-$H53)*(1/AP$1+'Output(tau)'!$B$34))),0)</f>
        <v>1.7069839782931417E-2</v>
      </c>
      <c r="AQ53">
        <f>IF('Output(tau)'!$B$18&gt;=$H53,1/AQ$1*1/(1/AQ$1+'Output(tau)'!$B$34)*(EXP(-('Output(tau)'!$B$18-$H53-1)*(1/AQ$1+'Output(tau)'!$B$34))-EXP(-('Output(tau)'!$B$18-$H53)*(1/AQ$1+'Output(tau)'!$B$34))),0)</f>
        <v>1.6841899549349337E-2</v>
      </c>
      <c r="AR53">
        <f>IF('Output(tau)'!$B$18&gt;=$H53,1/AR$1*1/(1/AR$1+'Output(tau)'!$B$34)*(EXP(-('Output(tau)'!$B$18-$H53-1)*(1/AR$1+'Output(tau)'!$B$34))-EXP(-('Output(tau)'!$B$18-$H53)*(1/AR$1+'Output(tau)'!$B$34))),0)</f>
        <v>1.6616224567793769E-2</v>
      </c>
      <c r="AS53">
        <f>IF('Output(tau)'!$B$18&gt;=$H53,1/AS$1*1/(1/AS$1+'Output(tau)'!$B$34)*(EXP(-('Output(tau)'!$B$18-$H53-1)*(1/AS$1+'Output(tau)'!$B$34))-EXP(-('Output(tau)'!$B$18-$H53)*(1/AS$1+'Output(tau)'!$B$34))),0)</f>
        <v>1.6393219463569197E-2</v>
      </c>
      <c r="AT53">
        <f>IF('Output(tau)'!$B$18&gt;=$H53,1/AT$1*1/(1/AT$1+'Output(tau)'!$B$34)*(EXP(-('Output(tau)'!$B$18-$H53-1)*(1/AT$1+'Output(tau)'!$B$34))-EXP(-('Output(tau)'!$B$18-$H53)*(1/AT$1+'Output(tau)'!$B$34))),0)</f>
        <v>1.6173205135116664E-2</v>
      </c>
      <c r="AU53">
        <f>IF('Output(tau)'!$B$18&gt;=$H53,1/AU$1*1/(1/AU$1+'Output(tau)'!$B$34)*(EXP(-('Output(tau)'!$B$18-$H53-1)*(1/AU$1+'Output(tau)'!$B$34))-EXP(-('Output(tau)'!$B$18-$H53)*(1/AU$1+'Output(tau)'!$B$34))),0)</f>
        <v>1.5956432709585466E-2</v>
      </c>
      <c r="AV53">
        <f>IF('Output(tau)'!$B$18&gt;=$H53,1/AV$1*1/(1/AV$1+'Output(tau)'!$B$34)*(EXP(-('Output(tau)'!$B$18-$H53-1)*(1/AV$1+'Output(tau)'!$B$34))-EXP(-('Output(tau)'!$B$18-$H53)*(1/AV$1+'Output(tau)'!$B$34))),0)</f>
        <v>1.5743095156753317E-2</v>
      </c>
    </row>
    <row r="54" spans="7:48" x14ac:dyDescent="0.15">
      <c r="G54">
        <f>IF('Output(tau)'!$B$18&gt;H54,'Output(tau)'!$B$18-H54,0)</f>
        <v>18</v>
      </c>
      <c r="H54">
        <v>1982</v>
      </c>
      <c r="I54">
        <f>IF('Output(tau)'!$B$18&gt;=$H54,1/I$1*1/(1/I$1+'Output(tau)'!$B$34)*(EXP(-('Output(tau)'!$B$18-$H54-1)*(1/I$1+'Output(tau)'!$B$34))-EXP(-('Output(tau)'!$B$18-$H54)*(1/I$1+'Output(tau)'!$B$34))),0)</f>
        <v>1.7384635831148076E-2</v>
      </c>
      <c r="J54">
        <f>IF('Output(tau)'!$B$18&gt;=$H54,1/J$1*1/(1/J$1+'Output(tau)'!$B$34)*(EXP(-('Output(tau)'!$B$18-$H54-1)*(1/J$1+'Output(tau)'!$B$34))-EXP(-('Output(tau)'!$B$18-$H54)*(1/J$1+'Output(tau)'!$B$34))),0)</f>
        <v>8.0058564923964607E-5</v>
      </c>
      <c r="K54">
        <f>IF('Output(tau)'!$B$18&gt;=$H54,1/K$1*1/(1/K$1+'Output(tau)'!$B$34)*(EXP(-('Output(tau)'!$B$18-$H54-1)*(1/K$1+'Output(tau)'!$B$34))-EXP(-('Output(tau)'!$B$18-$H54)*(1/K$1+'Output(tau)'!$B$34))),0)</f>
        <v>9.8062515979840297E-4</v>
      </c>
      <c r="L54">
        <f>IF('Output(tau)'!$B$18&gt;=$H54,1/L$1*1/(1/L$1+'Output(tau)'!$B$34)*(EXP(-('Output(tau)'!$B$18-$H54-1)*(1/L$1+'Output(tau)'!$B$34))-EXP(-('Output(tau)'!$B$18-$H54)*(1/L$1+'Output(tau)'!$B$34))),0)</f>
        <v>3.1552373707569494E-3</v>
      </c>
      <c r="M54">
        <f>IF('Output(tau)'!$B$18&gt;=$H54,1/M$1*1/(1/M$1+'Output(tau)'!$B$34)*(EXP(-('Output(tau)'!$B$18-$H54-1)*(1/M$1+'Output(tau)'!$B$34))-EXP(-('Output(tau)'!$B$18-$H54)*(1/M$1+'Output(tau)'!$B$34))),0)</f>
        <v>6.0495475130335069E-3</v>
      </c>
      <c r="N54">
        <f>IF('Output(tau)'!$B$18&gt;=$H54,1/N$1*1/(1/N$1+'Output(tau)'!$B$34)*(EXP(-('Output(tau)'!$B$18-$H54-1)*(1/N$1+'Output(tau)'!$B$34))-EXP(-('Output(tau)'!$B$18-$H54)*(1/N$1+'Output(tau)'!$B$34))),0)</f>
        <v>9.0294032745659655E-3</v>
      </c>
      <c r="O54">
        <f>IF('Output(tau)'!$B$18&gt;=$H54,1/O$1*1/(1/O$1+'Output(tau)'!$B$34)*(EXP(-('Output(tau)'!$B$18-$H54-1)*(1/O$1+'Output(tau)'!$B$34))-EXP(-('Output(tau)'!$B$18-$H54)*(1/O$1+'Output(tau)'!$B$34))),0)</f>
        <v>1.1736402371589336E-2</v>
      </c>
      <c r="P54">
        <f>IF('Output(tau)'!$B$18&gt;=$H54,1/P$1*1/(1/P$1+'Output(tau)'!$B$34)*(EXP(-('Output(tau)'!$B$18-$H54-1)*(1/P$1+'Output(tau)'!$B$34))-EXP(-('Output(tau)'!$B$18-$H54)*(1/P$1+'Output(tau)'!$B$34))),0)</f>
        <v>1.4033743704855287E-2</v>
      </c>
      <c r="Q54">
        <f>IF('Output(tau)'!$B$18&gt;=$H54,1/Q$1*1/(1/Q$1+'Output(tau)'!$B$34)*(EXP(-('Output(tau)'!$B$18-$H54-1)*(1/Q$1+'Output(tau)'!$B$34))-EXP(-('Output(tau)'!$B$18-$H54)*(1/Q$1+'Output(tau)'!$B$34))),0)</f>
        <v>1.5904476453883071E-2</v>
      </c>
      <c r="R54">
        <f>IF('Output(tau)'!$B$18&gt;=$H54,1/R$1*1/(1/R$1+'Output(tau)'!$B$34)*(EXP(-('Output(tau)'!$B$18-$H54-1)*(1/R$1+'Output(tau)'!$B$34))-EXP(-('Output(tau)'!$B$18-$H54)*(1/R$1+'Output(tau)'!$B$34))),0)</f>
        <v>1.7384635831148076E-2</v>
      </c>
      <c r="S54">
        <f>IF('Output(tau)'!$B$18&gt;=$H54,1/S$1*1/(1/S$1+'Output(tau)'!$B$34)*(EXP(-('Output(tau)'!$B$18-$H54-1)*(1/S$1+'Output(tau)'!$B$34))-EXP(-('Output(tau)'!$B$18-$H54)*(1/S$1+'Output(tau)'!$B$34))),0)</f>
        <v>1.8528224982952007E-2</v>
      </c>
      <c r="T54">
        <f>IF('Output(tau)'!$B$18&gt;=$H54,1/T$1*1/(1/T$1+'Output(tau)'!$B$34)*(EXP(-('Output(tau)'!$B$18-$H54-1)*(1/T$1+'Output(tau)'!$B$34))-EXP(-('Output(tau)'!$B$18-$H54)*(1/T$1+'Output(tau)'!$B$34))),0)</f>
        <v>1.9390914487218913E-2</v>
      </c>
      <c r="U54">
        <f>IF('Output(tau)'!$B$18&gt;=$H54,1/U$1*1/(1/U$1+'Output(tau)'!$B$34)*(EXP(-('Output(tau)'!$B$18-$H54-1)*(1/U$1+'Output(tau)'!$B$34))-EXP(-('Output(tau)'!$B$18-$H54)*(1/U$1+'Output(tau)'!$B$34))),0)</f>
        <v>2.0023340368336362E-2</v>
      </c>
      <c r="V54">
        <f>IF('Output(tau)'!$B$18&gt;=$H54,1/V$1*1/(1/V$1+'Output(tau)'!$B$34)*(EXP(-('Output(tau)'!$B$18-$H54-1)*(1/V$1+'Output(tau)'!$B$34))-EXP(-('Output(tau)'!$B$18-$H54)*(1/V$1+'Output(tau)'!$B$34))),0)</f>
        <v>2.0468979098331785E-2</v>
      </c>
      <c r="W54">
        <f>IF('Output(tau)'!$B$18&gt;=$H54,1/W$1*1/(1/W$1+'Output(tau)'!$B$34)*(EXP(-('Output(tau)'!$B$18-$H54-1)*(1/W$1+'Output(tau)'!$B$34))-EXP(-('Output(tau)'!$B$18-$H54)*(1/W$1+'Output(tau)'!$B$34))),0)</f>
        <v>2.0764059625473785E-2</v>
      </c>
      <c r="X54">
        <f>IF('Output(tau)'!$B$18&gt;=$H54,1/X$1*1/(1/X$1+'Output(tau)'!$B$34)*(EXP(-('Output(tau)'!$B$18-$H54-1)*(1/X$1+'Output(tau)'!$B$34))-EXP(-('Output(tau)'!$B$18-$H54)*(1/X$1+'Output(tau)'!$B$34))),0)</f>
        <v>2.0938285218624786E-2</v>
      </c>
      <c r="Y54">
        <f>IF('Output(tau)'!$B$18&gt;=$H54,1/Y$1*1/(1/Y$1+'Output(tau)'!$B$34)*(EXP(-('Output(tau)'!$B$18-$H54-1)*(1/Y$1+'Output(tau)'!$B$34))-EXP(-('Output(tau)'!$B$18-$H54)*(1/Y$1+'Output(tau)'!$B$34))),0)</f>
        <v>2.1015795914549995E-2</v>
      </c>
      <c r="Z54">
        <f>IF('Output(tau)'!$B$18&gt;=$H54,1/Z$1*1/(1/Z$1+'Output(tau)'!$B$34)*(EXP(-('Output(tau)'!$B$18-$H54-1)*(1/Z$1+'Output(tau)'!$B$34))-EXP(-('Output(tau)'!$B$18-$H54)*(1/Z$1+'Output(tau)'!$B$34))),0)</f>
        <v>2.1016122817780591E-2</v>
      </c>
      <c r="AA54">
        <f>IF('Output(tau)'!$B$18&gt;=$H54,1/AA$1*1/(1/AA$1+'Output(tau)'!$B$34)*(EXP(-('Output(tau)'!$B$18-$H54-1)*(1/AA$1+'Output(tau)'!$B$34))-EXP(-('Output(tau)'!$B$18-$H54)*(1/AA$1+'Output(tau)'!$B$34))),0)</f>
        <v>2.0955037809659127E-2</v>
      </c>
      <c r="AB54">
        <f>IF('Output(tau)'!$B$18&gt;=$H54,1/AB$1*1/(1/AB$1+'Output(tau)'!$B$34)*(EXP(-('Output(tau)'!$B$18-$H54-1)*(1/AB$1+'Output(tau)'!$B$34))-EXP(-('Output(tau)'!$B$18-$H54)*(1/AB$1+'Output(tau)'!$B$34))),0)</f>
        <v>2.0845272208127541E-2</v>
      </c>
      <c r="AC54">
        <f>IF('Output(tau)'!$B$18&gt;=$H54,1/AC$1*1/(1/AC$1+'Output(tau)'!$B$34)*(EXP(-('Output(tau)'!$B$18-$H54-1)*(1/AC$1+'Output(tau)'!$B$34))-EXP(-('Output(tau)'!$B$18-$H54)*(1/AC$1+'Output(tau)'!$B$34))),0)</f>
        <v>2.0697108165812383E-2</v>
      </c>
      <c r="AD54">
        <f>IF('Output(tau)'!$B$18&gt;=$H54,1/AD$1*1/(1/AD$1+'Output(tau)'!$B$34)*(EXP(-('Output(tau)'!$B$18-$H54-1)*(1/AD$1+'Output(tau)'!$B$34))-EXP(-('Output(tau)'!$B$18-$H54)*(1/AD$1+'Output(tau)'!$B$34))),0)</f>
        <v>2.0518858022753828E-2</v>
      </c>
      <c r="AE54">
        <f>IF('Output(tau)'!$B$18&gt;=$H54,1/AE$1*1/(1/AE$1+'Output(tau)'!$B$34)*(EXP(-('Output(tau)'!$B$18-$H54-1)*(1/AE$1+'Output(tau)'!$B$34))-EXP(-('Output(tau)'!$B$18-$H54)*(1/AE$1+'Output(tau)'!$B$34))),0)</f>
        <v>2.0317249647579805E-2</v>
      </c>
      <c r="AF54">
        <f>IF('Output(tau)'!$B$18&gt;=$H54,1/AF$1*1/(1/AF$1+'Output(tau)'!$B$34)*(EXP(-('Output(tau)'!$B$18-$H54-1)*(1/AF$1+'Output(tau)'!$B$34))-EXP(-('Output(tau)'!$B$18-$H54)*(1/AF$1+'Output(tau)'!$B$34))),0)</f>
        <v>2.0097734934395095E-2</v>
      </c>
      <c r="AG54">
        <f>IF('Output(tau)'!$B$18&gt;=$H54,1/AG$1*1/(1/AG$1+'Output(tau)'!$B$34)*(EXP(-('Output(tau)'!$B$18-$H54-1)*(1/AG$1+'Output(tau)'!$B$34))-EXP(-('Output(tau)'!$B$18-$H54)*(1/AG$1+'Output(tau)'!$B$34))),0)</f>
        <v>1.9864736405617867E-2</v>
      </c>
      <c r="AH54">
        <f>IF('Output(tau)'!$B$18&gt;=$H54,1/AH$1*1/(1/AH$1+'Output(tau)'!$B$34)*(EXP(-('Output(tau)'!$B$18-$H54-1)*(1/AH$1+'Output(tau)'!$B$34))-EXP(-('Output(tau)'!$B$18-$H54)*(1/AH$1+'Output(tau)'!$B$34))),0)</f>
        <v>1.9621844368009844E-2</v>
      </c>
      <c r="AI54">
        <f>IF('Output(tau)'!$B$18&gt;=$H54,1/AI$1*1/(1/AI$1+'Output(tau)'!$B$34)*(EXP(-('Output(tau)'!$B$18-$H54-1)*(1/AI$1+'Output(tau)'!$B$34))-EXP(-('Output(tau)'!$B$18-$H54)*(1/AI$1+'Output(tau)'!$B$34))),0)</f>
        <v>1.9371974730340691E-2</v>
      </c>
      <c r="AJ54">
        <f>IF('Output(tau)'!$B$18&gt;=$H54,1/AJ$1*1/(1/AJ$1+'Output(tau)'!$B$34)*(EXP(-('Output(tau)'!$B$18-$H54-1)*(1/AJ$1+'Output(tau)'!$B$34))-EXP(-('Output(tau)'!$B$18-$H54)*(1/AJ$1+'Output(tau)'!$B$34))),0)</f>
        <v>1.9117495575528554E-2</v>
      </c>
      <c r="AK54">
        <f>IF('Output(tau)'!$B$18&gt;=$H54,1/AK$1*1/(1/AK$1+'Output(tau)'!$B$34)*(EXP(-('Output(tau)'!$B$18-$H54-1)*(1/AK$1+'Output(tau)'!$B$34))-EXP(-('Output(tau)'!$B$18-$H54)*(1/AK$1+'Output(tau)'!$B$34))),0)</f>
        <v>1.886032891430478E-2</v>
      </c>
      <c r="AL54">
        <f>IF('Output(tau)'!$B$18&gt;=$H54,1/AL$1*1/(1/AL$1+'Output(tau)'!$B$34)*(EXP(-('Output(tau)'!$B$18-$H54-1)*(1/AL$1+'Output(tau)'!$B$34))-EXP(-('Output(tau)'!$B$18-$H54)*(1/AL$1+'Output(tau)'!$B$34))),0)</f>
        <v>1.8602032702977445E-2</v>
      </c>
      <c r="AM54">
        <f>IF('Output(tau)'!$B$18&gt;=$H54,1/AM$1*1/(1/AM$1+'Output(tau)'!$B$34)*(EXP(-('Output(tau)'!$B$18-$H54-1)*(1/AM$1+'Output(tau)'!$B$34))-EXP(-('Output(tau)'!$B$18-$H54)*(1/AM$1+'Output(tau)'!$B$34))),0)</f>
        <v>1.8343867137581182E-2</v>
      </c>
      <c r="AN54">
        <f>IF('Output(tau)'!$B$18&gt;=$H54,1/AN$1*1/(1/AN$1+'Output(tau)'!$B$34)*(EXP(-('Output(tau)'!$B$18-$H54-1)*(1/AN$1+'Output(tau)'!$B$34))-EXP(-('Output(tau)'!$B$18-$H54)*(1/AN$1+'Output(tau)'!$B$34))),0)</f>
        <v>1.8086848391423493E-2</v>
      </c>
      <c r="AO54">
        <f>IF('Output(tau)'!$B$18&gt;=$H54,1/AO$1*1/(1/AO$1+'Output(tau)'!$B$34)*(EXP(-('Output(tau)'!$B$18-$H54-1)*(1/AO$1+'Output(tau)'!$B$34))-EXP(-('Output(tau)'!$B$18-$H54)*(1/AO$1+'Output(tau)'!$B$34))),0)</f>
        <v>1.783179229832077E-2</v>
      </c>
      <c r="AP54">
        <f>IF('Output(tau)'!$B$18&gt;=$H54,1/AP$1*1/(1/AP$1+'Output(tau)'!$B$34)*(EXP(-('Output(tau)'!$B$18-$H54-1)*(1/AP$1+'Output(tau)'!$B$34))-EXP(-('Output(tau)'!$B$18-$H54)*(1/AP$1+'Output(tau)'!$B$34))),0)</f>
        <v>1.7579349962079993E-2</v>
      </c>
      <c r="AQ54">
        <f>IF('Output(tau)'!$B$18&gt;=$H54,1/AQ$1*1/(1/AQ$1+'Output(tau)'!$B$34)*(EXP(-('Output(tau)'!$B$18-$H54-1)*(1/AQ$1+'Output(tau)'!$B$34))-EXP(-('Output(tau)'!$B$18-$H54)*(1/AQ$1+'Output(tau)'!$B$34))),0)</f>
        <v>1.7330036863362763E-2</v>
      </c>
      <c r="AR54">
        <f>IF('Output(tau)'!$B$18&gt;=$H54,1/AR$1*1/(1/AR$1+'Output(tau)'!$B$34)*(EXP(-('Output(tau)'!$B$18-$H54-1)*(1/AR$1+'Output(tau)'!$B$34))-EXP(-('Output(tau)'!$B$18-$H54)*(1/AR$1+'Output(tau)'!$B$34))),0)</f>
        <v>1.7084256713539747E-2</v>
      </c>
      <c r="AS54">
        <f>IF('Output(tau)'!$B$18&gt;=$H54,1/AS$1*1/(1/AS$1+'Output(tau)'!$B$34)*(EXP(-('Output(tau)'!$B$18-$H54-1)*(1/AS$1+'Output(tau)'!$B$34))-EXP(-('Output(tau)'!$B$18-$H54)*(1/AS$1+'Output(tau)'!$B$34))),0)</f>
        <v>1.684232105222172E-2</v>
      </c>
      <c r="AT54">
        <f>IF('Output(tau)'!$B$18&gt;=$H54,1/AT$1*1/(1/AT$1+'Output(tau)'!$B$34)*(EXP(-('Output(tau)'!$B$18-$H54-1)*(1/AT$1+'Output(tau)'!$B$34))-EXP(-('Output(tau)'!$B$18-$H54)*(1/AT$1+'Output(tau)'!$B$34))),0)</f>
        <v>1.6604465385779754E-2</v>
      </c>
      <c r="AU54">
        <f>IF('Output(tau)'!$B$18&gt;=$H54,1/AU$1*1/(1/AU$1+'Output(tau)'!$B$34)*(EXP(-('Output(tau)'!$B$18-$H54-1)*(1/AU$1+'Output(tau)'!$B$34))-EXP(-('Output(tau)'!$B$18-$H54)*(1/AU$1+'Output(tau)'!$B$34))),0)</f>
        <v>1.637086250661246E-2</v>
      </c>
      <c r="AV54">
        <f>IF('Output(tau)'!$B$18&gt;=$H54,1/AV$1*1/(1/AV$1+'Output(tau)'!$B$34)*(EXP(-('Output(tau)'!$B$18-$H54-1)*(1/AV$1+'Output(tau)'!$B$34))-EXP(-('Output(tau)'!$B$18-$H54)*(1/AV$1+'Output(tau)'!$B$34))),0)</f>
        <v>1.614163350807396E-2</v>
      </c>
    </row>
    <row r="55" spans="7:48" x14ac:dyDescent="0.15">
      <c r="G55">
        <f>IF('Output(tau)'!$B$18&gt;H55,'Output(tau)'!$B$18-H55,0)</f>
        <v>17</v>
      </c>
      <c r="H55">
        <v>1983</v>
      </c>
      <c r="I55">
        <f>IF('Output(tau)'!$B$18&gt;=$H55,1/I$1*1/(1/I$1+'Output(tau)'!$B$34)*(EXP(-('Output(tau)'!$B$18-$H55-1)*(1/I$1+'Output(tau)'!$B$34))-EXP(-('Output(tau)'!$B$18-$H55)*(1/I$1+'Output(tau)'!$B$34))),0)</f>
        <v>1.9212993941920775E-2</v>
      </c>
      <c r="J55">
        <f>IF('Output(tau)'!$B$18&gt;=$H55,1/J$1*1/(1/J$1+'Output(tau)'!$B$34)*(EXP(-('Output(tau)'!$B$18-$H55-1)*(1/J$1+'Output(tau)'!$B$34))-EXP(-('Output(tau)'!$B$18-$H55)*(1/J$1+'Output(tau)'!$B$34))),0)</f>
        <v>1.3199425889186768E-4</v>
      </c>
      <c r="K55">
        <f>IF('Output(tau)'!$B$18&gt;=$H55,1/K$1*1/(1/K$1+'Output(tau)'!$B$34)*(EXP(-('Output(tau)'!$B$18-$H55-1)*(1/K$1+'Output(tau)'!$B$34))-EXP(-('Output(tau)'!$B$18-$H55)*(1/K$1+'Output(tau)'!$B$34))),0)</f>
        <v>1.3685726573666799E-3</v>
      </c>
      <c r="L55">
        <f>IF('Output(tau)'!$B$18&gt;=$H55,1/L$1*1/(1/L$1+'Output(tau)'!$B$34)*(EXP(-('Output(tau)'!$B$18-$H55-1)*(1/L$1+'Output(tau)'!$B$34))-EXP(-('Output(tau)'!$B$18-$H55)*(1/L$1+'Output(tau)'!$B$34))),0)</f>
        <v>4.0514049797349232E-3</v>
      </c>
      <c r="M55">
        <f>IF('Output(tau)'!$B$18&gt;=$H55,1/M$1*1/(1/M$1+'Output(tau)'!$B$34)*(EXP(-('Output(tau)'!$B$18-$H55-1)*(1/M$1+'Output(tau)'!$B$34))-EXP(-('Output(tau)'!$B$18-$H55)*(1/M$1+'Output(tau)'!$B$34))),0)</f>
        <v>7.3889340180401455E-3</v>
      </c>
      <c r="N55">
        <f>IF('Output(tau)'!$B$18&gt;=$H55,1/N$1*1/(1/N$1+'Output(tau)'!$B$34)*(EXP(-('Output(tau)'!$B$18-$H55-1)*(1/N$1+'Output(tau)'!$B$34))-EXP(-('Output(tau)'!$B$18-$H55)*(1/N$1+'Output(tau)'!$B$34))),0)</f>
        <v>1.0666979580371633E-2</v>
      </c>
      <c r="O55">
        <f>IF('Output(tau)'!$B$18&gt;=$H55,1/O$1*1/(1/O$1+'Output(tau)'!$B$34)*(EXP(-('Output(tau)'!$B$18-$H55-1)*(1/O$1+'Output(tau)'!$B$34))-EXP(-('Output(tau)'!$B$18-$H55)*(1/O$1+'Output(tau)'!$B$34))),0)</f>
        <v>1.3538702941869388E-2</v>
      </c>
      <c r="P55">
        <f>IF('Output(tau)'!$B$18&gt;=$H55,1/P$1*1/(1/P$1+'Output(tau)'!$B$34)*(EXP(-('Output(tau)'!$B$18-$H55-1)*(1/P$1+'Output(tau)'!$B$34))-EXP(-('Output(tau)'!$B$18-$H55)*(1/P$1+'Output(tau)'!$B$34))),0)</f>
        <v>1.5902314969893083E-2</v>
      </c>
      <c r="Q55">
        <f>IF('Output(tau)'!$B$18&gt;=$H55,1/Q$1*1/(1/Q$1+'Output(tau)'!$B$34)*(EXP(-('Output(tau)'!$B$18-$H55-1)*(1/Q$1+'Output(tau)'!$B$34))-EXP(-('Output(tau)'!$B$18-$H55)*(1/Q$1+'Output(tau)'!$B$34))),0)</f>
        <v>1.7773555715570322E-2</v>
      </c>
      <c r="R55">
        <f>IF('Output(tau)'!$B$18&gt;=$H55,1/R$1*1/(1/R$1+'Output(tau)'!$B$34)*(EXP(-('Output(tau)'!$B$18-$H55-1)*(1/R$1+'Output(tau)'!$B$34))-EXP(-('Output(tau)'!$B$18-$H55)*(1/R$1+'Output(tau)'!$B$34))),0)</f>
        <v>1.9212993941920775E-2</v>
      </c>
      <c r="S55">
        <f>IF('Output(tau)'!$B$18&gt;=$H55,1/S$1*1/(1/S$1+'Output(tau)'!$B$34)*(EXP(-('Output(tau)'!$B$18-$H55-1)*(1/S$1+'Output(tau)'!$B$34))-EXP(-('Output(tau)'!$B$18-$H55)*(1/S$1+'Output(tau)'!$B$34))),0)</f>
        <v>2.0291545776451231E-2</v>
      </c>
      <c r="T55">
        <f>IF('Output(tau)'!$B$18&gt;=$H55,1/T$1*1/(1/T$1+'Output(tau)'!$B$34)*(EXP(-('Output(tau)'!$B$18-$H55-1)*(1/T$1+'Output(tau)'!$B$34))-EXP(-('Output(tau)'!$B$18-$H55)*(1/T$1+'Output(tau)'!$B$34))),0)</f>
        <v>2.1076063480078039E-2</v>
      </c>
      <c r="U55">
        <f>IF('Output(tau)'!$B$18&gt;=$H55,1/U$1*1/(1/U$1+'Output(tau)'!$B$34)*(EXP(-('Output(tau)'!$B$18-$H55-1)*(1/U$1+'Output(tau)'!$B$34))-EXP(-('Output(tau)'!$B$18-$H55)*(1/U$1+'Output(tau)'!$B$34))),0)</f>
        <v>2.1624386629398529E-2</v>
      </c>
      <c r="V55">
        <f>IF('Output(tau)'!$B$18&gt;=$H55,1/V$1*1/(1/V$1+'Output(tau)'!$B$34)*(EXP(-('Output(tau)'!$B$18-$H55-1)*(1/V$1+'Output(tau)'!$B$34))-EXP(-('Output(tau)'!$B$18-$H55)*(1/V$1+'Output(tau)'!$B$34))),0)</f>
        <v>2.1984531596074219E-2</v>
      </c>
      <c r="W55">
        <f>IF('Output(tau)'!$B$18&gt;=$H55,1/W$1*1/(1/W$1+'Output(tau)'!$B$34)*(EXP(-('Output(tau)'!$B$18-$H55-1)*(1/W$1+'Output(tau)'!$B$34))-EXP(-('Output(tau)'!$B$18-$H55)*(1/W$1+'Output(tau)'!$B$34))),0)</f>
        <v>2.2195515327736448E-2</v>
      </c>
      <c r="X55">
        <f>IF('Output(tau)'!$B$18&gt;=$H55,1/X$1*1/(1/X$1+'Output(tau)'!$B$34)*(EXP(-('Output(tau)'!$B$18-$H55-1)*(1/X$1+'Output(tau)'!$B$34))-EXP(-('Output(tau)'!$B$18-$H55)*(1/X$1+'Output(tau)'!$B$34))),0)</f>
        <v>2.2288688594467809E-2</v>
      </c>
      <c r="Y55">
        <f>IF('Output(tau)'!$B$18&gt;=$H55,1/Y$1*1/(1/Y$1+'Output(tau)'!$B$34)*(EXP(-('Output(tau)'!$B$18-$H55-1)*(1/Y$1+'Output(tau)'!$B$34))-EXP(-('Output(tau)'!$B$18-$H55)*(1/Y$1+'Output(tau)'!$B$34))),0)</f>
        <v>2.2289102252534498E-2</v>
      </c>
      <c r="Z55">
        <f>IF('Output(tau)'!$B$18&gt;=$H55,1/Z$1*1/(1/Z$1+'Output(tau)'!$B$34)*(EXP(-('Output(tau)'!$B$18-$H55-1)*(1/Z$1+'Output(tau)'!$B$34))-EXP(-('Output(tau)'!$B$18-$H55)*(1/Z$1+'Output(tau)'!$B$34))),0)</f>
        <v>2.2216726517964525E-2</v>
      </c>
      <c r="AA55">
        <f>IF('Output(tau)'!$B$18&gt;=$H55,1/AA$1*1/(1/AA$1+'Output(tau)'!$B$34)*(EXP(-('Output(tau)'!$B$18-$H55-1)*(1/AA$1+'Output(tau)'!$B$34))-EXP(-('Output(tau)'!$B$18-$H55)*(1/AA$1+'Output(tau)'!$B$34))),0)</f>
        <v>2.2087474091451176E-2</v>
      </c>
      <c r="AB55">
        <f>IF('Output(tau)'!$B$18&gt;=$H55,1/AB$1*1/(1/AB$1+'Output(tau)'!$B$34)*(EXP(-('Output(tau)'!$B$18-$H55-1)*(1/AB$1+'Output(tau)'!$B$34))-EXP(-('Output(tau)'!$B$18-$H55)*(1/AB$1+'Output(tau)'!$B$34))),0)</f>
        <v>2.1914032168494912E-2</v>
      </c>
      <c r="AC55">
        <f>IF('Output(tau)'!$B$18&gt;=$H55,1/AC$1*1/(1/AC$1+'Output(tau)'!$B$34)*(EXP(-('Output(tau)'!$B$18-$H55-1)*(1/AC$1+'Output(tau)'!$B$34))-EXP(-('Output(tau)'!$B$18-$H55)*(1/AC$1+'Output(tau)'!$B$34))),0)</f>
        <v>2.1706527808919018E-2</v>
      </c>
      <c r="AD55">
        <f>IF('Output(tau)'!$B$18&gt;=$H55,1/AD$1*1/(1/AD$1+'Output(tau)'!$B$34)*(EXP(-('Output(tau)'!$B$18-$H55-1)*(1/AD$1+'Output(tau)'!$B$34))-EXP(-('Output(tau)'!$B$18-$H55)*(1/AD$1+'Output(tau)'!$B$34))),0)</f>
        <v>2.147305540708766E-2</v>
      </c>
      <c r="AE55">
        <f>IF('Output(tau)'!$B$18&gt;=$H55,1/AE$1*1/(1/AE$1+'Output(tau)'!$B$34)*(EXP(-('Output(tau)'!$B$18-$H55-1)*(1/AE$1+'Output(tau)'!$B$34))-EXP(-('Output(tau)'!$B$18-$H55)*(1/AE$1+'Output(tau)'!$B$34))),0)</f>
        <v>2.1220093139960428E-2</v>
      </c>
      <c r="AF55">
        <f>IF('Output(tau)'!$B$18&gt;=$H55,1/AF$1*1/(1/AF$1+'Output(tau)'!$B$34)*(EXP(-('Output(tau)'!$B$18-$H55-1)*(1/AF$1+'Output(tau)'!$B$34))-EXP(-('Output(tau)'!$B$18-$H55)*(1/AF$1+'Output(tau)'!$B$34))),0)</f>
        <v>2.0952831357182233E-2</v>
      </c>
      <c r="AG55">
        <f>IF('Output(tau)'!$B$18&gt;=$H55,1/AG$1*1/(1/AG$1+'Output(tau)'!$B$34)*(EXP(-('Output(tau)'!$B$18-$H55-1)*(1/AG$1+'Output(tau)'!$B$34))-EXP(-('Output(tau)'!$B$18-$H55)*(1/AG$1+'Output(tau)'!$B$34))),0)</f>
        <v>2.0675431677459E-2</v>
      </c>
      <c r="AH55">
        <f>IF('Output(tau)'!$B$18&gt;=$H55,1/AH$1*1/(1/AH$1+'Output(tau)'!$B$34)*(EXP(-('Output(tau)'!$B$18-$H55-1)*(1/AH$1+'Output(tau)'!$B$34))-EXP(-('Output(tau)'!$B$18-$H55)*(1/AH$1+'Output(tau)'!$B$34))),0)</f>
        <v>2.0391231757954209E-2</v>
      </c>
      <c r="AI55">
        <f>IF('Output(tau)'!$B$18&gt;=$H55,1/AI$1*1/(1/AI$1+'Output(tau)'!$B$34)*(EXP(-('Output(tau)'!$B$18-$H55-1)*(1/AI$1+'Output(tau)'!$B$34))-EXP(-('Output(tau)'!$B$18-$H55)*(1/AI$1+'Output(tau)'!$B$34))),0)</f>
        <v>2.010290751586985E-2</v>
      </c>
      <c r="AJ55">
        <f>IF('Output(tau)'!$B$18&gt;=$H55,1/AJ$1*1/(1/AJ$1+'Output(tau)'!$B$34)*(EXP(-('Output(tau)'!$B$18-$H55-1)*(1/AJ$1+'Output(tau)'!$B$34))-EXP(-('Output(tau)'!$B$18-$H55)*(1/AJ$1+'Output(tau)'!$B$34))),0)</f>
        <v>1.9812602006450963E-2</v>
      </c>
      <c r="AK55">
        <f>IF('Output(tau)'!$B$18&gt;=$H55,1/AK$1*1/(1/AK$1+'Output(tau)'!$B$34)*(EXP(-('Output(tau)'!$B$18-$H55-1)*(1/AK$1+'Output(tau)'!$B$34))-EXP(-('Output(tau)'!$B$18-$H55)*(1/AK$1+'Output(tau)'!$B$34))),0)</f>
        <v>1.9522028125444013E-2</v>
      </c>
      <c r="AL55">
        <f>IF('Output(tau)'!$B$18&gt;=$H55,1/AL$1*1/(1/AL$1+'Output(tau)'!$B$34)*(EXP(-('Output(tau)'!$B$18-$H55-1)*(1/AL$1+'Output(tau)'!$B$34))-EXP(-('Output(tau)'!$B$18-$H55)*(1/AL$1+'Output(tau)'!$B$34))),0)</f>
        <v>1.9232550713027985E-2</v>
      </c>
      <c r="AM55">
        <f>IF('Output(tau)'!$B$18&gt;=$H55,1/AM$1*1/(1/AM$1+'Output(tau)'!$B$34)*(EXP(-('Output(tau)'!$B$18-$H55-1)*(1/AM$1+'Output(tau)'!$B$34))-EXP(-('Output(tau)'!$B$18-$H55)*(1/AM$1+'Output(tau)'!$B$34))),0)</f>
        <v>1.8945252401140755E-2</v>
      </c>
      <c r="AN55">
        <f>IF('Output(tau)'!$B$18&gt;=$H55,1/AN$1*1/(1/AN$1+'Output(tau)'!$B$34)*(EXP(-('Output(tau)'!$B$18-$H55-1)*(1/AN$1+'Output(tau)'!$B$34))-EXP(-('Output(tau)'!$B$18-$H55)*(1/AN$1+'Output(tau)'!$B$34))),0)</f>
        <v>1.8660986590286921E-2</v>
      </c>
      <c r="AO55">
        <f>IF('Output(tau)'!$B$18&gt;=$H55,1/AO$1*1/(1/AO$1+'Output(tau)'!$B$34)*(EXP(-('Output(tau)'!$B$18-$H55-1)*(1/AO$1+'Output(tau)'!$B$34))-EXP(-('Output(tau)'!$B$18-$H55)*(1/AO$1+'Output(tau)'!$B$34))),0)</f>
        <v>1.8380420202798398E-2</v>
      </c>
      <c r="AP55">
        <f>IF('Output(tau)'!$B$18&gt;=$H55,1/AP$1*1/(1/AP$1+'Output(tau)'!$B$34)*(EXP(-('Output(tau)'!$B$18-$H55-1)*(1/AP$1+'Output(tau)'!$B$34))-EXP(-('Output(tau)'!$B$18-$H55)*(1/AP$1+'Output(tau)'!$B$34))),0)</f>
        <v>1.8104068287640995E-2</v>
      </c>
      <c r="AQ55">
        <f>IF('Output(tau)'!$B$18&gt;=$H55,1/AQ$1*1/(1/AQ$1+'Output(tau)'!$B$34)*(EXP(-('Output(tau)'!$B$18-$H55-1)*(1/AQ$1+'Output(tau)'!$B$34))-EXP(-('Output(tau)'!$B$18-$H55)*(1/AQ$1+'Output(tau)'!$B$34))),0)</f>
        <v>1.7832322108649157E-2</v>
      </c>
      <c r="AR55">
        <f>IF('Output(tau)'!$B$18&gt;=$H55,1/AR$1*1/(1/AR$1+'Output(tau)'!$B$34)*(EXP(-('Output(tau)'!$B$18-$H55-1)*(1/AR$1+'Output(tau)'!$B$34))-EXP(-('Output(tau)'!$B$18-$H55)*(1/AR$1+'Output(tau)'!$B$34))),0)</f>
        <v>1.7565472003781446E-2</v>
      </c>
      <c r="AS55">
        <f>IF('Output(tau)'!$B$18&gt;=$H55,1/AS$1*1/(1/AS$1+'Output(tau)'!$B$34)*(EXP(-('Output(tau)'!$B$18-$H55-1)*(1/AS$1+'Output(tau)'!$B$34))-EXP(-('Output(tau)'!$B$18-$H55)*(1/AS$1+'Output(tau)'!$B$34))),0)</f>
        <v>1.7303726034809785E-2</v>
      </c>
      <c r="AT55">
        <f>IF('Output(tau)'!$B$18&gt;=$H55,1/AT$1*1/(1/AT$1+'Output(tau)'!$B$34)*(EXP(-('Output(tau)'!$B$18-$H55-1)*(1/AT$1+'Output(tau)'!$B$34))-EXP(-('Output(tau)'!$B$18-$H55)*(1/AT$1+'Output(tau)'!$B$34))),0)</f>
        <v>1.7047225237310393E-2</v>
      </c>
      <c r="AU55">
        <f>IF('Output(tau)'!$B$18&gt;=$H55,1/AU$1*1/(1/AU$1+'Output(tau)'!$B$34)*(EXP(-('Output(tau)'!$B$18-$H55-1)*(1/AU$1+'Output(tau)'!$B$34))-EXP(-('Output(tau)'!$B$18-$H55)*(1/AU$1+'Output(tau)'!$B$34))),0)</f>
        <v>1.6796056116565983E-2</v>
      </c>
      <c r="AV55">
        <f>IF('Output(tau)'!$B$18&gt;=$H55,1/AV$1*1/(1/AV$1+'Output(tau)'!$B$34)*(EXP(-('Output(tau)'!$B$18-$H55-1)*(1/AV$1+'Output(tau)'!$B$34))-EXP(-('Output(tau)'!$B$18-$H55)*(1/AV$1+'Output(tau)'!$B$34))),0)</f>
        <v>1.6550260905792036E-2</v>
      </c>
    </row>
    <row r="56" spans="7:48" x14ac:dyDescent="0.15">
      <c r="G56">
        <f>IF('Output(tau)'!$B$18&gt;H56,'Output(tau)'!$B$18-H56,0)</f>
        <v>16</v>
      </c>
      <c r="H56">
        <v>1984</v>
      </c>
      <c r="I56">
        <f>IF('Output(tau)'!$B$18&gt;=$H56,1/I$1*1/(1/I$1+'Output(tau)'!$B$34)*(EXP(-('Output(tau)'!$B$18-$H56-1)*(1/I$1+'Output(tau)'!$B$34))-EXP(-('Output(tau)'!$B$18-$H56)*(1/I$1+'Output(tau)'!$B$34))),0)</f>
        <v>2.1233642153774435E-2</v>
      </c>
      <c r="J56">
        <f>IF('Output(tau)'!$B$18&gt;=$H56,1/J$1*1/(1/J$1+'Output(tau)'!$B$34)*(EXP(-('Output(tau)'!$B$18-$H56-1)*(1/J$1+'Output(tau)'!$B$34))-EXP(-('Output(tau)'!$B$18-$H56)*(1/J$1+'Output(tau)'!$B$34))),0)</f>
        <v>2.1762174224532177E-4</v>
      </c>
      <c r="K56">
        <f>IF('Output(tau)'!$B$18&gt;=$H56,1/K$1*1/(1/K$1+'Output(tau)'!$B$34)*(EXP(-('Output(tau)'!$B$18-$H56-1)*(1/K$1+'Output(tau)'!$B$34))-EXP(-('Output(tau)'!$B$18-$H56)*(1/K$1+'Output(tau)'!$B$34))),0)</f>
        <v>1.9099970052540256E-3</v>
      </c>
      <c r="L56">
        <f>IF('Output(tau)'!$B$18&gt;=$H56,1/L$1*1/(1/L$1+'Output(tau)'!$B$34)*(EXP(-('Output(tau)'!$B$18-$H56-1)*(1/L$1+'Output(tau)'!$B$34))-EXP(-('Output(tau)'!$B$18-$H56)*(1/L$1+'Output(tau)'!$B$34))),0)</f>
        <v>5.2021069672749283E-3</v>
      </c>
      <c r="M56">
        <f>IF('Output(tau)'!$B$18&gt;=$H56,1/M$1*1/(1/M$1+'Output(tau)'!$B$34)*(EXP(-('Output(tau)'!$B$18-$H56-1)*(1/M$1+'Output(tau)'!$B$34))-EXP(-('Output(tau)'!$B$18-$H56)*(1/M$1+'Output(tau)'!$B$34))),0)</f>
        <v>9.0248643894977332E-3</v>
      </c>
      <c r="N56">
        <f>IF('Output(tau)'!$B$18&gt;=$H56,1/N$1*1/(1/N$1+'Output(tau)'!$B$34)*(EXP(-('Output(tau)'!$B$18-$H56-1)*(1/N$1+'Output(tau)'!$B$34))-EXP(-('Output(tau)'!$B$18-$H56)*(1/N$1+'Output(tau)'!$B$34))),0)</f>
        <v>1.2601547401097257E-2</v>
      </c>
      <c r="O56">
        <f>IF('Output(tau)'!$B$18&gt;=$H56,1/O$1*1/(1/O$1+'Output(tau)'!$B$34)*(EXP(-('Output(tau)'!$B$18-$H56-1)*(1/O$1+'Output(tau)'!$B$34))-EXP(-('Output(tau)'!$B$18-$H56)*(1/O$1+'Output(tau)'!$B$34))),0)</f>
        <v>1.5617773790023937E-2</v>
      </c>
      <c r="P56">
        <f>IF('Output(tau)'!$B$18&gt;=$H56,1/P$1*1/(1/P$1+'Output(tau)'!$B$34)*(EXP(-('Output(tau)'!$B$18-$H56-1)*(1/P$1+'Output(tau)'!$B$34))-EXP(-('Output(tau)'!$B$18-$H56)*(1/P$1+'Output(tau)'!$B$34))),0)</f>
        <v>1.8019683608315767E-2</v>
      </c>
      <c r="Q56">
        <f>IF('Output(tau)'!$B$18&gt;=$H56,1/Q$1*1/(1/Q$1+'Output(tau)'!$B$34)*(EXP(-('Output(tau)'!$B$18-$H56-1)*(1/Q$1+'Output(tau)'!$B$34))-EXP(-('Output(tau)'!$B$18-$H56)*(1/Q$1+'Output(tau)'!$B$34))),0)</f>
        <v>1.9862287431495762E-2</v>
      </c>
      <c r="R56">
        <f>IF('Output(tau)'!$B$18&gt;=$H56,1/R$1*1/(1/R$1+'Output(tau)'!$B$34)*(EXP(-('Output(tau)'!$B$18-$H56-1)*(1/R$1+'Output(tau)'!$B$34))-EXP(-('Output(tau)'!$B$18-$H56)*(1/R$1+'Output(tau)'!$B$34))),0)</f>
        <v>2.1233642153774435E-2</v>
      </c>
      <c r="S56">
        <f>IF('Output(tau)'!$B$18&gt;=$H56,1/S$1*1/(1/S$1+'Output(tau)'!$B$34)*(EXP(-('Output(tau)'!$B$18-$H56-1)*(1/S$1+'Output(tau)'!$B$34))-EXP(-('Output(tau)'!$B$18-$H56)*(1/S$1+'Output(tau)'!$B$34))),0)</f>
        <v>2.2222680822187202E-2</v>
      </c>
      <c r="T56">
        <f>IF('Output(tau)'!$B$18&gt;=$H56,1/T$1*1/(1/T$1+'Output(tau)'!$B$34)*(EXP(-('Output(tau)'!$B$18-$H56-1)*(1/T$1+'Output(tau)'!$B$34))-EXP(-('Output(tau)'!$B$18-$H56)*(1/T$1+'Output(tau)'!$B$34))),0)</f>
        <v>2.2907658744463322E-2</v>
      </c>
      <c r="U56">
        <f>IF('Output(tau)'!$B$18&gt;=$H56,1/U$1*1/(1/U$1+'Output(tau)'!$B$34)*(EXP(-('Output(tau)'!$B$18-$H56-1)*(1/U$1+'Output(tau)'!$B$34))-EXP(-('Output(tau)'!$B$18-$H56)*(1/U$1+'Output(tau)'!$B$34))),0)</f>
        <v>2.3353450947533438E-2</v>
      </c>
      <c r="V56">
        <f>IF('Output(tau)'!$B$18&gt;=$H56,1/V$1*1/(1/V$1+'Output(tau)'!$B$34)*(EXP(-('Output(tau)'!$B$18-$H56-1)*(1/V$1+'Output(tau)'!$B$34))-EXP(-('Output(tau)'!$B$18-$H56)*(1/V$1+'Output(tau)'!$B$34))),0)</f>
        <v>2.3612297769075197E-2</v>
      </c>
      <c r="W56">
        <f>IF('Output(tau)'!$B$18&gt;=$H56,1/W$1*1/(1/W$1+'Output(tau)'!$B$34)*(EXP(-('Output(tau)'!$B$18-$H56-1)*(1/W$1+'Output(tau)'!$B$34))-EXP(-('Output(tau)'!$B$18-$H56)*(1/W$1+'Output(tau)'!$B$34))),0)</f>
        <v>2.3725654306029964E-2</v>
      </c>
      <c r="X56">
        <f>IF('Output(tau)'!$B$18&gt;=$H56,1/X$1*1/(1/X$1+'Output(tau)'!$B$34)*(EXP(-('Output(tau)'!$B$18-$H56-1)*(1/X$1+'Output(tau)'!$B$34))-EXP(-('Output(tau)'!$B$18-$H56)*(1/X$1+'Output(tau)'!$B$34))),0)</f>
        <v>2.3726185505356656E-2</v>
      </c>
      <c r="Y56">
        <f>IF('Output(tau)'!$B$18&gt;=$H56,1/Y$1*1/(1/Y$1+'Output(tau)'!$B$34)*(EXP(-('Output(tau)'!$B$18-$H56-1)*(1/Y$1+'Output(tau)'!$B$34))-EXP(-('Output(tau)'!$B$18-$H56)*(1/Y$1+'Output(tau)'!$B$34))),0)</f>
        <v>2.3639555753393271E-2</v>
      </c>
      <c r="Z56">
        <f>IF('Output(tau)'!$B$18&gt;=$H56,1/Z$1*1/(1/Z$1+'Output(tau)'!$B$34)*(EXP(-('Output(tau)'!$B$18-$H56-1)*(1/Z$1+'Output(tau)'!$B$34))-EXP(-('Output(tau)'!$B$18-$H56)*(1/Z$1+'Output(tau)'!$B$34))),0)</f>
        <v>2.3485917999890804E-2</v>
      </c>
      <c r="AA56">
        <f>IF('Output(tau)'!$B$18&gt;=$H56,1/AA$1*1/(1/AA$1+'Output(tau)'!$B$34)*(EXP(-('Output(tau)'!$B$18-$H56-1)*(1/AA$1+'Output(tau)'!$B$34))-EXP(-('Output(tau)'!$B$18-$H56)*(1/AA$1+'Output(tau)'!$B$34))),0)</f>
        <v>2.3281108637067505E-2</v>
      </c>
      <c r="AB56">
        <f>IF('Output(tau)'!$B$18&gt;=$H56,1/AB$1*1/(1/AB$1+'Output(tau)'!$B$34)*(EXP(-('Output(tau)'!$B$18-$H56-1)*(1/AB$1+'Output(tau)'!$B$34))-EXP(-('Output(tau)'!$B$18-$H56)*(1/AB$1+'Output(tau)'!$B$34))),0)</f>
        <v>2.3037588623793126E-2</v>
      </c>
      <c r="AC56">
        <f>IF('Output(tau)'!$B$18&gt;=$H56,1/AC$1*1/(1/AC$1+'Output(tau)'!$B$34)*(EXP(-('Output(tau)'!$B$18-$H56-1)*(1/AC$1+'Output(tau)'!$B$34))-EXP(-('Output(tau)'!$B$18-$H56)*(1/AC$1+'Output(tau)'!$B$34))),0)</f>
        <v>2.2765177905271772E-2</v>
      </c>
      <c r="AD56">
        <f>IF('Output(tau)'!$B$18&gt;=$H56,1/AD$1*1/(1/AD$1+'Output(tau)'!$B$34)*(EXP(-('Output(tau)'!$B$18-$H56-1)*(1/AD$1+'Output(tau)'!$B$34))-EXP(-('Output(tau)'!$B$18-$H56)*(1/AD$1+'Output(tau)'!$B$34))),0)</f>
        <v>2.2471626247646981E-2</v>
      </c>
      <c r="AE56">
        <f>IF('Output(tau)'!$B$18&gt;=$H56,1/AE$1*1/(1/AE$1+'Output(tau)'!$B$34)*(EXP(-('Output(tau)'!$B$18-$H56-1)*(1/AE$1+'Output(tau)'!$B$34))-EXP(-('Output(tau)'!$B$18-$H56)*(1/AE$1+'Output(tau)'!$B$34))),0)</f>
        <v>2.21630565494495E-2</v>
      </c>
      <c r="AF56">
        <f>IF('Output(tau)'!$B$18&gt;=$H56,1/AF$1*1/(1/AF$1+'Output(tau)'!$B$34)*(EXP(-('Output(tau)'!$B$18-$H56-1)*(1/AF$1+'Output(tau)'!$B$34))-EXP(-('Output(tau)'!$B$18-$H56)*(1/AF$1+'Output(tau)'!$B$34))),0)</f>
        <v>2.1844309486398261E-2</v>
      </c>
      <c r="AG56">
        <f>IF('Output(tau)'!$B$18&gt;=$H56,1/AG$1*1/(1/AG$1+'Output(tau)'!$B$34)*(EXP(-('Output(tau)'!$B$18-$H56-1)*(1/AG$1+'Output(tau)'!$B$34))-EXP(-('Output(tau)'!$B$18-$H56)*(1/AG$1+'Output(tau)'!$B$34))),0)</f>
        <v>2.1519212050977843E-2</v>
      </c>
      <c r="AH56">
        <f>IF('Output(tau)'!$B$18&gt;=$H56,1/AH$1*1/(1/AH$1+'Output(tau)'!$B$34)*(EXP(-('Output(tau)'!$B$18-$H56-1)*(1/AH$1+'Output(tau)'!$B$34))-EXP(-('Output(tau)'!$B$18-$H56)*(1/AH$1+'Output(tau)'!$B$34))),0)</f>
        <v>2.1190787410611422E-2</v>
      </c>
      <c r="AI56">
        <f>IF('Output(tau)'!$B$18&gt;=$H56,1/AI$1*1/(1/AI$1+'Output(tau)'!$B$34)*(EXP(-('Output(tau)'!$B$18-$H56-1)*(1/AI$1+'Output(tau)'!$B$34))-EXP(-('Output(tau)'!$B$18-$H56)*(1/AI$1+'Output(tau)'!$B$34))),0)</f>
        <v>2.0861419458630182E-2</v>
      </c>
      <c r="AJ56">
        <f>IF('Output(tau)'!$B$18&gt;=$H56,1/AJ$1*1/(1/AJ$1+'Output(tau)'!$B$34)*(EXP(-('Output(tau)'!$B$18-$H56-1)*(1/AJ$1+'Output(tau)'!$B$34))-EXP(-('Output(tau)'!$B$18-$H56)*(1/AJ$1+'Output(tau)'!$B$34))),0)</f>
        <v>2.0532982299653058E-2</v>
      </c>
      <c r="AK56">
        <f>IF('Output(tau)'!$B$18&gt;=$H56,1/AK$1*1/(1/AK$1+'Output(tau)'!$B$34)*(EXP(-('Output(tau)'!$B$18-$H56-1)*(1/AK$1+'Output(tau)'!$B$34))-EXP(-('Output(tau)'!$B$18-$H56)*(1/AK$1+'Output(tau)'!$B$34))),0)</f>
        <v>2.0206942512098647E-2</v>
      </c>
      <c r="AL56">
        <f>IF('Output(tau)'!$B$18&gt;=$H56,1/AL$1*1/(1/AL$1+'Output(tau)'!$B$34)*(EXP(-('Output(tau)'!$B$18-$H56-1)*(1/AL$1+'Output(tau)'!$B$34))-EXP(-('Output(tau)'!$B$18-$H56)*(1/AL$1+'Output(tau)'!$B$34))),0)</f>
        <v>1.9884440202601605E-2</v>
      </c>
      <c r="AM56">
        <f>IF('Output(tau)'!$B$18&gt;=$H56,1/AM$1*1/(1/AM$1+'Output(tau)'!$B$34)*(EXP(-('Output(tau)'!$B$18-$H56-1)*(1/AM$1+'Output(tau)'!$B$34))-EXP(-('Output(tau)'!$B$18-$H56)*(1/AM$1+'Output(tau)'!$B$34))),0)</f>
        <v>1.956635347666702E-2</v>
      </c>
      <c r="AN56">
        <f>IF('Output(tau)'!$B$18&gt;=$H56,1/AN$1*1/(1/AN$1+'Output(tau)'!$B$34)*(EXP(-('Output(tau)'!$B$18-$H56-1)*(1/AN$1+'Output(tau)'!$B$34))-EXP(-('Output(tau)'!$B$18-$H56)*(1/AN$1+'Output(tau)'!$B$34))),0)</f>
        <v>1.9253349891957705E-2</v>
      </c>
      <c r="AO56">
        <f>IF('Output(tau)'!$B$18&gt;=$H56,1/AO$1*1/(1/AO$1+'Output(tau)'!$B$34)*(EXP(-('Output(tau)'!$B$18-$H56-1)*(1/AO$1+'Output(tau)'!$B$34))-EXP(-('Output(tau)'!$B$18-$H56)*(1/AO$1+'Output(tau)'!$B$34))),0)</f>
        <v>1.8945927654353212E-2</v>
      </c>
      <c r="AP56">
        <f>IF('Output(tau)'!$B$18&gt;=$H56,1/AP$1*1/(1/AP$1+'Output(tau)'!$B$34)*(EXP(-('Output(tau)'!$B$18-$H56-1)*(1/AP$1+'Output(tau)'!$B$34))-EXP(-('Output(tau)'!$B$18-$H56)*(1/AP$1+'Output(tau)'!$B$34))),0)</f>
        <v>1.8644448700922744E-2</v>
      </c>
      <c r="AQ56">
        <f>IF('Output(tau)'!$B$18&gt;=$H56,1/AQ$1*1/(1/AQ$1+'Output(tau)'!$B$34)*(EXP(-('Output(tau)'!$B$18-$H56-1)*(1/AQ$1+'Output(tau)'!$B$34))-EXP(-('Output(tau)'!$B$18-$H56)*(1/AQ$1+'Output(tau)'!$B$34))),0)</f>
        <v>1.8349165341874252E-2</v>
      </c>
      <c r="AR56">
        <f>IF('Output(tau)'!$B$18&gt;=$H56,1/AR$1*1/(1/AR$1+'Output(tau)'!$B$34)*(EXP(-('Output(tau)'!$B$18-$H56-1)*(1/AR$1+'Output(tau)'!$B$34))-EXP(-('Output(tau)'!$B$18-$H56)*(1/AR$1+'Output(tau)'!$B$34))),0)</f>
        <v>1.8060241770489149E-2</v>
      </c>
      <c r="AS56">
        <f>IF('Output(tau)'!$B$18&gt;=$H56,1/AS$1*1/(1/AS$1+'Output(tau)'!$B$34)*(EXP(-('Output(tau)'!$B$18-$H56-1)*(1/AS$1+'Output(tau)'!$B$34))-EXP(-('Output(tau)'!$B$18-$H56)*(1/AS$1+'Output(tau)'!$B$34))),0)</f>
        <v>1.7777771469820958E-2</v>
      </c>
      <c r="AT56">
        <f>IF('Output(tau)'!$B$18&gt;=$H56,1/AT$1*1/(1/AT$1+'Output(tau)'!$B$34)*(EXP(-('Output(tau)'!$B$18-$H56-1)*(1/AT$1+'Output(tau)'!$B$34))-EXP(-('Output(tau)'!$B$18-$H56)*(1/AT$1+'Output(tau)'!$B$34))),0)</f>
        <v>1.7501791327799832E-2</v>
      </c>
      <c r="AU56">
        <f>IF('Output(tau)'!$B$18&gt;=$H56,1/AU$1*1/(1/AU$1+'Output(tau)'!$B$34)*(EXP(-('Output(tau)'!$B$18-$H56-1)*(1/AU$1+'Output(tau)'!$B$34))-EXP(-('Output(tau)'!$B$18-$H56)*(1/AU$1+'Output(tau)'!$B$34))),0)</f>
        <v>1.7232293103487173E-2</v>
      </c>
      <c r="AV56">
        <f>IF('Output(tau)'!$B$18&gt;=$H56,1/AV$1*1/(1/AV$1+'Output(tau)'!$B$34)*(EXP(-('Output(tau)'!$B$18-$H56-1)*(1/AV$1+'Output(tau)'!$B$34))-EXP(-('Output(tau)'!$B$18-$H56)*(1/AV$1+'Output(tau)'!$B$34))),0)</f>
        <v>1.6969232755332908E-2</v>
      </c>
    </row>
    <row r="57" spans="7:48" x14ac:dyDescent="0.15">
      <c r="G57">
        <f>IF('Output(tau)'!$B$18&gt;H57,'Output(tau)'!$B$18-H57,0)</f>
        <v>15</v>
      </c>
      <c r="H57">
        <v>1985</v>
      </c>
      <c r="I57">
        <f>IF('Output(tau)'!$B$18&gt;=$H57,1/I$1*1/(1/I$1+'Output(tau)'!$B$34)*(EXP(-('Output(tau)'!$B$18-$H57-1)*(1/I$1+'Output(tau)'!$B$34))-EXP(-('Output(tau)'!$B$18-$H57)*(1/I$1+'Output(tau)'!$B$34))),0)</f>
        <v>2.3466803793176616E-2</v>
      </c>
      <c r="J57">
        <f>IF('Output(tau)'!$B$18&gt;=$H57,1/J$1*1/(1/J$1+'Output(tau)'!$B$34)*(EXP(-('Output(tau)'!$B$18-$H57-1)*(1/J$1+'Output(tau)'!$B$34))-EXP(-('Output(tau)'!$B$18-$H57)*(1/J$1+'Output(tau)'!$B$34))),0)</f>
        <v>3.5879759540668262E-4</v>
      </c>
      <c r="K57">
        <f>IF('Output(tau)'!$B$18&gt;=$H57,1/K$1*1/(1/K$1+'Output(tau)'!$B$34)*(EXP(-('Output(tau)'!$B$18-$H57-1)*(1/K$1+'Output(tau)'!$B$34))-EXP(-('Output(tau)'!$B$18-$H57)*(1/K$1+'Output(tau)'!$B$34))),0)</f>
        <v>2.6656155524097461E-3</v>
      </c>
      <c r="L57">
        <f>IF('Output(tau)'!$B$18&gt;=$H57,1/L$1*1/(1/L$1+'Output(tau)'!$B$34)*(EXP(-('Output(tau)'!$B$18-$H57-1)*(1/L$1+'Output(tau)'!$B$34))-EXP(-('Output(tau)'!$B$18-$H57)*(1/L$1+'Output(tau)'!$B$34))),0)</f>
        <v>6.6796375663093939E-3</v>
      </c>
      <c r="M57">
        <f>IF('Output(tau)'!$B$18&gt;=$H57,1/M$1*1/(1/M$1+'Output(tau)'!$B$34)*(EXP(-('Output(tau)'!$B$18-$H57-1)*(1/M$1+'Output(tau)'!$B$34))-EXP(-('Output(tau)'!$B$18-$H57)*(1/M$1+'Output(tau)'!$B$34))),0)</f>
        <v>1.1022994257354007E-2</v>
      </c>
      <c r="N57">
        <f>IF('Output(tau)'!$B$18&gt;=$H57,1/N$1*1/(1/N$1+'Output(tau)'!$B$34)*(EXP(-('Output(tau)'!$B$18-$H57-1)*(1/N$1+'Output(tau)'!$B$34))-EXP(-('Output(tau)'!$B$18-$H57)*(1/N$1+'Output(tau)'!$B$34))),0)</f>
        <v>1.4886969240506295E-2</v>
      </c>
      <c r="O57">
        <f>IF('Output(tau)'!$B$18&gt;=$H57,1/O$1*1/(1/O$1+'Output(tau)'!$B$34)*(EXP(-('Output(tau)'!$B$18-$H57-1)*(1/O$1+'Output(tau)'!$B$34))-EXP(-('Output(tau)'!$B$18-$H57)*(1/O$1+'Output(tau)'!$B$34))),0)</f>
        <v>1.8016117142361926E-2</v>
      </c>
      <c r="P57">
        <f>IF('Output(tau)'!$B$18&gt;=$H57,1/P$1*1/(1/P$1+'Output(tau)'!$B$34)*(EXP(-('Output(tau)'!$B$18-$H57-1)*(1/P$1+'Output(tau)'!$B$34))-EXP(-('Output(tau)'!$B$18-$H57)*(1/P$1+'Output(tau)'!$B$34))),0)</f>
        <v>2.041897660551667E-2</v>
      </c>
      <c r="Q57">
        <f>IF('Output(tau)'!$B$18&gt;=$H57,1/Q$1*1/(1/Q$1+'Output(tau)'!$B$34)*(EXP(-('Output(tau)'!$B$18-$H57-1)*(1/Q$1+'Output(tau)'!$B$34))-EXP(-('Output(tau)'!$B$18-$H57)*(1/Q$1+'Output(tau)'!$B$34))),0)</f>
        <v>2.2196484953528384E-2</v>
      </c>
      <c r="R57">
        <f>IF('Output(tau)'!$B$18&gt;=$H57,1/R$1*1/(1/R$1+'Output(tau)'!$B$34)*(EXP(-('Output(tau)'!$B$18-$H57-1)*(1/R$1+'Output(tau)'!$B$34))-EXP(-('Output(tau)'!$B$18-$H57)*(1/R$1+'Output(tau)'!$B$34))),0)</f>
        <v>2.3466803793176616E-2</v>
      </c>
      <c r="S57">
        <f>IF('Output(tau)'!$B$18&gt;=$H57,1/S$1*1/(1/S$1+'Output(tau)'!$B$34)*(EXP(-('Output(tau)'!$B$18-$H57-1)*(1/S$1+'Output(tau)'!$B$34))-EXP(-('Output(tau)'!$B$18-$H57)*(1/S$1+'Output(tau)'!$B$34))),0)</f>
        <v>2.4337600908548307E-2</v>
      </c>
      <c r="T57">
        <f>IF('Output(tau)'!$B$18&gt;=$H57,1/T$1*1/(1/T$1+'Output(tau)'!$B$34)*(EXP(-('Output(tau)'!$B$18-$H57-1)*(1/T$1+'Output(tau)'!$B$34))-EXP(-('Output(tau)'!$B$18-$H57)*(1/T$1+'Output(tau)'!$B$34))),0)</f>
        <v>2.4898427054407646E-2</v>
      </c>
      <c r="U57">
        <f>IF('Output(tau)'!$B$18&gt;=$H57,1/U$1*1/(1/U$1+'Output(tau)'!$B$34)*(EXP(-('Output(tau)'!$B$18-$H57-1)*(1/U$1+'Output(tau)'!$B$34))-EXP(-('Output(tau)'!$B$18-$H57)*(1/U$1+'Output(tau)'!$B$34))),0)</f>
        <v>2.5220769518493502E-2</v>
      </c>
      <c r="V57">
        <f>IF('Output(tau)'!$B$18&gt;=$H57,1/V$1*1/(1/V$1+'Output(tau)'!$B$34)*(EXP(-('Output(tau)'!$B$18-$H57-1)*(1/V$1+'Output(tau)'!$B$34))-EXP(-('Output(tau)'!$B$18-$H57)*(1/V$1+'Output(tau)'!$B$34))),0)</f>
        <v>2.5360586078396696E-2</v>
      </c>
      <c r="W57">
        <f>IF('Output(tau)'!$B$18&gt;=$H57,1/W$1*1/(1/W$1+'Output(tau)'!$B$34)*(EXP(-('Output(tau)'!$B$18-$H57-1)*(1/W$1+'Output(tau)'!$B$34))-EXP(-('Output(tau)'!$B$18-$H57)*(1/W$1+'Output(tau)'!$B$34))),0)</f>
        <v>2.5361279697155903E-2</v>
      </c>
      <c r="X57">
        <f>IF('Output(tau)'!$B$18&gt;=$H57,1/X$1*1/(1/X$1+'Output(tau)'!$B$34)*(EXP(-('Output(tau)'!$B$18-$H57-1)*(1/X$1+'Output(tau)'!$B$34))-EXP(-('Output(tau)'!$B$18-$H57)*(1/X$1+'Output(tau)'!$B$34))),0)</f>
        <v>2.5256393001709398E-2</v>
      </c>
      <c r="Y57">
        <f>IF('Output(tau)'!$B$18&gt;=$H57,1/Y$1*1/(1/Y$1+'Output(tau)'!$B$34)*(EXP(-('Output(tau)'!$B$18-$H57-1)*(1/Y$1+'Output(tau)'!$B$34))-EXP(-('Output(tau)'!$B$18-$H57)*(1/Y$1+'Output(tau)'!$B$34))),0)</f>
        <v>2.5071830614184776E-2</v>
      </c>
      <c r="Z57">
        <f>IF('Output(tau)'!$B$18&gt;=$H57,1/Z$1*1/(1/Z$1+'Output(tau)'!$B$34)*(EXP(-('Output(tau)'!$B$18-$H57-1)*(1/Z$1+'Output(tau)'!$B$34))-EXP(-('Output(tau)'!$B$18-$H57)*(1/Z$1+'Output(tau)'!$B$34))),0)</f>
        <v>2.4827615528848379E-2</v>
      </c>
      <c r="AA57">
        <f>IF('Output(tau)'!$B$18&gt;=$H57,1/AA$1*1/(1/AA$1+'Output(tau)'!$B$34)*(EXP(-('Output(tau)'!$B$18-$H57-1)*(1/AA$1+'Output(tau)'!$B$34))-EXP(-('Output(tau)'!$B$18-$H57)*(1/AA$1+'Output(tau)'!$B$34))),0)</f>
        <v>2.4539248676729353E-2</v>
      </c>
      <c r="AB57">
        <f>IF('Output(tau)'!$B$18&gt;=$H57,1/AB$1*1/(1/AB$1+'Output(tau)'!$B$34)*(EXP(-('Output(tau)'!$B$18-$H57-1)*(1/AB$1+'Output(tau)'!$B$34))-EXP(-('Output(tau)'!$B$18-$H57)*(1/AB$1+'Output(tau)'!$B$34))),0)</f>
        <v>2.4218751050394782E-2</v>
      </c>
      <c r="AC57">
        <f>IF('Output(tau)'!$B$18&gt;=$H57,1/AC$1*1/(1/AC$1+'Output(tau)'!$B$34)*(EXP(-('Output(tau)'!$B$18-$H57-1)*(1/AC$1+'Output(tau)'!$B$34))-EXP(-('Output(tau)'!$B$18-$H57)*(1/AC$1+'Output(tau)'!$B$34))),0)</f>
        <v>2.3875459475638849E-2</v>
      </c>
      <c r="AD57">
        <f>IF('Output(tau)'!$B$18&gt;=$H57,1/AD$1*1/(1/AD$1+'Output(tau)'!$B$34)*(EXP(-('Output(tau)'!$B$18-$H57-1)*(1/AD$1+'Output(tau)'!$B$34))-EXP(-('Output(tau)'!$B$18-$H57)*(1/AD$1+'Output(tau)'!$B$34))),0)</f>
        <v>2.3516634062577868E-2</v>
      </c>
      <c r="AE57">
        <f>IF('Output(tau)'!$B$18&gt;=$H57,1/AE$1*1/(1/AE$1+'Output(tau)'!$B$34)*(EXP(-('Output(tau)'!$B$18-$H57-1)*(1/AE$1+'Output(tau)'!$B$34))-EXP(-('Output(tau)'!$B$18-$H57)*(1/AE$1+'Output(tau)'!$B$34))),0)</f>
        <v>2.3147922696394541E-2</v>
      </c>
      <c r="AF57">
        <f>IF('Output(tau)'!$B$18&gt;=$H57,1/AF$1*1/(1/AF$1+'Output(tau)'!$B$34)*(EXP(-('Output(tau)'!$B$18-$H57-1)*(1/AF$1+'Output(tau)'!$B$34))-EXP(-('Output(tau)'!$B$18-$H57)*(1/AF$1+'Output(tau)'!$B$34))),0)</f>
        <v>2.2773717251056813E-2</v>
      </c>
      <c r="AG57">
        <f>IF('Output(tau)'!$B$18&gt;=$H57,1/AG$1*1/(1/AG$1+'Output(tau)'!$B$34)*(EXP(-('Output(tau)'!$B$18-$H57-1)*(1/AG$1+'Output(tau)'!$B$34))-EXP(-('Output(tau)'!$B$18-$H57)*(1/AG$1+'Output(tau)'!$B$34))),0)</f>
        <v>2.2397427754788479E-2</v>
      </c>
      <c r="AH57">
        <f>IF('Output(tau)'!$B$18&gt;=$H57,1/AH$1*1/(1/AH$1+'Output(tau)'!$B$34)*(EXP(-('Output(tau)'!$B$18-$H57-1)*(1/AH$1+'Output(tau)'!$B$34))-EXP(-('Output(tau)'!$B$18-$H57)*(1/AH$1+'Output(tau)'!$B$34))),0)</f>
        <v>2.2021694246428525E-2</v>
      </c>
      <c r="AI57">
        <f>IF('Output(tau)'!$B$18&gt;=$H57,1/AI$1*1/(1/AI$1+'Output(tau)'!$B$34)*(EXP(-('Output(tau)'!$B$18-$H57-1)*(1/AI$1+'Output(tau)'!$B$34))-EXP(-('Output(tau)'!$B$18-$H57)*(1/AI$1+'Output(tau)'!$B$34))),0)</f>
        <v>2.1648551160341145E-2</v>
      </c>
      <c r="AJ57">
        <f>IF('Output(tau)'!$B$18&gt;=$H57,1/AJ$1*1/(1/AJ$1+'Output(tau)'!$B$34)*(EXP(-('Output(tau)'!$B$18-$H57-1)*(1/AJ$1+'Output(tau)'!$B$34))-EXP(-('Output(tau)'!$B$18-$H57)*(1/AJ$1+'Output(tau)'!$B$34))),0)</f>
        <v>2.1279555405221084E-2</v>
      </c>
      <c r="AK57">
        <f>IF('Output(tau)'!$B$18&gt;=$H57,1/AK$1*1/(1/AK$1+'Output(tau)'!$B$34)*(EXP(-('Output(tau)'!$B$18-$H57-1)*(1/AK$1+'Output(tau)'!$B$34))-EXP(-('Output(tau)'!$B$18-$H57)*(1/AK$1+'Output(tau)'!$B$34))),0)</f>
        <v>2.0915886559710328E-2</v>
      </c>
      <c r="AL57">
        <f>IF('Output(tau)'!$B$18&gt;=$H57,1/AL$1*1/(1/AL$1+'Output(tau)'!$B$34)*(EXP(-('Output(tau)'!$B$18-$H57-1)*(1/AL$1+'Output(tau)'!$B$34))-EXP(-('Output(tau)'!$B$18-$H57)*(1/AL$1+'Output(tau)'!$B$34))),0)</f>
        <v>2.0558425560422644E-2</v>
      </c>
      <c r="AM57">
        <f>IF('Output(tau)'!$B$18&gt;=$H57,1/AM$1*1/(1/AM$1+'Output(tau)'!$B$34)*(EXP(-('Output(tau)'!$B$18-$H57-1)*(1/AM$1+'Output(tau)'!$B$34))-EXP(-('Output(tau)'!$B$18-$H57)*(1/AM$1+'Output(tau)'!$B$34))),0)</f>
        <v>2.0207816727256911E-2</v>
      </c>
      <c r="AN57">
        <f>IF('Output(tau)'!$B$18&gt;=$H57,1/AN$1*1/(1/AN$1+'Output(tau)'!$B$34)*(EXP(-('Output(tau)'!$B$18-$H57-1)*(1/AN$1+'Output(tau)'!$B$34))-EXP(-('Output(tau)'!$B$18-$H57)*(1/AN$1+'Output(tau)'!$B$34))),0)</f>
        <v>1.9864516823300926E-2</v>
      </c>
      <c r="AO57">
        <f>IF('Output(tau)'!$B$18&gt;=$H57,1/AO$1*1/(1/AO$1+'Output(tau)'!$B$34)*(EXP(-('Output(tau)'!$B$18-$H57-1)*(1/AO$1+'Output(tau)'!$B$34))-EXP(-('Output(tau)'!$B$18-$H57)*(1/AO$1+'Output(tau)'!$B$34))),0)</f>
        <v>1.9528833983313287E-2</v>
      </c>
      <c r="AP57">
        <f>IF('Output(tau)'!$B$18&gt;=$H57,1/AP$1*1/(1/AP$1+'Output(tau)'!$B$34)*(EXP(-('Output(tau)'!$B$18-$H57-1)*(1/AP$1+'Output(tau)'!$B$34))-EXP(-('Output(tau)'!$B$18-$H57)*(1/AP$1+'Output(tau)'!$B$34))),0)</f>
        <v>1.9200958692729087E-2</v>
      </c>
      <c r="AQ57">
        <f>IF('Output(tau)'!$B$18&gt;=$H57,1/AQ$1*1/(1/AQ$1+'Output(tau)'!$B$34)*(EXP(-('Output(tau)'!$B$18-$H57-1)*(1/AQ$1+'Output(tau)'!$B$34))-EXP(-('Output(tau)'!$B$18-$H57)*(1/AQ$1+'Output(tau)'!$B$34))),0)</f>
        <v>1.8880988504583751E-2</v>
      </c>
      <c r="AR57">
        <f>IF('Output(tau)'!$B$18&gt;=$H57,1/AR$1*1/(1/AR$1+'Output(tau)'!$B$34)*(EXP(-('Output(tau)'!$B$18-$H57-1)*(1/AR$1+'Output(tau)'!$B$34))-EXP(-('Output(tau)'!$B$18-$H57)*(1/AR$1+'Output(tau)'!$B$34))),0)</f>
        <v>1.8568947805006619E-2</v>
      </c>
      <c r="AS57">
        <f>IF('Output(tau)'!$B$18&gt;=$H57,1/AS$1*1/(1/AS$1+'Output(tau)'!$B$34)*(EXP(-('Output(tau)'!$B$18-$H57-1)*(1/AS$1+'Output(tau)'!$B$34))-EXP(-('Output(tau)'!$B$18-$H57)*(1/AS$1+'Output(tau)'!$B$34))),0)</f>
        <v>1.826480364965255E-2</v>
      </c>
      <c r="AT57">
        <f>IF('Output(tau)'!$B$18&gt;=$H57,1/AT$1*1/(1/AT$1+'Output(tau)'!$B$34)*(EXP(-('Output(tau)'!$B$18-$H57-1)*(1/AT$1+'Output(tau)'!$B$34))-EXP(-('Output(tau)'!$B$18-$H57)*(1/AT$1+'Output(tau)'!$B$34))),0)</f>
        <v>1.7968478471877103E-2</v>
      </c>
      <c r="AU57">
        <f>IF('Output(tau)'!$B$18&gt;=$H57,1/AU$1*1/(1/AU$1+'Output(tau)'!$B$34)*(EXP(-('Output(tau)'!$B$18-$H57-1)*(1/AU$1+'Output(tau)'!$B$34))-EXP(-('Output(tau)'!$B$18-$H57)*(1/AU$1+'Output(tau)'!$B$34))),0)</f>
        <v>1.7679860292417637E-2</v>
      </c>
      <c r="AV57">
        <f>IF('Output(tau)'!$B$18&gt;=$H57,1/AV$1*1/(1/AV$1+'Output(tau)'!$B$34)*(EXP(-('Output(tau)'!$B$18-$H57-1)*(1/AV$1+'Output(tau)'!$B$34))-EXP(-('Output(tau)'!$B$18-$H57)*(1/AV$1+'Output(tau)'!$B$34))),0)</f>
        <v>1.7398810927741204E-2</v>
      </c>
    </row>
    <row r="58" spans="7:48" x14ac:dyDescent="0.15">
      <c r="G58">
        <f>IF('Output(tau)'!$B$18&gt;H58,'Output(tau)'!$B$18-H58,0)</f>
        <v>14</v>
      </c>
      <c r="H58">
        <v>1986</v>
      </c>
      <c r="I58">
        <f>IF('Output(tau)'!$B$18&gt;=$H58,1/I$1*1/(1/I$1+'Output(tau)'!$B$34)*(EXP(-('Output(tau)'!$B$18-$H58-1)*(1/I$1+'Output(tau)'!$B$34))-EXP(-('Output(tau)'!$B$18-$H58)*(1/I$1+'Output(tau)'!$B$34))),0)</f>
        <v>2.5934829092406159E-2</v>
      </c>
      <c r="J58">
        <f>IF('Output(tau)'!$B$18&gt;=$H58,1/J$1*1/(1/J$1+'Output(tau)'!$B$34)*(EXP(-('Output(tau)'!$B$18-$H58-1)*(1/J$1+'Output(tau)'!$B$34))-EXP(-('Output(tau)'!$B$18-$H58)*(1/J$1+'Output(tau)'!$B$34))),0)</f>
        <v>5.9155722742305612E-4</v>
      </c>
      <c r="K58">
        <f>IF('Output(tau)'!$B$18&gt;=$H58,1/K$1*1/(1/K$1+'Output(tau)'!$B$34)*(EXP(-('Output(tau)'!$B$18-$H58-1)*(1/K$1+'Output(tau)'!$B$34))-EXP(-('Output(tau)'!$B$18-$H58)*(1/K$1+'Output(tau)'!$B$34))),0)</f>
        <v>3.7201661854457547E-3</v>
      </c>
      <c r="L58">
        <f>IF('Output(tau)'!$B$18&gt;=$H58,1/L$1*1/(1/L$1+'Output(tau)'!$B$34)*(EXP(-('Output(tau)'!$B$18-$H58-1)*(1/L$1+'Output(tau)'!$B$34))-EXP(-('Output(tau)'!$B$18-$H58)*(1/L$1+'Output(tau)'!$B$34))),0)</f>
        <v>8.5768244094035079E-3</v>
      </c>
      <c r="M58">
        <f>IF('Output(tau)'!$B$18&gt;=$H58,1/M$1*1/(1/M$1+'Output(tau)'!$B$34)*(EXP(-('Output(tau)'!$B$18-$H58-1)*(1/M$1+'Output(tau)'!$B$34))-EXP(-('Output(tau)'!$B$18-$H58)*(1/M$1+'Output(tau)'!$B$34))),0)</f>
        <v>1.3463515589115925E-2</v>
      </c>
      <c r="N58">
        <f>IF('Output(tau)'!$B$18&gt;=$H58,1/N$1*1/(1/N$1+'Output(tau)'!$B$34)*(EXP(-('Output(tau)'!$B$18-$H58-1)*(1/N$1+'Output(tau)'!$B$34))-EXP(-('Output(tau)'!$B$18-$H58)*(1/N$1+'Output(tau)'!$B$34))),0)</f>
        <v>1.7586876128282636E-2</v>
      </c>
      <c r="O58">
        <f>IF('Output(tau)'!$B$18&gt;=$H58,1/O$1*1/(1/O$1+'Output(tau)'!$B$34)*(EXP(-('Output(tau)'!$B$18-$H58-1)*(1/O$1+'Output(tau)'!$B$34))-EXP(-('Output(tau)'!$B$18-$H58)*(1/O$1+'Output(tau)'!$B$34))),0)</f>
        <v>2.0782762079358391E-2</v>
      </c>
      <c r="P58">
        <f>IF('Output(tau)'!$B$18&gt;=$H58,1/P$1*1/(1/P$1+'Output(tau)'!$B$34)*(EXP(-('Output(tau)'!$B$18-$H58-1)*(1/P$1+'Output(tau)'!$B$34))-EXP(-('Output(tau)'!$B$18-$H58)*(1/P$1+'Output(tau)'!$B$34))),0)</f>
        <v>2.3137731753748919E-2</v>
      </c>
      <c r="Q58">
        <f>IF('Output(tau)'!$B$18&gt;=$H58,1/Q$1*1/(1/Q$1+'Output(tau)'!$B$34)*(EXP(-('Output(tau)'!$B$18-$H58-1)*(1/Q$1+'Output(tau)'!$B$34))-EXP(-('Output(tau)'!$B$18-$H58)*(1/Q$1+'Output(tau)'!$B$34))),0)</f>
        <v>2.4804995194609769E-2</v>
      </c>
      <c r="R58">
        <f>IF('Output(tau)'!$B$18&gt;=$H58,1/R$1*1/(1/R$1+'Output(tau)'!$B$34)*(EXP(-('Output(tau)'!$B$18-$H58-1)*(1/R$1+'Output(tau)'!$B$34))-EXP(-('Output(tau)'!$B$18-$H58)*(1/R$1+'Output(tau)'!$B$34))),0)</f>
        <v>2.5934829092406159E-2</v>
      </c>
      <c r="S58">
        <f>IF('Output(tau)'!$B$18&gt;=$H58,1/S$1*1/(1/S$1+'Output(tau)'!$B$34)*(EXP(-('Output(tau)'!$B$18-$H58-1)*(1/S$1+'Output(tau)'!$B$34))-EXP(-('Output(tau)'!$B$18-$H58)*(1/S$1+'Output(tau)'!$B$34))),0)</f>
        <v>2.6653796754907866E-2</v>
      </c>
      <c r="T58">
        <f>IF('Output(tau)'!$B$18&gt;=$H58,1/T$1*1/(1/T$1+'Output(tau)'!$B$34)*(EXP(-('Output(tau)'!$B$18-$H58-1)*(1/T$1+'Output(tau)'!$B$34))-EXP(-('Output(tau)'!$B$18-$H58)*(1/T$1+'Output(tau)'!$B$34))),0)</f>
        <v>2.7062201192144475E-2</v>
      </c>
      <c r="U58">
        <f>IF('Output(tau)'!$B$18&gt;=$H58,1/U$1*1/(1/U$1+'Output(tau)'!$B$34)*(EXP(-('Output(tau)'!$B$18-$H58-1)*(1/U$1+'Output(tau)'!$B$34))-EXP(-('Output(tau)'!$B$18-$H58)*(1/U$1+'Output(tau)'!$B$34))),0)</f>
        <v>2.7237397014001241E-2</v>
      </c>
      <c r="V58">
        <f>IF('Output(tau)'!$B$18&gt;=$H58,1/V$1*1/(1/V$1+'Output(tau)'!$B$34)*(EXP(-('Output(tau)'!$B$18-$H58-1)*(1/V$1+'Output(tau)'!$B$34))-EXP(-('Output(tau)'!$B$18-$H58)*(1/V$1+'Output(tau)'!$B$34))),0)</f>
        <v>2.7238320155445028E-2</v>
      </c>
      <c r="W58">
        <f>IF('Output(tau)'!$B$18&gt;=$H58,1/W$1*1/(1/W$1+'Output(tau)'!$B$34)*(EXP(-('Output(tau)'!$B$18-$H58-1)*(1/W$1+'Output(tau)'!$B$34))-EXP(-('Output(tau)'!$B$18-$H58)*(1/W$1+'Output(tau)'!$B$34))),0)</f>
        <v>2.7109663640083659E-2</v>
      </c>
      <c r="X58">
        <f>IF('Output(tau)'!$B$18&gt;=$H58,1/X$1*1/(1/X$1+'Output(tau)'!$B$34)*(EXP(-('Output(tau)'!$B$18-$H58-1)*(1/X$1+'Output(tau)'!$B$34))-EXP(-('Output(tau)'!$B$18-$H58)*(1/X$1+'Output(tau)'!$B$34))),0)</f>
        <v>2.6885290402571482E-2</v>
      </c>
      <c r="Y58">
        <f>IF('Output(tau)'!$B$18&gt;=$H58,1/Y$1*1/(1/Y$1+'Output(tau)'!$B$34)*(EXP(-('Output(tau)'!$B$18-$H58-1)*(1/Y$1+'Output(tau)'!$B$34))-EXP(-('Output(tau)'!$B$18-$H58)*(1/Y$1+'Output(tau)'!$B$34))),0)</f>
        <v>2.6590884232506828E-2</v>
      </c>
      <c r="Z58">
        <f>IF('Output(tau)'!$B$18&gt;=$H58,1/Z$1*1/(1/Z$1+'Output(tau)'!$B$34)*(EXP(-('Output(tau)'!$B$18-$H58-1)*(1/Z$1+'Output(tau)'!$B$34))-EXP(-('Output(tau)'!$B$18-$H58)*(1/Z$1+'Output(tau)'!$B$34))),0)</f>
        <v>2.624596121178574E-2</v>
      </c>
      <c r="AA58">
        <f>IF('Output(tau)'!$B$18&gt;=$H58,1/AA$1*1/(1/AA$1+'Output(tau)'!$B$34)*(EXP(-('Output(tau)'!$B$18-$H58-1)*(1/AA$1+'Output(tau)'!$B$34))-EXP(-('Output(tau)'!$B$18-$H58)*(1/AA$1+'Output(tau)'!$B$34))),0)</f>
        <v>2.5865380167489072E-2</v>
      </c>
      <c r="AB58">
        <f>IF('Output(tau)'!$B$18&gt;=$H58,1/AB$1*1/(1/AB$1+'Output(tau)'!$B$34)*(EXP(-('Output(tau)'!$B$18-$H58-1)*(1/AB$1+'Output(tau)'!$B$34))-EXP(-('Output(tau)'!$B$18-$H58)*(1/AB$1+'Output(tau)'!$B$34))),0)</f>
        <v>2.5460472969606573E-2</v>
      </c>
      <c r="AC58">
        <f>IF('Output(tau)'!$B$18&gt;=$H58,1/AC$1*1/(1/AC$1+'Output(tau)'!$B$34)*(EXP(-('Output(tau)'!$B$18-$H58-1)*(1/AC$1+'Output(tau)'!$B$34))-EXP(-('Output(tau)'!$B$18-$H58)*(1/AC$1+'Output(tau)'!$B$34))),0)</f>
        <v>2.5039890641086138E-2</v>
      </c>
      <c r="AD58">
        <f>IF('Output(tau)'!$B$18&gt;=$H58,1/AD$1*1/(1/AD$1+'Output(tau)'!$B$34)*(EXP(-('Output(tau)'!$B$18-$H58-1)*(1/AD$1+'Output(tau)'!$B$34))-EXP(-('Output(tau)'!$B$18-$H58)*(1/AD$1+'Output(tau)'!$B$34))),0)</f>
        <v>2.4610238330708412E-2</v>
      </c>
      <c r="AE58">
        <f>IF('Output(tau)'!$B$18&gt;=$H58,1/AE$1*1/(1/AE$1+'Output(tau)'!$B$34)*(EXP(-('Output(tau)'!$B$18-$H58-1)*(1/AE$1+'Output(tau)'!$B$34))-EXP(-('Output(tau)'!$B$18-$H58)*(1/AE$1+'Output(tau)'!$B$34))),0)</f>
        <v>2.4176553624845942E-2</v>
      </c>
      <c r="AF58">
        <f>IF('Output(tau)'!$B$18&gt;=$H58,1/AF$1*1/(1/AF$1+'Output(tau)'!$B$34)*(EXP(-('Output(tau)'!$B$18-$H58-1)*(1/AF$1+'Output(tau)'!$B$34))-EXP(-('Output(tau)'!$B$18-$H58)*(1/AF$1+'Output(tau)'!$B$34))),0)</f>
        <v>2.374266843976125E-2</v>
      </c>
      <c r="AG58">
        <f>IF('Output(tau)'!$B$18&gt;=$H58,1/AG$1*1/(1/AG$1+'Output(tau)'!$B$34)*(EXP(-('Output(tau)'!$B$18-$H58-1)*(1/AG$1+'Output(tau)'!$B$34))-EXP(-('Output(tau)'!$B$18-$H58)*(1/AG$1+'Output(tau)'!$B$34))),0)</f>
        <v>2.3311484121379511E-2</v>
      </c>
      <c r="AH58">
        <f>IF('Output(tau)'!$B$18&gt;=$H58,1/AH$1*1/(1/AH$1+'Output(tau)'!$B$34)*(EXP(-('Output(tau)'!$B$18-$H58-1)*(1/AH$1+'Output(tau)'!$B$34))-EXP(-('Output(tau)'!$B$18-$H58)*(1/AH$1+'Output(tau)'!$B$34))),0)</f>
        <v>2.2885181569059387E-2</v>
      </c>
      <c r="AI58">
        <f>IF('Output(tau)'!$B$18&gt;=$H58,1/AI$1*1/(1/AI$1+'Output(tau)'!$B$34)*(EXP(-('Output(tau)'!$B$18-$H58-1)*(1/AI$1+'Output(tau)'!$B$34))-EXP(-('Output(tau)'!$B$18-$H58)*(1/AI$1+'Output(tau)'!$B$34))),0)</f>
        <v>2.246538248613883E-2</v>
      </c>
      <c r="AJ58">
        <f>IF('Output(tau)'!$B$18&gt;=$H58,1/AJ$1*1/(1/AJ$1+'Output(tau)'!$B$34)*(EXP(-('Output(tau)'!$B$18-$H58-1)*(1/AJ$1+'Output(tau)'!$B$34))-EXP(-('Output(tau)'!$B$18-$H58)*(1/AJ$1+'Output(tau)'!$B$34))),0)</f>
        <v>2.2053273685991859E-2</v>
      </c>
      <c r="AK58">
        <f>IF('Output(tau)'!$B$18&gt;=$H58,1/AK$1*1/(1/AK$1+'Output(tau)'!$B$34)*(EXP(-('Output(tau)'!$B$18-$H58-1)*(1/AK$1+'Output(tau)'!$B$34))-EXP(-('Output(tau)'!$B$18-$H58)*(1/AK$1+'Output(tau)'!$B$34))),0)</f>
        <v>2.164970332927596E-2</v>
      </c>
      <c r="AL58">
        <f>IF('Output(tau)'!$B$18&gt;=$H58,1/AL$1*1/(1/AL$1+'Output(tau)'!$B$34)*(EXP(-('Output(tau)'!$B$18-$H58-1)*(1/AL$1+'Output(tau)'!$B$34))-EXP(-('Output(tau)'!$B$18-$H58)*(1/AL$1+'Output(tau)'!$B$34))),0)</f>
        <v>2.1255255728453659E-2</v>
      </c>
      <c r="AM58">
        <f>IF('Output(tau)'!$B$18&gt;=$H58,1/AM$1*1/(1/AM$1+'Output(tau)'!$B$34)*(EXP(-('Output(tau)'!$B$18-$H58-1)*(1/AM$1+'Output(tau)'!$B$34))-EXP(-('Output(tau)'!$B$18-$H58)*(1/AM$1+'Output(tau)'!$B$34))),0)</f>
        <v>2.0870309706372936E-2</v>
      </c>
      <c r="AN58">
        <f>IF('Output(tau)'!$B$18&gt;=$H58,1/AN$1*1/(1/AN$1+'Output(tau)'!$B$34)*(EXP(-('Output(tau)'!$B$18-$H58-1)*(1/AN$1+'Output(tau)'!$B$34))-EXP(-('Output(tau)'!$B$18-$H58)*(1/AN$1+'Output(tau)'!$B$34))),0)</f>
        <v>2.0495084275595765E-2</v>
      </c>
      <c r="AO58">
        <f>IF('Output(tau)'!$B$18&gt;=$H58,1/AO$1*1/(1/AO$1+'Output(tau)'!$B$34)*(EXP(-('Output(tau)'!$B$18-$H58-1)*(1/AO$1+'Output(tau)'!$B$34))-EXP(-('Output(tau)'!$B$18-$H58)*(1/AO$1+'Output(tau)'!$B$34))),0)</f>
        <v>2.0129674498159611E-2</v>
      </c>
      <c r="AP58">
        <f>IF('Output(tau)'!$B$18&gt;=$H58,1/AP$1*1/(1/AP$1+'Output(tau)'!$B$34)*(EXP(-('Output(tau)'!$B$18-$H58-1)*(1/AP$1+'Output(tau)'!$B$34))-EXP(-('Output(tau)'!$B$18-$H58)*(1/AP$1+'Output(tau)'!$B$34))),0)</f>
        <v>1.9774079707792103E-2</v>
      </c>
      <c r="AQ58">
        <f>IF('Output(tau)'!$B$18&gt;=$H58,1/AQ$1*1/(1/AQ$1+'Output(tau)'!$B$34)*(EXP(-('Output(tau)'!$B$18-$H58-1)*(1/AQ$1+'Output(tau)'!$B$34))-EXP(-('Output(tau)'!$B$18-$H58)*(1/AQ$1+'Output(tau)'!$B$34))),0)</f>
        <v>1.9428225767669116E-2</v>
      </c>
      <c r="AR58">
        <f>IF('Output(tau)'!$B$18&gt;=$H58,1/AR$1*1/(1/AR$1+'Output(tau)'!$B$34)*(EXP(-('Output(tau)'!$B$18-$H58-1)*(1/AR$1+'Output(tau)'!$B$34))-EXP(-('Output(tau)'!$B$18-$H58)*(1/AR$1+'Output(tau)'!$B$34))),0)</f>
        <v>1.9091982652661765E-2</v>
      </c>
      <c r="AS58">
        <f>IF('Output(tau)'!$B$18&gt;=$H58,1/AS$1*1/(1/AS$1+'Output(tau)'!$B$34)*(EXP(-('Output(tau)'!$B$18-$H58-1)*(1/AS$1+'Output(tau)'!$B$34))-EXP(-('Output(tau)'!$B$18-$H58)*(1/AS$1+'Output(tau)'!$B$34))),0)</f>
        <v>1.8765178353579048E-2</v>
      </c>
      <c r="AT58">
        <f>IF('Output(tau)'!$B$18&gt;=$H58,1/AT$1*1/(1/AT$1+'Output(tau)'!$B$34)*(EXP(-('Output(tau)'!$B$18-$H58-1)*(1/AT$1+'Output(tau)'!$B$34))-EXP(-('Output(tau)'!$B$18-$H58)*(1/AT$1+'Output(tau)'!$B$34))),0)</f>
        <v>1.8447609878736615E-2</v>
      </c>
      <c r="AU58">
        <f>IF('Output(tau)'!$B$18&gt;=$H58,1/AU$1*1/(1/AU$1+'Output(tau)'!$B$34)*(EXP(-('Output(tau)'!$B$18-$H58-1)*(1/AU$1+'Output(tau)'!$B$34))-EXP(-('Output(tau)'!$B$18-$H58)*(1/AU$1+'Output(tau)'!$B$34))),0)</f>
        <v>1.8139051957986263E-2</v>
      </c>
      <c r="AV58">
        <f>IF('Output(tau)'!$B$18&gt;=$H58,1/AV$1*1/(1/AV$1+'Output(tau)'!$B$34)*(EXP(-('Output(tau)'!$B$18-$H58-1)*(1/AV$1+'Output(tau)'!$B$34))-EXP(-('Output(tau)'!$B$18-$H58)*(1/AV$1+'Output(tau)'!$B$34))),0)</f>
        <v>1.7839263923358772E-2</v>
      </c>
    </row>
    <row r="59" spans="7:48" x14ac:dyDescent="0.15">
      <c r="G59">
        <f>IF('Output(tau)'!$B$18&gt;H59,'Output(tau)'!$B$18-H59,0)</f>
        <v>13</v>
      </c>
      <c r="H59">
        <v>1987</v>
      </c>
      <c r="I59">
        <f>IF('Output(tau)'!$B$18&gt;=$H59,1/I$1*1/(1/I$1+'Output(tau)'!$B$34)*(EXP(-('Output(tau)'!$B$18-$H59-1)*(1/I$1+'Output(tau)'!$B$34))-EXP(-('Output(tau)'!$B$18-$H59)*(1/I$1+'Output(tau)'!$B$34))),0)</f>
        <v>2.8662418878189433E-2</v>
      </c>
      <c r="J59">
        <f>IF('Output(tau)'!$B$18&gt;=$H59,1/J$1*1/(1/J$1+'Output(tau)'!$B$34)*(EXP(-('Output(tau)'!$B$18-$H59-1)*(1/J$1+'Output(tau)'!$B$34))-EXP(-('Output(tau)'!$B$18-$H59)*(1/J$1+'Output(tau)'!$B$34))),0)</f>
        <v>9.7531298368878612E-4</v>
      </c>
      <c r="K59">
        <f>IF('Output(tau)'!$B$18&gt;=$H59,1/K$1*1/(1/K$1+'Output(tau)'!$B$34)*(EXP(-('Output(tau)'!$B$18-$H59-1)*(1/K$1+'Output(tau)'!$B$34))-EXP(-('Output(tau)'!$B$18-$H59)*(1/K$1+'Output(tau)'!$B$34))),0)</f>
        <v>5.1919101517932109E-3</v>
      </c>
      <c r="L59">
        <f>IF('Output(tau)'!$B$18&gt;=$H59,1/L$1*1/(1/L$1+'Output(tau)'!$B$34)*(EXP(-('Output(tau)'!$B$18-$H59-1)*(1/L$1+'Output(tau)'!$B$34))-EXP(-('Output(tau)'!$B$18-$H59)*(1/L$1+'Output(tau)'!$B$34))),0)</f>
        <v>1.1012860536141936E-2</v>
      </c>
      <c r="M59">
        <f>IF('Output(tau)'!$B$18&gt;=$H59,1/M$1*1/(1/M$1+'Output(tau)'!$B$34)*(EXP(-('Output(tau)'!$B$18-$H59-1)*(1/M$1+'Output(tau)'!$B$34))-EXP(-('Output(tau)'!$B$18-$H59)*(1/M$1+'Output(tau)'!$B$34))),0)</f>
        <v>1.6444375075078593E-2</v>
      </c>
      <c r="N59">
        <f>IF('Output(tau)'!$B$18&gt;=$H59,1/N$1*1/(1/N$1+'Output(tau)'!$B$34)*(EXP(-('Output(tau)'!$B$18-$H59-1)*(1/N$1+'Output(tau)'!$B$34))-EXP(-('Output(tau)'!$B$18-$H59)*(1/N$1+'Output(tau)'!$B$34))),0)</f>
        <v>2.0776439243924971E-2</v>
      </c>
      <c r="O59">
        <f>IF('Output(tau)'!$B$18&gt;=$H59,1/O$1*1/(1/O$1+'Output(tau)'!$B$34)*(EXP(-('Output(tau)'!$B$18-$H59-1)*(1/O$1+'Output(tau)'!$B$34))-EXP(-('Output(tau)'!$B$18-$H59)*(1/O$1+'Output(tau)'!$B$34))),0)</f>
        <v>2.3974266831981311E-2</v>
      </c>
      <c r="P59">
        <f>IF('Output(tau)'!$B$18&gt;=$H59,1/P$1*1/(1/P$1+'Output(tau)'!$B$34)*(EXP(-('Output(tau)'!$B$18-$H59-1)*(1/P$1+'Output(tau)'!$B$34))-EXP(-('Output(tau)'!$B$18-$H59)*(1/P$1+'Output(tau)'!$B$34))),0)</f>
        <v>2.6218484944235759E-2</v>
      </c>
      <c r="Q59">
        <f>IF('Output(tau)'!$B$18&gt;=$H59,1/Q$1*1/(1/Q$1+'Output(tau)'!$B$34)*(EXP(-('Output(tau)'!$B$18-$H59-1)*(1/Q$1+'Output(tau)'!$B$34))-EXP(-('Output(tau)'!$B$18-$H59)*(1/Q$1+'Output(tau)'!$B$34))),0)</f>
        <v>2.7720055130026761E-2</v>
      </c>
      <c r="R59">
        <f>IF('Output(tau)'!$B$18&gt;=$H59,1/R$1*1/(1/R$1+'Output(tau)'!$B$34)*(EXP(-('Output(tau)'!$B$18-$H59-1)*(1/R$1+'Output(tau)'!$B$34))-EXP(-('Output(tau)'!$B$18-$H59)*(1/R$1+'Output(tau)'!$B$34))),0)</f>
        <v>2.8662418878189433E-2</v>
      </c>
      <c r="S59">
        <f>IF('Output(tau)'!$B$18&gt;=$H59,1/S$1*1/(1/S$1+'Output(tau)'!$B$34)*(EXP(-('Output(tau)'!$B$18-$H59-1)*(1/S$1+'Output(tau)'!$B$34))-EXP(-('Output(tau)'!$B$18-$H59)*(1/S$1+'Output(tau)'!$B$34))),0)</f>
        <v>2.9190423662605658E-2</v>
      </c>
      <c r="T59">
        <f>IF('Output(tau)'!$B$18&gt;=$H59,1/T$1*1/(1/T$1+'Output(tau)'!$B$34)*(EXP(-('Output(tau)'!$B$18-$H59-1)*(1/T$1+'Output(tau)'!$B$34))-EXP(-('Output(tau)'!$B$18-$H59)*(1/T$1+'Output(tau)'!$B$34))),0)</f>
        <v>2.9414016064700121E-2</v>
      </c>
      <c r="U59">
        <f>IF('Output(tau)'!$B$18&gt;=$H59,1/U$1*1/(1/U$1+'Output(tau)'!$B$34)*(EXP(-('Output(tau)'!$B$18-$H59-1)*(1/U$1+'Output(tau)'!$B$34))-EXP(-('Output(tau)'!$B$18-$H59)*(1/U$1+'Output(tau)'!$B$34))),0)</f>
        <v>2.9415272026268924E-2</v>
      </c>
      <c r="V59">
        <f>IF('Output(tau)'!$B$18&gt;=$H59,1/V$1*1/(1/V$1+'Output(tau)'!$B$34)*(EXP(-('Output(tau)'!$B$18-$H59-1)*(1/V$1+'Output(tau)'!$B$34))-EXP(-('Output(tau)'!$B$18-$H59)*(1/V$1+'Output(tau)'!$B$34))),0)</f>
        <v>2.9255084350062632E-2</v>
      </c>
      <c r="W59">
        <f>IF('Output(tau)'!$B$18&gt;=$H59,1/W$1*1/(1/W$1+'Output(tau)'!$B$34)*(EXP(-('Output(tau)'!$B$18-$H59-1)*(1/W$1+'Output(tau)'!$B$34))-EXP(-('Output(tau)'!$B$18-$H59)*(1/W$1+'Output(tau)'!$B$34))),0)</f>
        <v>2.8978579608539667E-2</v>
      </c>
      <c r="X59">
        <f>IF('Output(tau)'!$B$18&gt;=$H59,1/X$1*1/(1/X$1+'Output(tau)'!$B$34)*(EXP(-('Output(tau)'!$B$18-$H59-1)*(1/X$1+'Output(tau)'!$B$34))-EXP(-('Output(tau)'!$B$18-$H59)*(1/X$1+'Output(tau)'!$B$34))),0)</f>
        <v>2.8619242659934818E-2</v>
      </c>
      <c r="Y59">
        <f>IF('Output(tau)'!$B$18&gt;=$H59,1/Y$1*1/(1/Y$1+'Output(tau)'!$B$34)*(EXP(-('Output(tau)'!$B$18-$H59-1)*(1/Y$1+'Output(tau)'!$B$34))-EXP(-('Output(tau)'!$B$18-$H59)*(1/Y$1+'Output(tau)'!$B$34))),0)</f>
        <v>2.8201974365068661E-2</v>
      </c>
      <c r="Z59">
        <f>IF('Output(tau)'!$B$18&gt;=$H59,1/Z$1*1/(1/Z$1+'Output(tau)'!$B$34)*(EXP(-('Output(tau)'!$B$18-$H59-1)*(1/Z$1+'Output(tau)'!$B$34))-EXP(-('Output(tau)'!$B$18-$H59)*(1/Z$1+'Output(tau)'!$B$34))),0)</f>
        <v>2.7745333784879644E-2</v>
      </c>
      <c r="AA59">
        <f>IF('Output(tau)'!$B$18&gt;=$H59,1/AA$1*1/(1/AA$1+'Output(tau)'!$B$34)*(EXP(-('Output(tau)'!$B$18-$H59-1)*(1/AA$1+'Output(tau)'!$B$34))-EXP(-('Output(tau)'!$B$18-$H59)*(1/AA$1+'Output(tau)'!$B$34))),0)</f>
        <v>2.7263177451849585E-2</v>
      </c>
      <c r="AB59">
        <f>IF('Output(tau)'!$B$18&gt;=$H59,1/AB$1*1/(1/AB$1+'Output(tau)'!$B$34)*(EXP(-('Output(tau)'!$B$18-$H59-1)*(1/AB$1+'Output(tau)'!$B$34))-EXP(-('Output(tau)'!$B$18-$H59)*(1/AB$1+'Output(tau)'!$B$34))),0)</f>
        <v>2.6765859333010344E-2</v>
      </c>
      <c r="AC59">
        <f>IF('Output(tau)'!$B$18&gt;=$H59,1/AC$1*1/(1/AC$1+'Output(tau)'!$B$34)*(EXP(-('Output(tau)'!$B$18-$H59-1)*(1/AC$1+'Output(tau)'!$B$34))-EXP(-('Output(tau)'!$B$18-$H59)*(1/AC$1+'Output(tau)'!$B$34))),0)</f>
        <v>2.6261112334081127E-2</v>
      </c>
      <c r="AD59">
        <f>IF('Output(tau)'!$B$18&gt;=$H59,1/AD$1*1/(1/AD$1+'Output(tau)'!$B$34)*(EXP(-('Output(tau)'!$B$18-$H59-1)*(1/AD$1+'Output(tau)'!$B$34))-EXP(-('Output(tau)'!$B$18-$H59)*(1/AD$1+'Output(tau)'!$B$34))),0)</f>
        <v>2.5754698954050803E-2</v>
      </c>
      <c r="AE59">
        <f>IF('Output(tau)'!$B$18&gt;=$H59,1/AE$1*1/(1/AE$1+'Output(tau)'!$B$34)*(EXP(-('Output(tau)'!$B$18-$H59-1)*(1/AE$1+'Output(tau)'!$B$34))-EXP(-('Output(tau)'!$B$18-$H59)*(1/AE$1+'Output(tau)'!$B$34))),0)</f>
        <v>2.5250894123043377E-2</v>
      </c>
      <c r="AF59">
        <f>IF('Output(tau)'!$B$18&gt;=$H59,1/AF$1*1/(1/AF$1+'Output(tau)'!$B$34)*(EXP(-('Output(tau)'!$B$18-$H59-1)*(1/AF$1+'Output(tau)'!$B$34))-EXP(-('Output(tau)'!$B$18-$H59)*(1/AF$1+'Output(tau)'!$B$34))),0)</f>
        <v>2.4752845502825083E-2</v>
      </c>
      <c r="AG59">
        <f>IF('Output(tau)'!$B$18&gt;=$H59,1/AG$1*1/(1/AG$1+'Output(tau)'!$B$34)*(EXP(-('Output(tau)'!$B$18-$H59-1)*(1/AG$1+'Output(tau)'!$B$34))-EXP(-('Output(tau)'!$B$18-$H59)*(1/AG$1+'Output(tau)'!$B$34))),0)</f>
        <v>2.4262843835946457E-2</v>
      </c>
      <c r="AH59">
        <f>IF('Output(tau)'!$B$18&gt;=$H59,1/AH$1*1/(1/AH$1+'Output(tau)'!$B$34)*(EXP(-('Output(tau)'!$B$18-$H59-1)*(1/AH$1+'Output(tau)'!$B$34))-EXP(-('Output(tau)'!$B$18-$H59)*(1/AH$1+'Output(tau)'!$B$34))),0)</f>
        <v>2.378252688408633E-2</v>
      </c>
      <c r="AI59">
        <f>IF('Output(tau)'!$B$18&gt;=$H59,1/AI$1*1/(1/AI$1+'Output(tau)'!$B$34)*(EXP(-('Output(tau)'!$B$18-$H59-1)*(1/AI$1+'Output(tau)'!$B$34))-EXP(-('Output(tau)'!$B$18-$H59)*(1/AI$1+'Output(tau)'!$B$34))),0)</f>
        <v>2.3313034046041903E-2</v>
      </c>
      <c r="AJ59">
        <f>IF('Output(tau)'!$B$18&gt;=$H59,1/AJ$1*1/(1/AJ$1+'Output(tau)'!$B$34)*(EXP(-('Output(tau)'!$B$18-$H59-1)*(1/AJ$1+'Output(tau)'!$B$34))-EXP(-('Output(tau)'!$B$18-$H59)*(1/AJ$1+'Output(tau)'!$B$34))),0)</f>
        <v>2.2855124132430293E-2</v>
      </c>
      <c r="AK59">
        <f>IF('Output(tau)'!$B$18&gt;=$H59,1/AK$1*1/(1/AK$1+'Output(tau)'!$B$34)*(EXP(-('Output(tau)'!$B$18-$H59-1)*(1/AK$1+'Output(tau)'!$B$34))-EXP(-('Output(tau)'!$B$18-$H59)*(1/AK$1+'Output(tau)'!$B$34))),0)</f>
        <v>2.2409265459897965E-2</v>
      </c>
      <c r="AL59">
        <f>IF('Output(tau)'!$B$18&gt;=$H59,1/AL$1*1/(1/AL$1+'Output(tau)'!$B$34)*(EXP(-('Output(tau)'!$B$18-$H59-1)*(1/AL$1+'Output(tau)'!$B$34))-EXP(-('Output(tau)'!$B$18-$H59)*(1/AL$1+'Output(tau)'!$B$34))),0)</f>
        <v>2.19757050341296E-2</v>
      </c>
      <c r="AM59">
        <f>IF('Output(tau)'!$B$18&gt;=$H59,1/AM$1*1/(1/AM$1+'Output(tau)'!$B$34)*(EXP(-('Output(tau)'!$B$18-$H59-1)*(1/AM$1+'Output(tau)'!$B$34))-EXP(-('Output(tau)'!$B$18-$H59)*(1/AM$1+'Output(tau)'!$B$34))),0)</f>
        <v>2.1554521852547026E-2</v>
      </c>
      <c r="AN59">
        <f>IF('Output(tau)'!$B$18&gt;=$H59,1/AN$1*1/(1/AN$1+'Output(tau)'!$B$34)*(EXP(-('Output(tau)'!$B$18-$H59-1)*(1/AN$1+'Output(tau)'!$B$34))-EXP(-('Output(tau)'!$B$18-$H59)*(1/AN$1+'Output(tau)'!$B$34))),0)</f>
        <v>2.1145668087484415E-2</v>
      </c>
      <c r="AO59">
        <f>IF('Output(tau)'!$B$18&gt;=$H59,1/AO$1*1/(1/AO$1+'Output(tau)'!$B$34)*(EXP(-('Output(tau)'!$B$18-$H59-1)*(1/AO$1+'Output(tau)'!$B$34))-EXP(-('Output(tau)'!$B$18-$H59)*(1/AO$1+'Output(tau)'!$B$34))),0)</f>
        <v>2.0749000977123955E-2</v>
      </c>
      <c r="AP59">
        <f>IF('Output(tau)'!$B$18&gt;=$H59,1/AP$1*1/(1/AP$1+'Output(tau)'!$B$34)*(EXP(-('Output(tau)'!$B$18-$H59-1)*(1/AP$1+'Output(tau)'!$B$34))-EXP(-('Output(tau)'!$B$18-$H59)*(1/AP$1+'Output(tau)'!$B$34))),0)</f>
        <v>2.0364307561277162E-2</v>
      </c>
      <c r="AQ59">
        <f>IF('Output(tau)'!$B$18&gt;=$H59,1/AQ$1*1/(1/AQ$1+'Output(tau)'!$B$34)*(EXP(-('Output(tau)'!$B$18-$H59-1)*(1/AQ$1+'Output(tau)'!$B$34))-EXP(-('Output(tau)'!$B$18-$H59)*(1/AQ$1+'Output(tau)'!$B$34))),0)</f>
        <v>1.9991323885817036E-2</v>
      </c>
      <c r="AR59">
        <f>IF('Output(tau)'!$B$18&gt;=$H59,1/AR$1*1/(1/AR$1+'Output(tau)'!$B$34)*(EXP(-('Output(tau)'!$B$18-$H59-1)*(1/AR$1+'Output(tau)'!$B$34))-EXP(-('Output(tau)'!$B$18-$H59)*(1/AR$1+'Output(tau)'!$B$34))),0)</f>
        <v>1.9629749915677119E-2</v>
      </c>
      <c r="AS59">
        <f>IF('Output(tau)'!$B$18&gt;=$H59,1/AS$1*1/(1/AS$1+'Output(tau)'!$B$34)*(EXP(-('Output(tau)'!$B$18-$H59-1)*(1/AS$1+'Output(tau)'!$B$34))-EXP(-('Output(tau)'!$B$18-$H59)*(1/AS$1+'Output(tau)'!$B$34))),0)</f>
        <v>1.9279261107651213E-2</v>
      </c>
      <c r="AT59">
        <f>IF('Output(tau)'!$B$18&gt;=$H59,1/AT$1*1/(1/AT$1+'Output(tau)'!$B$34)*(EXP(-('Output(tau)'!$B$18-$H59-1)*(1/AT$1+'Output(tau)'!$B$34))-EXP(-('Output(tau)'!$B$18-$H59)*(1/AT$1+'Output(tau)'!$B$34))),0)</f>
        <v>1.8939517375981318E-2</v>
      </c>
      <c r="AU59">
        <f>IF('Output(tau)'!$B$18&gt;=$H59,1/AU$1*1/(1/AU$1+'Output(tau)'!$B$34)*(EXP(-('Output(tau)'!$B$18-$H59-1)*(1/AU$1+'Output(tau)'!$B$34))-EXP(-('Output(tau)'!$B$18-$H59)*(1/AU$1+'Output(tau)'!$B$34))),0)</f>
        <v>1.8610170017895222E-2</v>
      </c>
      <c r="AV59">
        <f>IF('Output(tau)'!$B$18&gt;=$H59,1/AV$1*1/(1/AV$1+'Output(tau)'!$B$34)*(EXP(-('Output(tau)'!$B$18-$H59-1)*(1/AV$1+'Output(tau)'!$B$34))-EXP(-('Output(tau)'!$B$18-$H59)*(1/AV$1+'Output(tau)'!$B$34))),0)</f>
        <v>1.8290867039645664E-2</v>
      </c>
    </row>
    <row r="60" spans="7:48" x14ac:dyDescent="0.15">
      <c r="G60">
        <f>IF('Output(tau)'!$B$18&gt;H60,'Output(tau)'!$B$18-H60,0)</f>
        <v>12</v>
      </c>
      <c r="H60">
        <v>1988</v>
      </c>
      <c r="I60">
        <f>IF('Output(tau)'!$B$18&gt;=$H60,1/I$1*1/(1/I$1+'Output(tau)'!$B$34)*(EXP(-('Output(tau)'!$B$18-$H60-1)*(1/I$1+'Output(tau)'!$B$34))-EXP(-('Output(tau)'!$B$18-$H60)*(1/I$1+'Output(tau)'!$B$34))),0)</f>
        <v>3.1676871785877525E-2</v>
      </c>
      <c r="J60">
        <f>IF('Output(tau)'!$B$18&gt;=$H60,1/J$1*1/(1/J$1+'Output(tau)'!$B$34)*(EXP(-('Output(tau)'!$B$18-$H60-1)*(1/J$1+'Output(tau)'!$B$34))-EXP(-('Output(tau)'!$B$18-$H60)*(1/J$1+'Output(tau)'!$B$34))),0)</f>
        <v>1.6080192617977081E-3</v>
      </c>
      <c r="K60">
        <f>IF('Output(tau)'!$B$18&gt;=$H60,1/K$1*1/(1/K$1+'Output(tau)'!$B$34)*(EXP(-('Output(tau)'!$B$18-$H60-1)*(1/K$1+'Output(tau)'!$B$34))-EXP(-('Output(tau)'!$B$18-$H60)*(1/K$1+'Output(tau)'!$B$34))),0)</f>
        <v>7.2458943177732237E-3</v>
      </c>
      <c r="L60">
        <f>IF('Output(tau)'!$B$18&gt;=$H60,1/L$1*1/(1/L$1+'Output(tau)'!$B$34)*(EXP(-('Output(tau)'!$B$18-$H60-1)*(1/L$1+'Output(tau)'!$B$34))-EXP(-('Output(tau)'!$B$18-$H60)*(1/L$1+'Output(tau)'!$B$34))),0)</f>
        <v>1.4140792838843626E-2</v>
      </c>
      <c r="M60">
        <f>IF('Output(tau)'!$B$18&gt;=$H60,1/M$1*1/(1/M$1+'Output(tau)'!$B$34)*(EXP(-('Output(tau)'!$B$18-$H60-1)*(1/M$1+'Output(tau)'!$B$34))-EXP(-('Output(tau)'!$B$18-$H60)*(1/M$1+'Output(tau)'!$B$34))),0)</f>
        <v>2.00852050729214E-2</v>
      </c>
      <c r="N60">
        <f>IF('Output(tau)'!$B$18&gt;=$H60,1/N$1*1/(1/N$1+'Output(tau)'!$B$34)*(EXP(-('Output(tau)'!$B$18-$H60-1)*(1/N$1+'Output(tau)'!$B$34))-EXP(-('Output(tau)'!$B$18-$H60)*(1/N$1+'Output(tau)'!$B$34))),0)</f>
        <v>2.4544462843081205E-2</v>
      </c>
      <c r="O60">
        <f>IF('Output(tau)'!$B$18&gt;=$H60,1/O$1*1/(1/O$1+'Output(tau)'!$B$34)*(EXP(-('Output(tau)'!$B$18-$H60-1)*(1/O$1+'Output(tau)'!$B$34))-EXP(-('Output(tau)'!$B$18-$H60)*(1/O$1+'Output(tau)'!$B$34))),0)</f>
        <v>2.765587499564845E-2</v>
      </c>
      <c r="P60">
        <f>IF('Output(tau)'!$B$18&gt;=$H60,1/P$1*1/(1/P$1+'Output(tau)'!$B$34)*(EXP(-('Output(tau)'!$B$18-$H60-1)*(1/P$1+'Output(tau)'!$B$34))-EXP(-('Output(tau)'!$B$18-$H60)*(1/P$1+'Output(tau)'!$B$34))),0)</f>
        <v>2.9709435656316646E-2</v>
      </c>
      <c r="Q60">
        <f>IF('Output(tau)'!$B$18&gt;=$H60,1/Q$1*1/(1/Q$1+'Output(tau)'!$B$34)*(EXP(-('Output(tau)'!$B$18-$H60-1)*(1/Q$1+'Output(tau)'!$B$34))-EXP(-('Output(tau)'!$B$18-$H60)*(1/Q$1+'Output(tau)'!$B$34))),0)</f>
        <v>3.097769019438068E-2</v>
      </c>
      <c r="R60">
        <f>IF('Output(tau)'!$B$18&gt;=$H60,1/R$1*1/(1/R$1+'Output(tau)'!$B$34)*(EXP(-('Output(tau)'!$B$18-$H60-1)*(1/R$1+'Output(tau)'!$B$34))-EXP(-('Output(tau)'!$B$18-$H60)*(1/R$1+'Output(tau)'!$B$34))),0)</f>
        <v>3.1676871785877525E-2</v>
      </c>
      <c r="S60">
        <f>IF('Output(tau)'!$B$18&gt;=$H60,1/S$1*1/(1/S$1+'Output(tau)'!$B$34)*(EXP(-('Output(tau)'!$B$18-$H60-1)*(1/S$1+'Output(tau)'!$B$34))-EXP(-('Output(tau)'!$B$18-$H60)*(1/S$1+'Output(tau)'!$B$34))),0)</f>
        <v>3.1968459932279925E-2</v>
      </c>
      <c r="T60">
        <f>IF('Output(tau)'!$B$18&gt;=$H60,1/T$1*1/(1/T$1+'Output(tau)'!$B$34)*(EXP(-('Output(tau)'!$B$18-$H60-1)*(1/T$1+'Output(tau)'!$B$34))-EXP(-('Output(tau)'!$B$18-$H60)*(1/T$1+'Output(tau)'!$B$34))),0)</f>
        <v>3.1970213173405038E-2</v>
      </c>
      <c r="U60">
        <f>IF('Output(tau)'!$B$18&gt;=$H60,1/U$1*1/(1/U$1+'Output(tau)'!$B$34)*(EXP(-('Output(tau)'!$B$18-$H60-1)*(1/U$1+'Output(tau)'!$B$34))-EXP(-('Output(tau)'!$B$18-$H60)*(1/U$1+'Output(tau)'!$B$34))),0)</f>
        <v>3.1767287745397388E-2</v>
      </c>
      <c r="V60">
        <f>IF('Output(tau)'!$B$18&gt;=$H60,1/V$1*1/(1/V$1+'Output(tau)'!$B$34)*(EXP(-('Output(tau)'!$B$18-$H60-1)*(1/V$1+'Output(tau)'!$B$34))-EXP(-('Output(tau)'!$B$18-$H60)*(1/V$1+'Output(tau)'!$B$34))),0)</f>
        <v>3.1421172651067197E-2</v>
      </c>
      <c r="W60">
        <f>IF('Output(tau)'!$B$18&gt;=$H60,1/W$1*1/(1/W$1+'Output(tau)'!$B$34)*(EXP(-('Output(tau)'!$B$18-$H60-1)*(1/W$1+'Output(tau)'!$B$34))-EXP(-('Output(tau)'!$B$18-$H60)*(1/W$1+'Output(tau)'!$B$34))),0)</f>
        <v>3.0976336972577845E-2</v>
      </c>
      <c r="X60">
        <f>IF('Output(tau)'!$B$18&gt;=$H60,1/X$1*1/(1/X$1+'Output(tau)'!$B$34)*(EXP(-('Output(tau)'!$B$18-$H60-1)*(1/X$1+'Output(tau)'!$B$34))-EXP(-('Output(tau)'!$B$18-$H60)*(1/X$1+'Output(tau)'!$B$34))),0)</f>
        <v>3.0465025229926224E-2</v>
      </c>
      <c r="Y60">
        <f>IF('Output(tau)'!$B$18&gt;=$H60,1/Y$1*1/(1/Y$1+'Output(tau)'!$B$34)*(EXP(-('Output(tau)'!$B$18-$H60-1)*(1/Y$1+'Output(tau)'!$B$34))-EXP(-('Output(tau)'!$B$18-$H60)*(1/Y$1+'Output(tau)'!$B$34))),0)</f>
        <v>2.9910677325866553E-2</v>
      </c>
      <c r="Z60">
        <f>IF('Output(tau)'!$B$18&gt;=$H60,1/Z$1*1/(1/Z$1+'Output(tau)'!$B$34)*(EXP(-('Output(tau)'!$B$18-$H60-1)*(1/Z$1+'Output(tau)'!$B$34))-EXP(-('Output(tau)'!$B$18-$H60)*(1/Z$1+'Output(tau)'!$B$34))),0)</f>
        <v>2.9330362131629872E-2</v>
      </c>
      <c r="AA60">
        <f>IF('Output(tau)'!$B$18&gt;=$H60,1/AA$1*1/(1/AA$1+'Output(tau)'!$B$34)*(EXP(-('Output(tau)'!$B$18-$H60-1)*(1/AA$1+'Output(tau)'!$B$34))-EXP(-('Output(tau)'!$B$18-$H60)*(1/AA$1+'Output(tau)'!$B$34))),0)</f>
        <v>2.8736513438348266E-2</v>
      </c>
      <c r="AB60">
        <f>IF('Output(tau)'!$B$18&gt;=$H60,1/AB$1*1/(1/AB$1+'Output(tau)'!$B$34)*(EXP(-('Output(tau)'!$B$18-$H60-1)*(1/AB$1+'Output(tau)'!$B$34))-EXP(-('Output(tau)'!$B$18-$H60)*(1/AB$1+'Output(tau)'!$B$34))),0)</f>
        <v>2.813817428646026E-2</v>
      </c>
      <c r="AC60">
        <f>IF('Output(tau)'!$B$18&gt;=$H60,1/AC$1*1/(1/AC$1+'Output(tau)'!$B$34)*(EXP(-('Output(tau)'!$B$18-$H60-1)*(1/AC$1+'Output(tau)'!$B$34))-EXP(-('Output(tau)'!$B$18-$H60)*(1/AC$1+'Output(tau)'!$B$34))),0)</f>
        <v>2.7541894288133695E-2</v>
      </c>
      <c r="AD60">
        <f>IF('Output(tau)'!$B$18&gt;=$H60,1/AD$1*1/(1/AD$1+'Output(tau)'!$B$34)*(EXP(-('Output(tau)'!$B$18-$H60-1)*(1/AD$1+'Output(tau)'!$B$34))-EXP(-('Output(tau)'!$B$18-$H60)*(1/AD$1+'Output(tau)'!$B$34))),0)</f>
        <v>2.6952380927823927E-2</v>
      </c>
      <c r="AE60">
        <f>IF('Output(tau)'!$B$18&gt;=$H60,1/AE$1*1/(1/AE$1+'Output(tau)'!$B$34)*(EXP(-('Output(tau)'!$B$18-$H60-1)*(1/AE$1+'Output(tau)'!$B$34))-EXP(-('Output(tau)'!$B$18-$H60)*(1/AE$1+'Output(tau)'!$B$34))),0)</f>
        <v>2.6372975400343335E-2</v>
      </c>
      <c r="AF60">
        <f>IF('Output(tau)'!$B$18&gt;=$H60,1/AF$1*1/(1/AF$1+'Output(tau)'!$B$34)*(EXP(-('Output(tau)'!$B$18-$H60-1)*(1/AF$1+'Output(tau)'!$B$34))-EXP(-('Output(tau)'!$B$18-$H60)*(1/AF$1+'Output(tau)'!$B$34))),0)</f>
        <v>2.5806002473616307E-2</v>
      </c>
      <c r="AG60">
        <f>IF('Output(tau)'!$B$18&gt;=$H60,1/AG$1*1/(1/AG$1+'Output(tau)'!$B$34)*(EXP(-('Output(tau)'!$B$18-$H60-1)*(1/AG$1+'Output(tau)'!$B$34))-EXP(-('Output(tau)'!$B$18-$H60)*(1/AG$1+'Output(tau)'!$B$34))),0)</f>
        <v>2.5253029277000572E-2</v>
      </c>
      <c r="AH60">
        <f>IF('Output(tau)'!$B$18&gt;=$H60,1/AH$1*1/(1/AH$1+'Output(tau)'!$B$34)*(EXP(-('Output(tau)'!$B$18-$H60-1)*(1/AH$1+'Output(tau)'!$B$34))-EXP(-('Output(tau)'!$B$18-$H60)*(1/AH$1+'Output(tau)'!$B$34))),0)</f>
        <v>2.4715057789053807E-2</v>
      </c>
      <c r="AI60">
        <f>IF('Output(tau)'!$B$18&gt;=$H60,1/AI$1*1/(1/AI$1+'Output(tau)'!$B$34)*(EXP(-('Output(tau)'!$B$18-$H60-1)*(1/AI$1+'Output(tau)'!$B$34))-EXP(-('Output(tau)'!$B$18-$H60)*(1/AI$1+'Output(tau)'!$B$34))),0)</f>
        <v>2.4192668732314959E-2</v>
      </c>
      <c r="AJ60">
        <f>IF('Output(tau)'!$B$18&gt;=$H60,1/AJ$1*1/(1/AJ$1+'Output(tau)'!$B$34)*(EXP(-('Output(tau)'!$B$18-$H60-1)*(1/AJ$1+'Output(tau)'!$B$34))-EXP(-('Output(tau)'!$B$18-$H60)*(1/AJ$1+'Output(tau)'!$B$34))),0)</f>
        <v>2.3686129621680707E-2</v>
      </c>
      <c r="AK60">
        <f>IF('Output(tau)'!$B$18&gt;=$H60,1/AK$1*1/(1/AK$1+'Output(tau)'!$B$34)*(EXP(-('Output(tau)'!$B$18-$H60-1)*(1/AK$1+'Output(tau)'!$B$34))-EXP(-('Output(tau)'!$B$18-$H60)*(1/AK$1+'Output(tau)'!$B$34))),0)</f>
        <v>2.3195476206508081E-2</v>
      </c>
      <c r="AL60">
        <f>IF('Output(tau)'!$B$18&gt;=$H60,1/AL$1*1/(1/AL$1+'Output(tau)'!$B$34)*(EXP(-('Output(tau)'!$B$18-$H60-1)*(1/AL$1+'Output(tau)'!$B$34))-EXP(-('Output(tau)'!$B$18-$H60)*(1/AL$1+'Output(tau)'!$B$34))),0)</f>
        <v>2.2720574050802189E-2</v>
      </c>
      <c r="AM60">
        <f>IF('Output(tau)'!$B$18&gt;=$H60,1/AM$1*1/(1/AM$1+'Output(tau)'!$B$34)*(EXP(-('Output(tau)'!$B$18-$H60-1)*(1/AM$1+'Output(tau)'!$B$34))-EXP(-('Output(tau)'!$B$18-$H60)*(1/AM$1+'Output(tau)'!$B$34))),0)</f>
        <v>2.2261165206861055E-2</v>
      </c>
      <c r="AN60">
        <f>IF('Output(tau)'!$B$18&gt;=$H60,1/AN$1*1/(1/AN$1+'Output(tau)'!$B$34)*(EXP(-('Output(tau)'!$B$18-$H60-1)*(1/AN$1+'Output(tau)'!$B$34))-EXP(-('Output(tau)'!$B$18-$H60)*(1/AN$1+'Output(tau)'!$B$34))),0)</f>
        <v>2.1816903646426189E-2</v>
      </c>
      <c r="AO60">
        <f>IF('Output(tau)'!$B$18&gt;=$H60,1/AO$1*1/(1/AO$1+'Output(tau)'!$B$34)*(EXP(-('Output(tau)'!$B$18-$H60-1)*(1/AO$1+'Output(tau)'!$B$34))-EXP(-('Output(tau)'!$B$18-$H60)*(1/AO$1+'Output(tau)'!$B$34))),0)</f>
        <v>2.1387382174910541E-2</v>
      </c>
      <c r="AP60">
        <f>IF('Output(tau)'!$B$18&gt;=$H60,1/AP$1*1/(1/AP$1+'Output(tau)'!$B$34)*(EXP(-('Output(tau)'!$B$18-$H60-1)*(1/AP$1+'Output(tau)'!$B$34))-EXP(-('Output(tau)'!$B$18-$H60)*(1/AP$1+'Output(tau)'!$B$34))),0)</f>
        <v>2.0972152867719807E-2</v>
      </c>
      <c r="AQ60">
        <f>IF('Output(tau)'!$B$18&gt;=$H60,1/AQ$1*1/(1/AQ$1+'Output(tau)'!$B$34)*(EXP(-('Output(tau)'!$B$18-$H60-1)*(1/AQ$1+'Output(tau)'!$B$34))-EXP(-('Output(tau)'!$B$18-$H60)*(1/AQ$1+'Output(tau)'!$B$34))),0)</f>
        <v>2.0570742562231792E-2</v>
      </c>
      <c r="AR60">
        <f>IF('Output(tau)'!$B$18&gt;=$H60,1/AR$1*1/(1/AR$1+'Output(tau)'!$B$34)*(EXP(-('Output(tau)'!$B$18-$H60-1)*(1/AR$1+'Output(tau)'!$B$34))-EXP(-('Output(tau)'!$B$18-$H60)*(1/AR$1+'Output(tau)'!$B$34))),0)</f>
        <v>2.0182664564609931E-2</v>
      </c>
      <c r="AS60">
        <f>IF('Output(tau)'!$B$18&gt;=$H60,1/AS$1*1/(1/AS$1+'Output(tau)'!$B$34)*(EXP(-('Output(tau)'!$B$18-$H60-1)*(1/AS$1+'Output(tau)'!$B$34))-EXP(-('Output(tau)'!$B$18-$H60)*(1/AS$1+'Output(tau)'!$B$34))),0)</f>
        <v>1.9807427451714155E-2</v>
      </c>
      <c r="AT60">
        <f>IF('Output(tau)'!$B$18&gt;=$H60,1/AT$1*1/(1/AT$1+'Output(tau)'!$B$34)*(EXP(-('Output(tau)'!$B$18-$H60-1)*(1/AT$1+'Output(tau)'!$B$34))-EXP(-('Output(tau)'!$B$18-$H60)*(1/AT$1+'Output(tau)'!$B$34))),0)</f>
        <v>1.9444541639432322E-2</v>
      </c>
      <c r="AU60">
        <f>IF('Output(tau)'!$B$18&gt;=$H60,1/AU$1*1/(1/AU$1+'Output(tau)'!$B$34)*(EXP(-('Output(tau)'!$B$18-$H60-1)*(1/AU$1+'Output(tau)'!$B$34))-EXP(-('Output(tau)'!$B$18-$H60)*(1/AU$1+'Output(tau)'!$B$34))),0)</f>
        <v>1.9093524231429404E-2</v>
      </c>
      <c r="AV60">
        <f>IF('Output(tau)'!$B$18&gt;=$H60,1/AV$1*1/(1/AV$1+'Output(tau)'!$B$34)*(EXP(-('Output(tau)'!$B$18-$H60-1)*(1/AV$1+'Output(tau)'!$B$34))-EXP(-('Output(tau)'!$B$18-$H60)*(1/AV$1+'Output(tau)'!$B$34))),0)</f>
        <v>1.87539025432506E-2</v>
      </c>
    </row>
    <row r="61" spans="7:48" x14ac:dyDescent="0.15">
      <c r="G61">
        <f>IF('Output(tau)'!$B$18&gt;H61,'Output(tau)'!$B$18-H61,0)</f>
        <v>11</v>
      </c>
      <c r="H61">
        <v>1989</v>
      </c>
      <c r="I61">
        <f>IF('Output(tau)'!$B$18&gt;=$H61,1/I$1*1/(1/I$1+'Output(tau)'!$B$34)*(EXP(-('Output(tau)'!$B$18-$H61-1)*(1/I$1+'Output(tau)'!$B$34))-EXP(-('Output(tau)'!$B$18-$H61)*(1/I$1+'Output(tau)'!$B$34))),0)</f>
        <v>3.5008357473362783E-2</v>
      </c>
      <c r="J61">
        <f>IF('Output(tau)'!$B$18&gt;=$H61,1/J$1*1/(1/J$1+'Output(tau)'!$B$34)*(EXP(-('Output(tau)'!$B$18-$H61-1)*(1/J$1+'Output(tau)'!$B$34))-EXP(-('Output(tau)'!$B$18-$H61)*(1/J$1+'Output(tau)'!$B$34))),0)</f>
        <v>2.6511755606214004E-3</v>
      </c>
      <c r="K61">
        <f>IF('Output(tau)'!$B$18&gt;=$H61,1/K$1*1/(1/K$1+'Output(tau)'!$B$34)*(EXP(-('Output(tau)'!$B$18-$H61-1)*(1/K$1+'Output(tau)'!$B$34))-EXP(-('Output(tau)'!$B$18-$H61)*(1/K$1+'Output(tau)'!$B$34))),0)</f>
        <v>1.0112460140745006E-2</v>
      </c>
      <c r="L61">
        <f>IF('Output(tau)'!$B$18&gt;=$H61,1/L$1*1/(1/L$1+'Output(tau)'!$B$34)*(EXP(-('Output(tau)'!$B$18-$H61-1)*(1/L$1+'Output(tau)'!$B$34))-EXP(-('Output(tau)'!$B$18-$H61)*(1/L$1+'Output(tau)'!$B$34))),0)</f>
        <v>1.815713741719123E-2</v>
      </c>
      <c r="M61">
        <f>IF('Output(tau)'!$B$18&gt;=$H61,1/M$1*1/(1/M$1+'Output(tau)'!$B$34)*(EXP(-('Output(tau)'!$B$18-$H61-1)*(1/M$1+'Output(tau)'!$B$34))-EXP(-('Output(tau)'!$B$18-$H61)*(1/M$1+'Output(tau)'!$B$34))),0)</f>
        <v>2.4532124874278832E-2</v>
      </c>
      <c r="N61">
        <f>IF('Output(tau)'!$B$18&gt;=$H61,1/N$1*1/(1/N$1+'Output(tau)'!$B$34)*(EXP(-('Output(tau)'!$B$18-$H61-1)*(1/N$1+'Output(tau)'!$B$34))-EXP(-('Output(tau)'!$B$18-$H61)*(1/N$1+'Output(tau)'!$B$34))),0)</f>
        <v>2.8995856757867949E-2</v>
      </c>
      <c r="O61">
        <f>IF('Output(tau)'!$B$18&gt;=$H61,1/O$1*1/(1/O$1+'Output(tau)'!$B$34)*(EXP(-('Output(tau)'!$B$18-$H61-1)*(1/O$1+'Output(tau)'!$B$34))-EXP(-('Output(tau)'!$B$18-$H61)*(1/O$1+'Output(tau)'!$B$34))),0)</f>
        <v>3.1902849298174996E-2</v>
      </c>
      <c r="P61">
        <f>IF('Output(tau)'!$B$18&gt;=$H61,1/P$1*1/(1/P$1+'Output(tau)'!$B$34)*(EXP(-('Output(tau)'!$B$18-$H61-1)*(1/P$1+'Output(tau)'!$B$34))-EXP(-('Output(tau)'!$B$18-$H61)*(1/P$1+'Output(tau)'!$B$34))),0)</f>
        <v>3.3665201055443628E-2</v>
      </c>
      <c r="Q61">
        <f>IF('Output(tau)'!$B$18&gt;=$H61,1/Q$1*1/(1/Q$1+'Output(tau)'!$B$34)*(EXP(-('Output(tau)'!$B$18-$H61-1)*(1/Q$1+'Output(tau)'!$B$34))-EXP(-('Output(tau)'!$B$18-$H61)*(1/Q$1+'Output(tau)'!$B$34))),0)</f>
        <v>3.4618159497798118E-2</v>
      </c>
      <c r="R61">
        <f>IF('Output(tau)'!$B$18&gt;=$H61,1/R$1*1/(1/R$1+'Output(tau)'!$B$34)*(EXP(-('Output(tau)'!$B$18-$H61-1)*(1/R$1+'Output(tau)'!$B$34))-EXP(-('Output(tau)'!$B$18-$H61)*(1/R$1+'Output(tau)'!$B$34))),0)</f>
        <v>3.5008357473362783E-2</v>
      </c>
      <c r="S61">
        <f>IF('Output(tau)'!$B$18&gt;=$H61,1/S$1*1/(1/S$1+'Output(tau)'!$B$34)*(EXP(-('Output(tau)'!$B$18-$H61-1)*(1/S$1+'Output(tau)'!$B$34))-EXP(-('Output(tau)'!$B$18-$H61)*(1/S$1+'Output(tau)'!$B$34))),0)</f>
        <v>3.5010880357690621E-2</v>
      </c>
      <c r="T61">
        <f>IF('Output(tau)'!$B$18&gt;=$H61,1/T$1*1/(1/T$1+'Output(tau)'!$B$34)*(EXP(-('Output(tau)'!$B$18-$H61-1)*(1/T$1+'Output(tau)'!$B$34))-EXP(-('Output(tau)'!$B$18-$H61)*(1/T$1+'Output(tau)'!$B$34))),0)</f>
        <v>3.4748554162230882E-2</v>
      </c>
      <c r="U61">
        <f>IF('Output(tau)'!$B$18&gt;=$H61,1/U$1*1/(1/U$1+'Output(tau)'!$B$34)*(EXP(-('Output(tau)'!$B$18-$H61-1)*(1/U$1+'Output(tau)'!$B$34))-EXP(-('Output(tau)'!$B$18-$H61)*(1/U$1+'Output(tau)'!$B$34))),0)</f>
        <v>3.4307368288066631E-2</v>
      </c>
      <c r="V61">
        <f>IF('Output(tau)'!$B$18&gt;=$H61,1/V$1*1/(1/V$1+'Output(tau)'!$B$34)*(EXP(-('Output(tau)'!$B$18-$H61-1)*(1/V$1+'Output(tau)'!$B$34))-EXP(-('Output(tau)'!$B$18-$H61)*(1/V$1+'Output(tau)'!$B$34))),0)</f>
        <v>3.3747641228935976E-2</v>
      </c>
      <c r="W61">
        <f>IF('Output(tau)'!$B$18&gt;=$H61,1/W$1*1/(1/W$1+'Output(tau)'!$B$34)*(EXP(-('Output(tau)'!$B$18-$H61-1)*(1/W$1+'Output(tau)'!$B$34))-EXP(-('Output(tau)'!$B$18-$H61)*(1/W$1+'Output(tau)'!$B$34))),0)</f>
        <v>3.311181794279261E-2</v>
      </c>
      <c r="X61">
        <f>IF('Output(tau)'!$B$18&gt;=$H61,1/X$1*1/(1/X$1+'Output(tau)'!$B$34)*(EXP(-('Output(tau)'!$B$18-$H61-1)*(1/X$1+'Output(tau)'!$B$34))-EXP(-('Output(tau)'!$B$18-$H61)*(1/X$1+'Output(tau)'!$B$34))),0)</f>
        <v>3.2429850548049366E-2</v>
      </c>
      <c r="Y61">
        <f>IF('Output(tau)'!$B$18&gt;=$H61,1/Y$1*1/(1/Y$1+'Output(tau)'!$B$34)*(EXP(-('Output(tau)'!$B$18-$H61-1)*(1/Y$1+'Output(tau)'!$B$34))-EXP(-('Output(tau)'!$B$18-$H61)*(1/Y$1+'Output(tau)'!$B$34))),0)</f>
        <v>3.1722907286953594E-2</v>
      </c>
      <c r="Z61">
        <f>IF('Output(tau)'!$B$18&gt;=$H61,1/Z$1*1/(1/Z$1+'Output(tau)'!$B$34)*(EXP(-('Output(tau)'!$B$18-$H61-1)*(1/Z$1+'Output(tau)'!$B$34))-EXP(-('Output(tau)'!$B$18-$H61)*(1/Z$1+'Output(tau)'!$B$34))),0)</f>
        <v>3.100593957321085E-2</v>
      </c>
      <c r="AA61">
        <f>IF('Output(tau)'!$B$18&gt;=$H61,1/AA$1*1/(1/AA$1+'Output(tau)'!$B$34)*(EXP(-('Output(tau)'!$B$18-$H61-1)*(1/AA$1+'Output(tau)'!$B$34))-EXP(-('Output(tau)'!$B$18-$H61)*(1/AA$1+'Output(tau)'!$B$34))),0)</f>
        <v>3.0289470332312662E-2</v>
      </c>
      <c r="AB61">
        <f>IF('Output(tau)'!$B$18&gt;=$H61,1/AB$1*1/(1/AB$1+'Output(tau)'!$B$34)*(EXP(-('Output(tau)'!$B$18-$H61-1)*(1/AB$1+'Output(tau)'!$B$34))-EXP(-('Output(tau)'!$B$18-$H61)*(1/AB$1+'Output(tau)'!$B$34))),0)</f>
        <v>2.9580849332146775E-2</v>
      </c>
      <c r="AC61">
        <f>IF('Output(tau)'!$B$18&gt;=$H61,1/AC$1*1/(1/AC$1+'Output(tau)'!$B$34)*(EXP(-('Output(tau)'!$B$18-$H61-1)*(1/AC$1+'Output(tau)'!$B$34))-EXP(-('Output(tau)'!$B$18-$H61)*(1/AC$1+'Output(tau)'!$B$34))),0)</f>
        <v>2.8885141319558549E-2</v>
      </c>
      <c r="AD61">
        <f>IF('Output(tau)'!$B$18&gt;=$H61,1/AD$1*1/(1/AD$1+'Output(tau)'!$B$34)*(EXP(-('Output(tau)'!$B$18-$H61-1)*(1/AD$1+'Output(tau)'!$B$34))-EXP(-('Output(tau)'!$B$18-$H61)*(1/AD$1+'Output(tau)'!$B$34))),0)</f>
        <v>2.8205759227648453E-2</v>
      </c>
      <c r="AE61">
        <f>IF('Output(tau)'!$B$18&gt;=$H61,1/AE$1*1/(1/AE$1+'Output(tau)'!$B$34)*(EXP(-('Output(tau)'!$B$18-$H61-1)*(1/AE$1+'Output(tau)'!$B$34))-EXP(-('Output(tau)'!$B$18-$H61)*(1/AE$1+'Output(tau)'!$B$34))),0)</f>
        <v>2.7544918927539741E-2</v>
      </c>
      <c r="AF61">
        <f>IF('Output(tau)'!$B$18&gt;=$H61,1/AF$1*1/(1/AF$1+'Output(tau)'!$B$34)*(EXP(-('Output(tau)'!$B$18-$H61-1)*(1/AF$1+'Output(tau)'!$B$34))-EXP(-('Output(tau)'!$B$18-$H61)*(1/AF$1+'Output(tau)'!$B$34))),0)</f>
        <v>2.6903968014194035E-2</v>
      </c>
      <c r="AG61">
        <f>IF('Output(tau)'!$B$18&gt;=$H61,1/AG$1*1/(1/AG$1+'Output(tau)'!$B$34)*(EXP(-('Output(tau)'!$B$18-$H61-1)*(1/AG$1+'Output(tau)'!$B$34))-EXP(-('Output(tau)'!$B$18-$H61)*(1/AG$1+'Output(tau)'!$B$34))),0)</f>
        <v>2.6283624952497919E-2</v>
      </c>
      <c r="AH61">
        <f>IF('Output(tau)'!$B$18&gt;=$H61,1/AH$1*1/(1/AH$1+'Output(tau)'!$B$34)*(EXP(-('Output(tau)'!$B$18-$H61-1)*(1/AH$1+'Output(tau)'!$B$34))-EXP(-('Output(tau)'!$B$18-$H61)*(1/AH$1+'Output(tau)'!$B$34))),0)</f>
        <v>2.5684153937611809E-2</v>
      </c>
      <c r="AI61">
        <f>IF('Output(tau)'!$B$18&gt;=$H61,1/AI$1*1/(1/AI$1+'Output(tau)'!$B$34)*(EXP(-('Output(tau)'!$B$18-$H61-1)*(1/AI$1+'Output(tau)'!$B$34))-EXP(-('Output(tau)'!$B$18-$H61)*(1/AI$1+'Output(tau)'!$B$34))),0)</f>
        <v>2.5105493314839578E-2</v>
      </c>
      <c r="AJ61">
        <f>IF('Output(tau)'!$B$18&gt;=$H61,1/AJ$1*1/(1/AJ$1+'Output(tau)'!$B$34)*(EXP(-('Output(tau)'!$B$18-$H61-1)*(1/AJ$1+'Output(tau)'!$B$34))-EXP(-('Output(tau)'!$B$18-$H61)*(1/AJ$1+'Output(tau)'!$B$34))),0)</f>
        <v>2.4547350222394071E-2</v>
      </c>
      <c r="AK61">
        <f>IF('Output(tau)'!$B$18&gt;=$H61,1/AK$1*1/(1/AK$1+'Output(tau)'!$B$34)*(EXP(-('Output(tau)'!$B$18-$H61-1)*(1/AK$1+'Output(tau)'!$B$34))-EXP(-('Output(tau)'!$B$18-$H61)*(1/AK$1+'Output(tau)'!$B$34))),0)</f>
        <v>2.4009270513997816E-2</v>
      </c>
      <c r="AL61">
        <f>IF('Output(tau)'!$B$18&gt;=$H61,1/AL$1*1/(1/AL$1+'Output(tau)'!$B$34)*(EXP(-('Output(tau)'!$B$18-$H61-1)*(1/AL$1+'Output(tau)'!$B$34))-EXP(-('Output(tau)'!$B$18-$H61)*(1/AL$1+'Output(tau)'!$B$34))),0)</f>
        <v>2.3490690487347754E-2</v>
      </c>
      <c r="AM61">
        <f>IF('Output(tau)'!$B$18&gt;=$H61,1/AM$1*1/(1/AM$1+'Output(tau)'!$B$34)*(EXP(-('Output(tau)'!$B$18-$H61-1)*(1/AM$1+'Output(tau)'!$B$34))-EXP(-('Output(tau)'!$B$18-$H61)*(1/AM$1+'Output(tau)'!$B$34))),0)</f>
        <v>2.2990975153949322E-2</v>
      </c>
      <c r="AN61">
        <f>IF('Output(tau)'!$B$18&gt;=$H61,1/AN$1*1/(1/AN$1+'Output(tau)'!$B$34)*(EXP(-('Output(tau)'!$B$18-$H61-1)*(1/AN$1+'Output(tau)'!$B$34))-EXP(-('Output(tau)'!$B$18-$H61)*(1/AN$1+'Output(tau)'!$B$34))),0)</f>
        <v>2.2509446509243358E-2</v>
      </c>
      <c r="AO61">
        <f>IF('Output(tau)'!$B$18&gt;=$H61,1/AO$1*1/(1/AO$1+'Output(tau)'!$B$34)*(EXP(-('Output(tau)'!$B$18-$H61-1)*(1/AO$1+'Output(tau)'!$B$34))-EXP(-('Output(tau)'!$B$18-$H61)*(1/AO$1+'Output(tau)'!$B$34))),0)</f>
        <v>2.204540434500879E-2</v>
      </c>
      <c r="AP61">
        <f>IF('Output(tau)'!$B$18&gt;=$H61,1/AP$1*1/(1/AP$1+'Output(tau)'!$B$34)*(EXP(-('Output(tau)'!$B$18-$H61-1)*(1/AP$1+'Output(tau)'!$B$34))-EXP(-('Output(tau)'!$B$18-$H61)*(1/AP$1+'Output(tau)'!$B$34))),0)</f>
        <v>2.1598141482765176E-2</v>
      </c>
      <c r="AQ61">
        <f>IF('Output(tau)'!$B$18&gt;=$H61,1/AQ$1*1/(1/AQ$1+'Output(tau)'!$B$34)*(EXP(-('Output(tau)'!$B$18-$H61-1)*(1/AQ$1+'Output(tau)'!$B$34))-EXP(-('Output(tau)'!$B$18-$H61)*(1/AQ$1+'Output(tau)'!$B$34))),0)</f>
        <v>2.1166954823928719E-2</v>
      </c>
      <c r="AR61">
        <f>IF('Output(tau)'!$B$18&gt;=$H61,1/AR$1*1/(1/AR$1+'Output(tau)'!$B$34)*(EXP(-('Output(tau)'!$B$18-$H61-1)*(1/AR$1+'Output(tau)'!$B$34))-EXP(-('Output(tau)'!$B$18-$H61)*(1/AR$1+'Output(tau)'!$B$34))),0)</f>
        <v>2.0751153258567245E-2</v>
      </c>
      <c r="AS61">
        <f>IF('Output(tau)'!$B$18&gt;=$H61,1/AS$1*1/(1/AS$1+'Output(tau)'!$B$34)*(EXP(-('Output(tau)'!$B$18-$H61-1)*(1/AS$1+'Output(tau)'!$B$34))-EXP(-('Output(tau)'!$B$18-$H61)*(1/AS$1+'Output(tau)'!$B$34))),0)</f>
        <v>2.0350063213740777E-2</v>
      </c>
      <c r="AT61">
        <f>IF('Output(tau)'!$B$18&gt;=$H61,1/AT$1*1/(1/AT$1+'Output(tau)'!$B$34)*(EXP(-('Output(tau)'!$B$18-$H61-1)*(1/AT$1+'Output(tau)'!$B$34))-EXP(-('Output(tau)'!$B$18-$H61)*(1/AT$1+'Output(tau)'!$B$34))),0)</f>
        <v>1.9963032429068384E-2</v>
      </c>
      <c r="AU61">
        <f>IF('Output(tau)'!$B$18&gt;=$H61,1/AU$1*1/(1/AU$1+'Output(tau)'!$B$34)*(EXP(-('Output(tau)'!$B$18-$H61-1)*(1/AU$1+'Output(tau)'!$B$34))-EXP(-('Output(tau)'!$B$18-$H61)*(1/AU$1+'Output(tau)'!$B$34))),0)</f>
        <v>1.9589432403122831E-2</v>
      </c>
      <c r="AV61">
        <f>IF('Output(tau)'!$B$18&gt;=$H61,1/AV$1*1/(1/AV$1+'Output(tau)'!$B$34)*(EXP(-('Output(tau)'!$B$18-$H61-1)*(1/AV$1+'Output(tau)'!$B$34))-EXP(-('Output(tau)'!$B$18-$H61)*(1/AV$1+'Output(tau)'!$B$34))),0)</f>
        <v>1.9228659846436402E-2</v>
      </c>
    </row>
    <row r="62" spans="7:48" x14ac:dyDescent="0.15">
      <c r="G62">
        <f>IF('Output(tau)'!$B$18&gt;H62,'Output(tau)'!$B$18-H62,0)</f>
        <v>10</v>
      </c>
      <c r="H62">
        <v>1990</v>
      </c>
      <c r="I62">
        <f>IF('Output(tau)'!$B$18&gt;=$H62,1/I$1*1/(1/I$1+'Output(tau)'!$B$34)*(EXP(-('Output(tau)'!$B$18-$H62-1)*(1/I$1+'Output(tau)'!$B$34))-EXP(-('Output(tau)'!$B$18-$H62)*(1/I$1+'Output(tau)'!$B$34))),0)</f>
        <v>3.8690218569156776E-2</v>
      </c>
      <c r="J62">
        <f>IF('Output(tau)'!$B$18&gt;=$H62,1/J$1*1/(1/J$1+'Output(tau)'!$B$34)*(EXP(-('Output(tau)'!$B$18-$H62-1)*(1/J$1+'Output(tau)'!$B$34))-EXP(-('Output(tau)'!$B$18-$H62)*(1/J$1+'Output(tau)'!$B$34))),0)</f>
        <v>4.3710495391568391E-3</v>
      </c>
      <c r="K62">
        <f>IF('Output(tau)'!$B$18&gt;=$H62,1/K$1*1/(1/K$1+'Output(tau)'!$B$34)*(EXP(-('Output(tau)'!$B$18-$H62-1)*(1/K$1+'Output(tau)'!$B$34))-EXP(-('Output(tau)'!$B$18-$H62)*(1/K$1+'Output(tau)'!$B$34))),0)</f>
        <v>1.4113075020611536E-2</v>
      </c>
      <c r="L62">
        <f>IF('Output(tau)'!$B$18&gt;=$H62,1/L$1*1/(1/L$1+'Output(tau)'!$B$34)*(EXP(-('Output(tau)'!$B$18-$H62-1)*(1/L$1+'Output(tau)'!$B$34))-EXP(-('Output(tau)'!$B$18-$H62)*(1/L$1+'Output(tau)'!$B$34))),0)</f>
        <v>2.3314225937965533E-2</v>
      </c>
      <c r="M62">
        <f>IF('Output(tau)'!$B$18&gt;=$H62,1/M$1*1/(1/M$1+'Output(tau)'!$B$34)*(EXP(-('Output(tau)'!$B$18-$H62-1)*(1/M$1+'Output(tau)'!$B$34))-EXP(-('Output(tau)'!$B$18-$H62)*(1/M$1+'Output(tau)'!$B$34))),0)</f>
        <v>2.996360498497383E-2</v>
      </c>
      <c r="N62">
        <f>IF('Output(tau)'!$B$18&gt;=$H62,1/N$1*1/(1/N$1+'Output(tau)'!$B$34)*(EXP(-('Output(tau)'!$B$18-$H62-1)*(1/N$1+'Output(tau)'!$B$34))-EXP(-('Output(tau)'!$B$18-$H62)*(1/N$1+'Output(tau)'!$B$34))),0)</f>
        <v>3.4254557310867961E-2</v>
      </c>
      <c r="O62">
        <f>IF('Output(tau)'!$B$18&gt;=$H62,1/O$1*1/(1/O$1+'Output(tau)'!$B$34)*(EXP(-('Output(tau)'!$B$18-$H62-1)*(1/O$1+'Output(tau)'!$B$34))-EXP(-('Output(tau)'!$B$18-$H62)*(1/O$1+'Output(tau)'!$B$34))),0)</f>
        <v>3.6802010187788586E-2</v>
      </c>
      <c r="P62">
        <f>IF('Output(tau)'!$B$18&gt;=$H62,1/P$1*1/(1/P$1+'Output(tau)'!$B$34)*(EXP(-('Output(tau)'!$B$18-$H62-1)*(1/P$1+'Output(tau)'!$B$34))-EXP(-('Output(tau)'!$B$18-$H62)*(1/P$1+'Output(tau)'!$B$34))),0)</f>
        <v>3.8147670498159647E-2</v>
      </c>
      <c r="Q62">
        <f>IF('Output(tau)'!$B$18&gt;=$H62,1/Q$1*1/(1/Q$1+'Output(tau)'!$B$34)*(EXP(-('Output(tau)'!$B$18-$H62-1)*(1/Q$1+'Output(tau)'!$B$34))-EXP(-('Output(tau)'!$B$18-$H62)*(1/Q$1+'Output(tau)'!$B$34))),0)</f>
        <v>3.8686453363536766E-2</v>
      </c>
      <c r="R62">
        <f>IF('Output(tau)'!$B$18&gt;=$H62,1/R$1*1/(1/R$1+'Output(tau)'!$B$34)*(EXP(-('Output(tau)'!$B$18-$H62-1)*(1/R$1+'Output(tau)'!$B$34))-EXP(-('Output(tau)'!$B$18-$H62)*(1/R$1+'Output(tau)'!$B$34))),0)</f>
        <v>3.8690218569156776E-2</v>
      </c>
      <c r="S62">
        <f>IF('Output(tau)'!$B$18&gt;=$H62,1/S$1*1/(1/S$1+'Output(tau)'!$B$34)*(EXP(-('Output(tau)'!$B$18-$H62-1)*(1/S$1+'Output(tau)'!$B$34))-EXP(-('Output(tau)'!$B$18-$H62)*(1/S$1+'Output(tau)'!$B$34))),0)</f>
        <v>3.8342846230850991E-2</v>
      </c>
      <c r="T62">
        <f>IF('Output(tau)'!$B$18&gt;=$H62,1/T$1*1/(1/T$1+'Output(tau)'!$B$34)*(EXP(-('Output(tau)'!$B$18-$H62-1)*(1/T$1+'Output(tau)'!$B$34))-EXP(-('Output(tau)'!$B$18-$H62)*(1/T$1+'Output(tau)'!$B$34))),0)</f>
        <v>3.7768344233936435E-2</v>
      </c>
      <c r="U62">
        <f>IF('Output(tau)'!$B$18&gt;=$H62,1/U$1*1/(1/U$1+'Output(tau)'!$B$34)*(EXP(-('Output(tau)'!$B$18-$H62-1)*(1/U$1+'Output(tau)'!$B$34))-EXP(-('Output(tau)'!$B$18-$H62)*(1/U$1+'Output(tau)'!$B$34))),0)</f>
        <v>3.705055112939476E-2</v>
      </c>
      <c r="V62">
        <f>IF('Output(tau)'!$B$18&gt;=$H62,1/V$1*1/(1/V$1+'Output(tau)'!$B$34)*(EXP(-('Output(tau)'!$B$18-$H62-1)*(1/V$1+'Output(tau)'!$B$34))-EXP(-('Output(tau)'!$B$18-$H62)*(1/V$1+'Output(tau)'!$B$34))),0)</f>
        <v>3.6246364868826597E-2</v>
      </c>
      <c r="W62">
        <f>IF('Output(tau)'!$B$18&gt;=$H62,1/W$1*1/(1/W$1+'Output(tau)'!$B$34)*(EXP(-('Output(tau)'!$B$18-$H62-1)*(1/W$1+'Output(tau)'!$B$34))-EXP(-('Output(tau)'!$B$18-$H62)*(1/W$1+'Output(tau)'!$B$34))),0)</f>
        <v>3.5394517061434372E-2</v>
      </c>
      <c r="X62">
        <f>IF('Output(tau)'!$B$18&gt;=$H62,1/X$1*1/(1/X$1+'Output(tau)'!$B$34)*(EXP(-('Output(tau)'!$B$18-$H62-1)*(1/X$1+'Output(tau)'!$B$34))-EXP(-('Output(tau)'!$B$18-$H62)*(1/X$1+'Output(tau)'!$B$34))),0)</f>
        <v>3.4521396211932731E-2</v>
      </c>
      <c r="Y62">
        <f>IF('Output(tau)'!$B$18&gt;=$H62,1/Y$1*1/(1/Y$1+'Output(tau)'!$B$34)*(EXP(-('Output(tau)'!$B$18-$H62-1)*(1/Y$1+'Output(tau)'!$B$34))-EXP(-('Output(tau)'!$B$18-$H62)*(1/Y$1+'Output(tau)'!$B$34))),0)</f>
        <v>3.3644936748602916E-2</v>
      </c>
      <c r="Z62">
        <f>IF('Output(tau)'!$B$18&gt;=$H62,1/Z$1*1/(1/Z$1+'Output(tau)'!$B$34)*(EXP(-('Output(tau)'!$B$18-$H62-1)*(1/Z$1+'Output(tau)'!$B$34))-EXP(-('Output(tau)'!$B$18-$H62)*(1/Z$1+'Output(tau)'!$B$34))),0)</f>
        <v>3.2777238975200684E-2</v>
      </c>
      <c r="AA62">
        <f>IF('Output(tau)'!$B$18&gt;=$H62,1/AA$1*1/(1/AA$1+'Output(tau)'!$B$34)*(EXP(-('Output(tau)'!$B$18-$H62-1)*(1/AA$1+'Output(tau)'!$B$34))-EXP(-('Output(tau)'!$B$18-$H62)*(1/AA$1+'Output(tau)'!$B$34))),0)</f>
        <v>3.1926350946518411E-2</v>
      </c>
      <c r="AB62">
        <f>IF('Output(tau)'!$B$18&gt;=$H62,1/AB$1*1/(1/AB$1+'Output(tau)'!$B$34)*(EXP(-('Output(tau)'!$B$18-$H62-1)*(1/AB$1+'Output(tau)'!$B$34))-EXP(-('Output(tau)'!$B$18-$H62)*(1/AB$1+'Output(tau)'!$B$34))),0)</f>
        <v>3.1097491909139907E-2</v>
      </c>
      <c r="AC62">
        <f>IF('Output(tau)'!$B$18&gt;=$H62,1/AC$1*1/(1/AC$1+'Output(tau)'!$B$34)*(EXP(-('Output(tau)'!$B$18-$H62-1)*(1/AC$1+'Output(tau)'!$B$34))-EXP(-('Output(tau)'!$B$18-$H62)*(1/AC$1+'Output(tau)'!$B$34))),0)</f>
        <v>3.029389991560405E-2</v>
      </c>
      <c r="AD62">
        <f>IF('Output(tau)'!$B$18&gt;=$H62,1/AD$1*1/(1/AD$1+'Output(tau)'!$B$34)*(EXP(-('Output(tau)'!$B$18-$H62-1)*(1/AD$1+'Output(tau)'!$B$34))-EXP(-('Output(tau)'!$B$18-$H62)*(1/AD$1+'Output(tau)'!$B$34))),0)</f>
        <v>2.9517423924013464E-2</v>
      </c>
      <c r="AE62">
        <f>IF('Output(tau)'!$B$18&gt;=$H62,1/AE$1*1/(1/AE$1+'Output(tau)'!$B$34)*(EXP(-('Output(tau)'!$B$18-$H62-1)*(1/AE$1+'Output(tau)'!$B$34))-EXP(-('Output(tau)'!$B$18-$H62)*(1/AE$1+'Output(tau)'!$B$34))),0)</f>
        <v>2.8768940447836511E-2</v>
      </c>
      <c r="AF62">
        <f>IF('Output(tau)'!$B$18&gt;=$H62,1/AF$1*1/(1/AF$1+'Output(tau)'!$B$34)*(EXP(-('Output(tau)'!$B$18-$H62-1)*(1/AF$1+'Output(tau)'!$B$34))-EXP(-('Output(tau)'!$B$18-$H62)*(1/AF$1+'Output(tau)'!$B$34))),0)</f>
        <v>2.8048648590528469E-2</v>
      </c>
      <c r="AG62">
        <f>IF('Output(tau)'!$B$18&gt;=$H62,1/AG$1*1/(1/AG$1+'Output(tau)'!$B$34)*(EXP(-('Output(tau)'!$B$18-$H62-1)*(1/AG$1+'Output(tau)'!$B$34))-EXP(-('Output(tau)'!$B$18-$H62)*(1/AG$1+'Output(tau)'!$B$34))),0)</f>
        <v>2.73562800353917E-2</v>
      </c>
      <c r="AH62">
        <f>IF('Output(tau)'!$B$18&gt;=$H62,1/AH$1*1/(1/AH$1+'Output(tau)'!$B$34)*(EXP(-('Output(tau)'!$B$18-$H62-1)*(1/AH$1+'Output(tau)'!$B$34))-EXP(-('Output(tau)'!$B$18-$H62)*(1/AH$1+'Output(tau)'!$B$34))),0)</f>
        <v>2.6691249080676327E-2</v>
      </c>
      <c r="AI62">
        <f>IF('Output(tau)'!$B$18&gt;=$H62,1/AI$1*1/(1/AI$1+'Output(tau)'!$B$34)*(EXP(-('Output(tau)'!$B$18-$H62-1)*(1/AI$1+'Output(tau)'!$B$34))-EXP(-('Output(tau)'!$B$18-$H62)*(1/AI$1+'Output(tau)'!$B$34))),0)</f>
        <v>2.6052760096680116E-2</v>
      </c>
      <c r="AJ62">
        <f>IF('Output(tau)'!$B$18&gt;=$H62,1/AJ$1*1/(1/AJ$1+'Output(tau)'!$B$34)*(EXP(-('Output(tau)'!$B$18-$H62-1)*(1/AJ$1+'Output(tau)'!$B$34))-EXP(-('Output(tau)'!$B$18-$H62)*(1/AJ$1+'Output(tau)'!$B$34))),0)</f>
        <v>2.5439884547001523E-2</v>
      </c>
      <c r="AK62">
        <f>IF('Output(tau)'!$B$18&gt;=$H62,1/AK$1*1/(1/AK$1+'Output(tau)'!$B$34)*(EXP(-('Output(tau)'!$B$18-$H62-1)*(1/AK$1+'Output(tau)'!$B$34))-EXP(-('Output(tau)'!$B$18-$H62)*(1/AK$1+'Output(tau)'!$B$34))),0)</f>
        <v>2.485161612903608E-2</v>
      </c>
      <c r="AL62">
        <f>IF('Output(tau)'!$B$18&gt;=$H62,1/AL$1*1/(1/AL$1+'Output(tau)'!$B$34)*(EXP(-('Output(tau)'!$B$18-$H62-1)*(1/AL$1+'Output(tau)'!$B$34))-EXP(-('Output(tau)'!$B$18-$H62)*(1/AL$1+'Output(tau)'!$B$34))),0)</f>
        <v>2.4286910107928605E-2</v>
      </c>
      <c r="AM62">
        <f>IF('Output(tau)'!$B$18&gt;=$H62,1/AM$1*1/(1/AM$1+'Output(tau)'!$B$34)*(EXP(-('Output(tau)'!$B$18-$H62-1)*(1/AM$1+'Output(tau)'!$B$34))-EXP(-('Output(tau)'!$B$18-$H62)*(1/AM$1+'Output(tau)'!$B$34))),0)</f>
        <v>2.3744711187292045E-2</v>
      </c>
      <c r="AN62">
        <f>IF('Output(tau)'!$B$18&gt;=$H62,1/AN$1*1/(1/AN$1+'Output(tau)'!$B$34)*(EXP(-('Output(tau)'!$B$18-$H62-1)*(1/AN$1+'Output(tau)'!$B$34))-EXP(-('Output(tau)'!$B$18-$H62)*(1/AN$1+'Output(tau)'!$B$34))),0)</f>
        <v>2.3223973042365564E-2</v>
      </c>
      <c r="AO62">
        <f>IF('Output(tau)'!$B$18&gt;=$H62,1/AO$1*1/(1/AO$1+'Output(tau)'!$B$34)*(EXP(-('Output(tau)'!$B$18-$H62-1)*(1/AO$1+'Output(tau)'!$B$34))-EXP(-('Output(tau)'!$B$18-$H62)*(1/AO$1+'Output(tau)'!$B$34))),0)</f>
        <v>2.272367177807566E-2</v>
      </c>
      <c r="AP62">
        <f>IF('Output(tau)'!$B$18&gt;=$H62,1/AP$1*1/(1/AP$1+'Output(tau)'!$B$34)*(EXP(-('Output(tau)'!$B$18-$H62-1)*(1/AP$1+'Output(tau)'!$B$34))-EXP(-('Output(tau)'!$B$18-$H62)*(1/AP$1+'Output(tau)'!$B$34))),0)</f>
        <v>2.2242814958093549E-2</v>
      </c>
      <c r="AQ62">
        <f>IF('Output(tau)'!$B$18&gt;=$H62,1/AQ$1*1/(1/AQ$1+'Output(tau)'!$B$34)*(EXP(-('Output(tau)'!$B$18-$H62-1)*(1/AQ$1+'Output(tau)'!$B$34))-EXP(-('Output(tau)'!$B$18-$H62)*(1/AQ$1+'Output(tau)'!$B$34))),0)</f>
        <v>2.1780447407904635E-2</v>
      </c>
      <c r="AR62">
        <f>IF('Output(tau)'!$B$18&gt;=$H62,1/AR$1*1/(1/AR$1+'Output(tau)'!$B$34)*(EXP(-('Output(tau)'!$B$18-$H62-1)*(1/AR$1+'Output(tau)'!$B$34))-EXP(-('Output(tau)'!$B$18-$H62)*(1/AR$1+'Output(tau)'!$B$34))),0)</f>
        <v>2.1335654674438431E-2</v>
      </c>
      <c r="AS62">
        <f>IF('Output(tau)'!$B$18&gt;=$H62,1/AS$1*1/(1/AS$1+'Output(tau)'!$B$34)*(EXP(-('Output(tau)'!$B$18-$H62-1)*(1/AS$1+'Output(tau)'!$B$34))-EXP(-('Output(tau)'!$B$18-$H62)*(1/AS$1+'Output(tau)'!$B$34))),0)</f>
        <v>2.0907564791681654E-2</v>
      </c>
      <c r="AT62">
        <f>IF('Output(tau)'!$B$18&gt;=$H62,1/AT$1*1/(1/AT$1+'Output(tau)'!$B$34)*(EXP(-('Output(tau)'!$B$18-$H62-1)*(1/AT$1+'Output(tau)'!$B$34))-EXP(-('Output(tau)'!$B$18-$H62)*(1/AT$1+'Output(tau)'!$B$34))),0)</f>
        <v>2.0495348831255256E-2</v>
      </c>
      <c r="AU62">
        <f>IF('Output(tau)'!$B$18&gt;=$H62,1/AU$1*1/(1/AU$1+'Output(tau)'!$B$34)*(EXP(-('Output(tau)'!$B$18-$H62-1)*(1/AU$1+'Output(tau)'!$B$34))-EXP(-('Output(tau)'!$B$18-$H62)*(1/AU$1+'Output(tau)'!$B$34))),0)</f>
        <v>2.0098220591714622E-2</v>
      </c>
      <c r="AV62">
        <f>IF('Output(tau)'!$B$18&gt;=$H62,1/AV$1*1/(1/AV$1+'Output(tau)'!$B$34)*(EXP(-('Output(tau)'!$B$18-$H62-1)*(1/AV$1+'Output(tau)'!$B$34))-EXP(-('Output(tau)'!$B$18-$H62)*(1/AV$1+'Output(tau)'!$B$34))),0)</f>
        <v>1.9715435687972183E-2</v>
      </c>
    </row>
    <row r="63" spans="7:48" x14ac:dyDescent="0.15">
      <c r="G63">
        <f>IF('Output(tau)'!$B$18&gt;H63,'Output(tau)'!$B$18-H63,0)</f>
        <v>9</v>
      </c>
      <c r="H63">
        <v>1991</v>
      </c>
      <c r="I63">
        <f>IF('Output(tau)'!$B$18&gt;=$H63,1/I$1*1/(1/I$1+'Output(tau)'!$B$34)*(EXP(-('Output(tau)'!$B$18-$H63-1)*(1/I$1+'Output(tau)'!$B$34))-EXP(-('Output(tau)'!$B$18-$H63)*(1/I$1+'Output(tau)'!$B$34))),0)</f>
        <v>4.2759304376622453E-2</v>
      </c>
      <c r="J63">
        <f>IF('Output(tau)'!$B$18&gt;=$H63,1/J$1*1/(1/J$1+'Output(tau)'!$B$34)*(EXP(-('Output(tau)'!$B$18-$H63-1)*(1/J$1+'Output(tau)'!$B$34))-EXP(-('Output(tau)'!$B$18-$H63)*(1/J$1+'Output(tau)'!$B$34))),0)</f>
        <v>7.2066423504918726E-3</v>
      </c>
      <c r="K63">
        <f>IF('Output(tau)'!$B$18&gt;=$H63,1/K$1*1/(1/K$1+'Output(tau)'!$B$34)*(EXP(-('Output(tau)'!$B$18-$H63-1)*(1/K$1+'Output(tau)'!$B$34))-EXP(-('Output(tau)'!$B$18-$H63)*(1/K$1+'Output(tau)'!$B$34))),0)</f>
        <v>1.9696382854937598E-2</v>
      </c>
      <c r="L63">
        <f>IF('Output(tau)'!$B$18&gt;=$H63,1/L$1*1/(1/L$1+'Output(tau)'!$B$34)*(EXP(-('Output(tau)'!$B$18-$H63-1)*(1/L$1+'Output(tau)'!$B$34))-EXP(-('Output(tau)'!$B$18-$H63)*(1/L$1+'Output(tau)'!$B$34))),0)</f>
        <v>2.993605867474837E-2</v>
      </c>
      <c r="M63">
        <f>IF('Output(tau)'!$B$18&gt;=$H63,1/M$1*1/(1/M$1+'Output(tau)'!$B$34)*(EXP(-('Output(tau)'!$B$18-$H63-1)*(1/M$1+'Output(tau)'!$B$34))-EXP(-('Output(tau)'!$B$18-$H63)*(1/M$1+'Output(tau)'!$B$34))),0)</f>
        <v>3.6597629773068852E-2</v>
      </c>
      <c r="N63">
        <f>IF('Output(tau)'!$B$18&gt;=$H63,1/N$1*1/(1/N$1+'Output(tau)'!$B$34)*(EXP(-('Output(tau)'!$B$18-$H63-1)*(1/N$1+'Output(tau)'!$B$34))-EXP(-('Output(tau)'!$B$18-$H63)*(1/N$1+'Output(tau)'!$B$34))),0)</f>
        <v>4.0466977967296952E-2</v>
      </c>
      <c r="O63">
        <f>IF('Output(tau)'!$B$18&gt;=$H63,1/O$1*1/(1/O$1+'Output(tau)'!$B$34)*(EXP(-('Output(tau)'!$B$18-$H63-1)*(1/O$1+'Output(tau)'!$B$34))-EXP(-('Output(tau)'!$B$18-$H63)*(1/O$1+'Output(tau)'!$B$34))),0)</f>
        <v>4.2453510694406005E-2</v>
      </c>
      <c r="P63">
        <f>IF('Output(tau)'!$B$18&gt;=$H63,1/P$1*1/(1/P$1+'Output(tau)'!$B$34)*(EXP(-('Output(tau)'!$B$18-$H63-1)*(1/P$1+'Output(tau)'!$B$34))-EXP(-('Output(tau)'!$B$18-$H63)*(1/P$1+'Output(tau)'!$B$34))),0)</f>
        <v>4.3226973813092595E-2</v>
      </c>
      <c r="Q63">
        <f>IF('Output(tau)'!$B$18&gt;=$H63,1/Q$1*1/(1/Q$1+'Output(tau)'!$B$34)*(EXP(-('Output(tau)'!$B$18-$H63-1)*(1/Q$1+'Output(tau)'!$B$34))-EXP(-('Output(tau)'!$B$18-$H63)*(1/Q$1+'Output(tau)'!$B$34))),0)</f>
        <v>4.3232849335745116E-2</v>
      </c>
      <c r="R63">
        <f>IF('Output(tau)'!$B$18&gt;=$H63,1/R$1*1/(1/R$1+'Output(tau)'!$B$34)*(EXP(-('Output(tau)'!$B$18-$H63-1)*(1/R$1+'Output(tau)'!$B$34))-EXP(-('Output(tau)'!$B$18-$H63)*(1/R$1+'Output(tau)'!$B$34))),0)</f>
        <v>4.2759304376622453E-2</v>
      </c>
      <c r="S63">
        <f>IF('Output(tau)'!$B$18&gt;=$H63,1/S$1*1/(1/S$1+'Output(tau)'!$B$34)*(EXP(-('Output(tau)'!$B$18-$H63-1)*(1/S$1+'Output(tau)'!$B$34))-EXP(-('Output(tau)'!$B$18-$H63)*(1/S$1+'Output(tau)'!$B$34))),0)</f>
        <v>4.1991913429841488E-2</v>
      </c>
      <c r="T63">
        <f>IF('Output(tau)'!$B$18&gt;=$H63,1/T$1*1/(1/T$1+'Output(tau)'!$B$34)*(EXP(-('Output(tau)'!$B$18-$H63-1)*(1/T$1+'Output(tau)'!$B$34))-EXP(-('Output(tau)'!$B$18-$H63)*(1/T$1+'Output(tau)'!$B$34))),0)</f>
        <v>4.1050566291577328E-2</v>
      </c>
      <c r="U63">
        <f>IF('Output(tau)'!$B$18&gt;=$H63,1/U$1*1/(1/U$1+'Output(tau)'!$B$34)*(EXP(-('Output(tau)'!$B$18-$H63-1)*(1/U$1+'Output(tau)'!$B$34))-EXP(-('Output(tau)'!$B$18-$H63)*(1/U$1+'Output(tau)'!$B$34))),0)</f>
        <v>4.0013076125964053E-2</v>
      </c>
      <c r="V63">
        <f>IF('Output(tau)'!$B$18&gt;=$H63,1/V$1*1/(1/V$1+'Output(tau)'!$B$34)*(EXP(-('Output(tau)'!$B$18-$H63-1)*(1/V$1+'Output(tau)'!$B$34))-EXP(-('Output(tau)'!$B$18-$H63)*(1/V$1+'Output(tau)'!$B$34))),0)</f>
        <v>3.8930097581979517E-2</v>
      </c>
      <c r="W63">
        <f>IF('Output(tau)'!$B$18&gt;=$H63,1/W$1*1/(1/W$1+'Output(tau)'!$B$34)*(EXP(-('Output(tau)'!$B$18-$H63-1)*(1/W$1+'Output(tau)'!$B$34))-EXP(-('Output(tau)'!$B$18-$H63)*(1/W$1+'Output(tau)'!$B$34))),0)</f>
        <v>3.783458341600543E-2</v>
      </c>
      <c r="X63">
        <f>IF('Output(tau)'!$B$18&gt;=$H63,1/X$1*1/(1/X$1+'Output(tau)'!$B$34)*(EXP(-('Output(tau)'!$B$18-$H63-1)*(1/X$1+'Output(tau)'!$B$34))-EXP(-('Output(tau)'!$B$18-$H63)*(1/X$1+'Output(tau)'!$B$34))),0)</f>
        <v>3.6747834981710414E-2</v>
      </c>
      <c r="Y63">
        <f>IF('Output(tau)'!$B$18&gt;=$H63,1/Y$1*1/(1/Y$1+'Output(tau)'!$B$34)*(EXP(-('Output(tau)'!$B$18-$H63-1)*(1/Y$1+'Output(tau)'!$B$34))-EXP(-('Output(tau)'!$B$18-$H63)*(1/Y$1+'Output(tau)'!$B$34))),0)</f>
        <v>3.5683418249720988E-2</v>
      </c>
      <c r="Z63">
        <f>IF('Output(tau)'!$B$18&gt;=$H63,1/Z$1*1/(1/Z$1+'Output(tau)'!$B$34)*(EXP(-('Output(tau)'!$B$18-$H63-1)*(1/Z$1+'Output(tau)'!$B$34))-EXP(-('Output(tau)'!$B$18-$H63)*(1/Z$1+'Output(tau)'!$B$34))),0)</f>
        <v>3.4649728717321193E-2</v>
      </c>
      <c r="AA63">
        <f>IF('Output(tau)'!$B$18&gt;=$H63,1/AA$1*1/(1/AA$1+'Output(tau)'!$B$34)*(EXP(-('Output(tau)'!$B$18-$H63-1)*(1/AA$1+'Output(tau)'!$B$34))-EXP(-('Output(tau)'!$B$18-$H63)*(1/AA$1+'Output(tau)'!$B$34))),0)</f>
        <v>3.3651690623090147E-2</v>
      </c>
      <c r="AB63">
        <f>IF('Output(tau)'!$B$18&gt;=$H63,1/AB$1*1/(1/AB$1+'Output(tau)'!$B$34)*(EXP(-('Output(tau)'!$B$18-$H63-1)*(1/AB$1+'Output(tau)'!$B$34))-EXP(-('Output(tau)'!$B$18-$H63)*(1/AB$1+'Output(tau)'!$B$34))),0)</f>
        <v>3.2691894413865996E-2</v>
      </c>
      <c r="AC63">
        <f>IF('Output(tau)'!$B$18&gt;=$H63,1/AC$1*1/(1/AC$1+'Output(tau)'!$B$34)*(EXP(-('Output(tau)'!$B$18-$H63-1)*(1/AC$1+'Output(tau)'!$B$34))-EXP(-('Output(tau)'!$B$18-$H63)*(1/AC$1+'Output(tau)'!$B$34))),0)</f>
        <v>3.1771365143892671E-2</v>
      </c>
      <c r="AD63">
        <f>IF('Output(tau)'!$B$18&gt;=$H63,1/AD$1*1/(1/AD$1+'Output(tau)'!$B$34)*(EXP(-('Output(tau)'!$B$18-$H63-1)*(1/AD$1+'Output(tau)'!$B$34))-EXP(-('Output(tau)'!$B$18-$H63)*(1/AD$1+'Output(tau)'!$B$34))),0)</f>
        <v>3.0890085534583389E-2</v>
      </c>
      <c r="AE63">
        <f>IF('Output(tau)'!$B$18&gt;=$H63,1/AE$1*1/(1/AE$1+'Output(tau)'!$B$34)*(EXP(-('Output(tau)'!$B$18-$H63-1)*(1/AE$1+'Output(tau)'!$B$34))-EXP(-('Output(tau)'!$B$18-$H63)*(1/AE$1+'Output(tau)'!$B$34))),0)</f>
        <v>3.0047354166058859E-2</v>
      </c>
      <c r="AF63">
        <f>IF('Output(tau)'!$B$18&gt;=$H63,1/AF$1*1/(1/AF$1+'Output(tau)'!$B$34)*(EXP(-('Output(tau)'!$B$18-$H63-1)*(1/AF$1+'Output(tau)'!$B$34))-EXP(-('Output(tau)'!$B$18-$H63)*(1/AF$1+'Output(tau)'!$B$34))),0)</f>
        <v>2.9242031782817035E-2</v>
      </c>
      <c r="AG63">
        <f>IF('Output(tau)'!$B$18&gt;=$H63,1/AG$1*1/(1/AG$1+'Output(tau)'!$B$34)*(EXP(-('Output(tau)'!$B$18-$H63-1)*(1/AG$1+'Output(tau)'!$B$34))-EXP(-('Output(tau)'!$B$18-$H63)*(1/AG$1+'Output(tau)'!$B$34))),0)</f>
        <v>2.8472711002659912E-2</v>
      </c>
      <c r="AH63">
        <f>IF('Output(tau)'!$B$18&gt;=$H63,1/AH$1*1/(1/AH$1+'Output(tau)'!$B$34)*(EXP(-('Output(tau)'!$B$18-$H63-1)*(1/AH$1+'Output(tau)'!$B$34))-EXP(-('Output(tau)'!$B$18-$H63)*(1/AH$1+'Output(tau)'!$B$34))),0)</f>
        <v>2.7737833187622796E-2</v>
      </c>
      <c r="AI63">
        <f>IF('Output(tau)'!$B$18&gt;=$H63,1/AI$1*1/(1/AI$1+'Output(tau)'!$B$34)*(EXP(-('Output(tau)'!$B$18-$H63-1)*(1/AI$1+'Output(tau)'!$B$34))-EXP(-('Output(tau)'!$B$18-$H63)*(1/AI$1+'Output(tau)'!$B$34))),0)</f>
        <v>2.7035768632117096E-2</v>
      </c>
      <c r="AJ63">
        <f>IF('Output(tau)'!$B$18&gt;=$H63,1/AJ$1*1/(1/AJ$1+'Output(tau)'!$B$34)*(EXP(-('Output(tau)'!$B$18-$H63-1)*(1/AJ$1+'Output(tau)'!$B$34))-EXP(-('Output(tau)'!$B$18-$H63)*(1/AJ$1+'Output(tau)'!$B$34))),0)</f>
        <v>2.6364871153154112E-2</v>
      </c>
      <c r="AK63">
        <f>IF('Output(tau)'!$B$18&gt;=$H63,1/AK$1*1/(1/AK$1+'Output(tau)'!$B$34)*(EXP(-('Output(tau)'!$B$18-$H63-1)*(1/AK$1+'Output(tau)'!$B$34))-EXP(-('Output(tau)'!$B$18-$H63)*(1/AK$1+'Output(tau)'!$B$34))),0)</f>
        <v>2.5723514750891519E-2</v>
      </c>
      <c r="AL63">
        <f>IF('Output(tau)'!$B$18&gt;=$H63,1/AL$1*1/(1/AL$1+'Output(tau)'!$B$34)*(EXP(-('Output(tau)'!$B$18-$H63-1)*(1/AL$1+'Output(tau)'!$B$34))-EXP(-('Output(tau)'!$B$18-$H63)*(1/AL$1+'Output(tau)'!$B$34))),0)</f>
        <v>2.511011768293081E-2</v>
      </c>
      <c r="AM63">
        <f>IF('Output(tau)'!$B$18&gt;=$H63,1/AM$1*1/(1/AM$1+'Output(tau)'!$B$34)*(EXP(-('Output(tau)'!$B$18-$H63-1)*(1/AM$1+'Output(tau)'!$B$34))-EXP(-('Output(tau)'!$B$18-$H63)*(1/AM$1+'Output(tau)'!$B$34))),0)</f>
        <v>2.4523157699601339E-2</v>
      </c>
      <c r="AN63">
        <f>IF('Output(tau)'!$B$18&gt;=$H63,1/AN$1*1/(1/AN$1+'Output(tau)'!$B$34)*(EXP(-('Output(tau)'!$B$18-$H63-1)*(1/AN$1+'Output(tau)'!$B$34))-EXP(-('Output(tau)'!$B$18-$H63)*(1/AN$1+'Output(tau)'!$B$34))),0)</f>
        <v>2.3961181082397531E-2</v>
      </c>
      <c r="AO63">
        <f>IF('Output(tau)'!$B$18&gt;=$H63,1/AO$1*1/(1/AO$1+'Output(tau)'!$B$34)*(EXP(-('Output(tau)'!$B$18-$H63-1)*(1/AO$1+'Output(tau)'!$B$34))-EXP(-('Output(tau)'!$B$18-$H63)*(1/AO$1+'Output(tau)'!$B$34))),0)</f>
        <v>2.342280735688218E-2</v>
      </c>
      <c r="AP63">
        <f>IF('Output(tau)'!$B$18&gt;=$H63,1/AP$1*1/(1/AP$1+'Output(tau)'!$B$34)*(EXP(-('Output(tau)'!$B$18-$H63-1)*(1/AP$1+'Output(tau)'!$B$34))-EXP(-('Output(tau)'!$B$18-$H63)*(1/AP$1+'Output(tau)'!$B$34))),0)</f>
        <v>2.2906731009924131E-2</v>
      </c>
      <c r="AQ63">
        <f>IF('Output(tau)'!$B$18&gt;=$H63,1/AQ$1*1/(1/AQ$1+'Output(tau)'!$B$34)*(EXP(-('Output(tau)'!$B$18-$H63-1)*(1/AQ$1+'Output(tau)'!$B$34))-EXP(-('Output(tau)'!$B$18-$H63)*(1/AQ$1+'Output(tau)'!$B$34))),0)</f>
        <v>2.2411721158502207E-2</v>
      </c>
      <c r="AR63">
        <f>IF('Output(tau)'!$B$18&gt;=$H63,1/AR$1*1/(1/AR$1+'Output(tau)'!$B$34)*(EXP(-('Output(tau)'!$B$18-$H63-1)*(1/AR$1+'Output(tau)'!$B$34))-EXP(-('Output(tau)'!$B$18-$H63)*(1/AR$1+'Output(tau)'!$B$34))),0)</f>
        <v>2.1936619845403182E-2</v>
      </c>
      <c r="AS63">
        <f>IF('Output(tau)'!$B$18&gt;=$H63,1/AS$1*1/(1/AS$1+'Output(tau)'!$B$34)*(EXP(-('Output(tau)'!$B$18-$H63-1)*(1/AS$1+'Output(tau)'!$B$34))-EXP(-('Output(tau)'!$B$18-$H63)*(1/AS$1+'Output(tau)'!$B$34))),0)</f>
        <v>2.1480339443034846E-2</v>
      </c>
      <c r="AT63">
        <f>IF('Output(tau)'!$B$18&gt;=$H63,1/AT$1*1/(1/AT$1+'Output(tau)'!$B$34)*(EXP(-('Output(tau)'!$B$18-$H63-1)*(1/AT$1+'Output(tau)'!$B$34))-EXP(-('Output(tau)'!$B$18-$H63)*(1/AT$1+'Output(tau)'!$B$34))),0)</f>
        <v>2.1041859507435645E-2</v>
      </c>
      <c r="AU63">
        <f>IF('Output(tau)'!$B$18&gt;=$H63,1/AU$1*1/(1/AU$1+'Output(tau)'!$B$34)*(EXP(-('Output(tau)'!$B$18-$H63-1)*(1/AU$1+'Output(tau)'!$B$34))-EXP(-('Output(tau)'!$B$18-$H63)*(1/AU$1+'Output(tau)'!$B$34))),0)</f>
        <v>2.0620223324532283E-2</v>
      </c>
      <c r="AV63">
        <f>IF('Output(tau)'!$B$18&gt;=$H63,1/AV$1*1/(1/AV$1+'Output(tau)'!$B$34)*(EXP(-('Output(tau)'!$B$18-$H63-1)*(1/AV$1+'Output(tau)'!$B$34))-EXP(-('Output(tau)'!$B$18-$H63)*(1/AV$1+'Output(tau)'!$B$34))),0)</f>
        <v>2.021453431860476E-2</v>
      </c>
    </row>
    <row r="64" spans="7:48" x14ac:dyDescent="0.15">
      <c r="G64">
        <f>IF('Output(tau)'!$B$18&gt;H64,'Output(tau)'!$B$18-H64,0)</f>
        <v>8</v>
      </c>
      <c r="H64">
        <v>1992</v>
      </c>
      <c r="I64">
        <f>IF('Output(tau)'!$B$18&gt;=$H64,1/I$1*1/(1/I$1+'Output(tau)'!$B$34)*(EXP(-('Output(tau)'!$B$18-$H64-1)*(1/I$1+'Output(tau)'!$B$34))-EXP(-('Output(tau)'!$B$18-$H64)*(1/I$1+'Output(tau)'!$B$34))),0)</f>
        <v>4.7256339674187908E-2</v>
      </c>
      <c r="J64">
        <f>IF('Output(tau)'!$B$18&gt;=$H64,1/J$1*1/(1/J$1+'Output(tau)'!$B$34)*(EXP(-('Output(tau)'!$B$18-$H64-1)*(1/J$1+'Output(tau)'!$B$34))-EXP(-('Output(tau)'!$B$18-$H64)*(1/J$1+'Output(tau)'!$B$34))),0)</f>
        <v>1.1881744533584322E-2</v>
      </c>
      <c r="K64">
        <f>IF('Output(tau)'!$B$18&gt;=$H64,1/K$1*1/(1/K$1+'Output(tau)'!$B$34)*(EXP(-('Output(tau)'!$B$18-$H64-1)*(1/K$1+'Output(tau)'!$B$34))-EXP(-('Output(tau)'!$B$18-$H64)*(1/K$1+'Output(tau)'!$B$34))),0)</f>
        <v>2.7488516641603553E-2</v>
      </c>
      <c r="L64">
        <f>IF('Output(tau)'!$B$18&gt;=$H64,1/L$1*1/(1/L$1+'Output(tau)'!$B$34)*(EXP(-('Output(tau)'!$B$18-$H64-1)*(1/L$1+'Output(tau)'!$B$34))-EXP(-('Output(tau)'!$B$18-$H64)*(1/L$1+'Output(tau)'!$B$34))),0)</f>
        <v>3.8438660213832437E-2</v>
      </c>
      <c r="M64">
        <f>IF('Output(tau)'!$B$18&gt;=$H64,1/M$1*1/(1/M$1+'Output(tau)'!$B$34)*(EXP(-('Output(tau)'!$B$18-$H64-1)*(1/M$1+'Output(tau)'!$B$34))-EXP(-('Output(tau)'!$B$18-$H64)*(1/M$1+'Output(tau)'!$B$34))),0)</f>
        <v>4.4700445946951051E-2</v>
      </c>
      <c r="N64">
        <f>IF('Output(tau)'!$B$18&gt;=$H64,1/N$1*1/(1/N$1+'Output(tau)'!$B$34)*(EXP(-('Output(tau)'!$B$18-$H64-1)*(1/N$1+'Output(tau)'!$B$34))-EXP(-('Output(tau)'!$B$18-$H64)*(1/N$1+'Output(tau)'!$B$34))),0)</f>
        <v>4.7806085798870968E-2</v>
      </c>
      <c r="O64">
        <f>IF('Output(tau)'!$B$18&gt;=$H64,1/O$1*1/(1/O$1+'Output(tau)'!$B$34)*(EXP(-('Output(tau)'!$B$18-$H64-1)*(1/O$1+'Output(tau)'!$B$34))-EXP(-('Output(tau)'!$B$18-$H64)*(1/O$1+'Output(tau)'!$B$34))),0)</f>
        <v>4.8972883847471893E-2</v>
      </c>
      <c r="P64">
        <f>IF('Output(tau)'!$B$18&gt;=$H64,1/P$1*1/(1/P$1+'Output(tau)'!$B$34)*(EXP(-('Output(tau)'!$B$18-$H64-1)*(1/P$1+'Output(tau)'!$B$34))-EXP(-('Output(tau)'!$B$18-$H64)*(1/P$1+'Output(tau)'!$B$34))),0)</f>
        <v>4.8982578507066055E-2</v>
      </c>
      <c r="Q64">
        <f>IF('Output(tau)'!$B$18&gt;=$H64,1/Q$1*1/(1/Q$1+'Output(tau)'!$B$34)*(EXP(-('Output(tau)'!$B$18-$H64-1)*(1/Q$1+'Output(tau)'!$B$34))-EXP(-('Output(tau)'!$B$18-$H64)*(1/Q$1+'Output(tau)'!$B$34))),0)</f>
        <v>4.8313533528739183E-2</v>
      </c>
      <c r="R64">
        <f>IF('Output(tau)'!$B$18&gt;=$H64,1/R$1*1/(1/R$1+'Output(tau)'!$B$34)*(EXP(-('Output(tau)'!$B$18-$H64-1)*(1/R$1+'Output(tau)'!$B$34))-EXP(-('Output(tau)'!$B$18-$H64)*(1/R$1+'Output(tau)'!$B$34))),0)</f>
        <v>4.7256339674187908E-2</v>
      </c>
      <c r="S64">
        <f>IF('Output(tau)'!$B$18&gt;=$H64,1/S$1*1/(1/S$1+'Output(tau)'!$B$34)*(EXP(-('Output(tau)'!$B$18-$H64-1)*(1/S$1+'Output(tau)'!$B$34))-EXP(-('Output(tau)'!$B$18-$H64)*(1/S$1+'Output(tau)'!$B$34))),0)</f>
        <v>4.5988260310224849E-2</v>
      </c>
      <c r="T64">
        <f>IF('Output(tau)'!$B$18&gt;=$H64,1/T$1*1/(1/T$1+'Output(tau)'!$B$34)*(EXP(-('Output(tau)'!$B$18-$H64-1)*(1/T$1+'Output(tau)'!$B$34))-EXP(-('Output(tau)'!$B$18-$H64)*(1/T$1+'Output(tau)'!$B$34))),0)</f>
        <v>4.4618026737455074E-2</v>
      </c>
      <c r="U64">
        <f>IF('Output(tau)'!$B$18&gt;=$H64,1/U$1*1/(1/U$1+'Output(tau)'!$B$34)*(EXP(-('Output(tau)'!$B$18-$H64-1)*(1/U$1+'Output(tau)'!$B$34))-EXP(-('Output(tau)'!$B$18-$H64)*(1/U$1+'Output(tau)'!$B$34))),0)</f>
        <v>4.3212481657039947E-2</v>
      </c>
      <c r="V64">
        <f>IF('Output(tau)'!$B$18&gt;=$H64,1/V$1*1/(1/V$1+'Output(tau)'!$B$34)*(EXP(-('Output(tau)'!$B$18-$H64-1)*(1/V$1+'Output(tau)'!$B$34))-EXP(-('Output(tau)'!$B$18-$H64)*(1/V$1+'Output(tau)'!$B$34))),0)</f>
        <v>4.1812537704874142E-2</v>
      </c>
      <c r="W64">
        <f>IF('Output(tau)'!$B$18&gt;=$H64,1/W$1*1/(1/W$1+'Output(tau)'!$B$34)*(EXP(-('Output(tau)'!$B$18-$H64-1)*(1/W$1+'Output(tau)'!$B$34))-EXP(-('Output(tau)'!$B$18-$H64)*(1/W$1+'Output(tau)'!$B$34))),0)</f>
        <v>4.0442865763024249E-2</v>
      </c>
      <c r="X64">
        <f>IF('Output(tau)'!$B$18&gt;=$H64,1/X$1*1/(1/X$1+'Output(tau)'!$B$34)*(EXP(-('Output(tau)'!$B$18-$H64-1)*(1/X$1+'Output(tau)'!$B$34))-EXP(-('Output(tau)'!$B$18-$H64)*(1/X$1+'Output(tau)'!$B$34))),0)</f>
        <v>3.9117866715258631E-2</v>
      </c>
      <c r="Y64">
        <f>IF('Output(tau)'!$B$18&gt;=$H64,1/Y$1*1/(1/Y$1+'Output(tau)'!$B$34)*(EXP(-('Output(tau)'!$B$18-$H64-1)*(1/Y$1+'Output(tau)'!$B$34))-EXP(-('Output(tau)'!$B$18-$H64)*(1/Y$1+'Output(tau)'!$B$34))),0)</f>
        <v>3.7845407393651831E-2</v>
      </c>
      <c r="Z64">
        <f>IF('Output(tau)'!$B$18&gt;=$H64,1/Z$1*1/(1/Z$1+'Output(tau)'!$B$34)*(EXP(-('Output(tau)'!$B$18-$H64-1)*(1/Z$1+'Output(tau)'!$B$34))-EXP(-('Output(tau)'!$B$18-$H64)*(1/Z$1+'Output(tau)'!$B$34))),0)</f>
        <v>3.6629189575495769E-2</v>
      </c>
      <c r="AA64">
        <f>IF('Output(tau)'!$B$18&gt;=$H64,1/AA$1*1/(1/AA$1+'Output(tau)'!$B$34)*(EXP(-('Output(tau)'!$B$18-$H64-1)*(1/AA$1+'Output(tau)'!$B$34))-EXP(-('Output(tau)'!$B$18-$H64)*(1/AA$1+'Output(tau)'!$B$34))),0)</f>
        <v>3.5470269799676934E-2</v>
      </c>
      <c r="AB64">
        <f>IF('Output(tau)'!$B$18&gt;=$H64,1/AB$1*1/(1/AB$1+'Output(tau)'!$B$34)*(EXP(-('Output(tau)'!$B$18-$H64-1)*(1/AB$1+'Output(tau)'!$B$34))-EXP(-('Output(tau)'!$B$18-$H64)*(1/AB$1+'Output(tau)'!$B$34))),0)</f>
        <v>3.4368043683074112E-2</v>
      </c>
      <c r="AC64">
        <f>IF('Output(tau)'!$B$18&gt;=$H64,1/AC$1*1/(1/AC$1+'Output(tau)'!$B$34)*(EXP(-('Output(tau)'!$B$18-$H64-1)*(1/AC$1+'Output(tau)'!$B$34))-EXP(-('Output(tau)'!$B$18-$H64)*(1/AC$1+'Output(tau)'!$B$34))),0)</f>
        <v>3.3320887898841023E-2</v>
      </c>
      <c r="AD64">
        <f>IF('Output(tau)'!$B$18&gt;=$H64,1/AD$1*1/(1/AD$1+'Output(tau)'!$B$34)*(EXP(-('Output(tau)'!$B$18-$H64-1)*(1/AD$1+'Output(tau)'!$B$34))-EXP(-('Output(tau)'!$B$18-$H64)*(1/AD$1+'Output(tau)'!$B$34))),0)</f>
        <v>3.2326580625404833E-2</v>
      </c>
      <c r="AE64">
        <f>IF('Output(tau)'!$B$18&gt;=$H64,1/AE$1*1/(1/AE$1+'Output(tau)'!$B$34)*(EXP(-('Output(tau)'!$B$18-$H64-1)*(1/AE$1+'Output(tau)'!$B$34))-EXP(-('Output(tau)'!$B$18-$H64)*(1/AE$1+'Output(tau)'!$B$34))),0)</f>
        <v>3.138257712402015E-2</v>
      </c>
      <c r="AF64">
        <f>IF('Output(tau)'!$B$18&gt;=$H64,1/AF$1*1/(1/AF$1+'Output(tau)'!$B$34)*(EXP(-('Output(tau)'!$B$18-$H64-1)*(1/AF$1+'Output(tau)'!$B$34))-EXP(-('Output(tau)'!$B$18-$H64)*(1/AF$1+'Output(tau)'!$B$34))),0)</f>
        <v>3.0486189736643299E-2</v>
      </c>
      <c r="AG64">
        <f>IF('Output(tau)'!$B$18&gt;=$H64,1/AG$1*1/(1/AG$1+'Output(tau)'!$B$34)*(EXP(-('Output(tau)'!$B$18-$H64-1)*(1/AG$1+'Output(tau)'!$B$34))-EXP(-('Output(tau)'!$B$18-$H64)*(1/AG$1+'Output(tau)'!$B$34))),0)</f>
        <v>2.9634704382034527E-2</v>
      </c>
      <c r="AH64">
        <f>IF('Output(tau)'!$B$18&gt;=$H64,1/AH$1*1/(1/AH$1+'Output(tau)'!$B$34)*(EXP(-('Output(tau)'!$B$18-$H64-1)*(1/AH$1+'Output(tau)'!$B$34))-EXP(-('Output(tau)'!$B$18-$H64)*(1/AH$1+'Output(tau)'!$B$34))),0)</f>
        <v>2.8825454650655669E-2</v>
      </c>
      <c r="AI64">
        <f>IF('Output(tau)'!$B$18&gt;=$H64,1/AI$1*1/(1/AI$1+'Output(tau)'!$B$34)*(EXP(-('Output(tau)'!$B$18-$H64-1)*(1/AI$1+'Output(tau)'!$B$34))-EXP(-('Output(tau)'!$B$18-$H64)*(1/AI$1+'Output(tau)'!$B$34))),0)</f>
        <v>2.8055867509504617E-2</v>
      </c>
      <c r="AJ64">
        <f>IF('Output(tau)'!$B$18&gt;=$H64,1/AJ$1*1/(1/AJ$1+'Output(tau)'!$B$34)*(EXP(-('Output(tau)'!$B$18-$H64-1)*(1/AJ$1+'Output(tau)'!$B$34))-EXP(-('Output(tau)'!$B$18-$H64)*(1/AJ$1+'Output(tau)'!$B$34))),0)</f>
        <v>2.7323489996118888E-2</v>
      </c>
      <c r="AK64">
        <f>IF('Output(tau)'!$B$18&gt;=$H64,1/AK$1*1/(1/AK$1+'Output(tau)'!$B$34)*(EXP(-('Output(tau)'!$B$18-$H64-1)*(1/AK$1+'Output(tau)'!$B$34))-EXP(-('Output(tau)'!$B$18-$H64)*(1/AK$1+'Output(tau)'!$B$34))),0)</f>
        <v>2.6626003222631978E-2</v>
      </c>
      <c r="AL64">
        <f>IF('Output(tau)'!$B$18&gt;=$H64,1/AL$1*1/(1/AL$1+'Output(tau)'!$B$34)*(EXP(-('Output(tau)'!$B$18-$H64-1)*(1/AL$1+'Output(tau)'!$B$34))-EXP(-('Output(tau)'!$B$18-$H64)*(1/AL$1+'Output(tau)'!$B$34))),0)</f>
        <v>2.5961227972132961E-2</v>
      </c>
      <c r="AM64">
        <f>IF('Output(tau)'!$B$18&gt;=$H64,1/AM$1*1/(1/AM$1+'Output(tau)'!$B$34)*(EXP(-('Output(tau)'!$B$18-$H64-1)*(1/AM$1+'Output(tau)'!$B$34))-EXP(-('Output(tau)'!$B$18-$H64)*(1/AM$1+'Output(tau)'!$B$34))),0)</f>
        <v>2.5327124799116141E-2</v>
      </c>
      <c r="AN64">
        <f>IF('Output(tau)'!$B$18&gt;=$H64,1/AN$1*1/(1/AN$1+'Output(tau)'!$B$34)*(EXP(-('Output(tau)'!$B$18-$H64-1)*(1/AN$1+'Output(tau)'!$B$34))-EXP(-('Output(tau)'!$B$18-$H64)*(1/AN$1+'Output(tau)'!$B$34))),0)</f>
        <v>2.4721790617655892E-2</v>
      </c>
      <c r="AO64">
        <f>IF('Output(tau)'!$B$18&gt;=$H64,1/AO$1*1/(1/AO$1+'Output(tau)'!$B$34)*(EXP(-('Output(tau)'!$B$18-$H64-1)*(1/AO$1+'Output(tau)'!$B$34))-EXP(-('Output(tau)'!$B$18-$H64)*(1/AO$1+'Output(tau)'!$B$34))),0)</f>
        <v>2.4143453128333769E-2</v>
      </c>
      <c r="AP64">
        <f>IF('Output(tau)'!$B$18&gt;=$H64,1/AP$1*1/(1/AP$1+'Output(tau)'!$B$34)*(EXP(-('Output(tau)'!$B$18-$H64-1)*(1/AP$1+'Output(tau)'!$B$34))-EXP(-('Output(tau)'!$B$18-$H64)*(1/AP$1+'Output(tau)'!$B$34))),0)</f>
        <v>2.3590464001504219E-2</v>
      </c>
      <c r="AQ64">
        <f>IF('Output(tau)'!$B$18&gt;=$H64,1/AQ$1*1/(1/AQ$1+'Output(tau)'!$B$34)*(EXP(-('Output(tau)'!$B$18-$H64-1)*(1/AQ$1+'Output(tau)'!$B$34))-EXP(-('Output(tau)'!$B$18-$H64)*(1/AQ$1+'Output(tau)'!$B$34))),0)</f>
        <v>2.3061291436288989E-2</v>
      </c>
      <c r="AR64">
        <f>IF('Output(tau)'!$B$18&gt;=$H64,1/AR$1*1/(1/AR$1+'Output(tau)'!$B$34)*(EXP(-('Output(tau)'!$B$18-$H64-1)*(1/AR$1+'Output(tau)'!$B$34))-EXP(-('Output(tau)'!$B$18-$H64)*(1/AR$1+'Output(tau)'!$B$34))),0)</f>
        <v>2.2554512508972335E-2</v>
      </c>
      <c r="AS64">
        <f>IF('Output(tau)'!$B$18&gt;=$H64,1/AS$1*1/(1/AS$1+'Output(tau)'!$B$34)*(EXP(-('Output(tau)'!$B$18-$H64-1)*(1/AS$1+'Output(tau)'!$B$34))-EXP(-('Output(tau)'!$B$18-$H64)*(1/AS$1+'Output(tau)'!$B$34))),0)</f>
        <v>2.206880558234936E-2</v>
      </c>
      <c r="AT64">
        <f>IF('Output(tau)'!$B$18&gt;=$H64,1/AT$1*1/(1/AT$1+'Output(tau)'!$B$34)*(EXP(-('Output(tau)'!$B$18-$H64-1)*(1/AT$1+'Output(tau)'!$B$34))-EXP(-('Output(tau)'!$B$18-$H64)*(1/AT$1+'Output(tau)'!$B$34))),0)</f>
        <v>2.1602942949448867E-2</v>
      </c>
      <c r="AU64">
        <f>IF('Output(tau)'!$B$18&gt;=$H64,1/AU$1*1/(1/AU$1+'Output(tau)'!$B$34)*(EXP(-('Output(tau)'!$B$18-$H64-1)*(1/AU$1+'Output(tau)'!$B$34))-EXP(-('Output(tau)'!$B$18-$H64)*(1/AU$1+'Output(tau)'!$B$34))),0)</f>
        <v>2.1155783817442542E-2</v>
      </c>
      <c r="AV64">
        <f>IF('Output(tau)'!$B$18&gt;=$H64,1/AV$1*1/(1/AV$1+'Output(tau)'!$B$34)*(EXP(-('Output(tau)'!$B$18-$H64-1)*(1/AV$1+'Output(tau)'!$B$34))-EXP(-('Output(tau)'!$B$18-$H64)*(1/AV$1+'Output(tau)'!$B$34))),0)</f>
        <v>2.0726267691225542E-2</v>
      </c>
    </row>
    <row r="65" spans="7:48" x14ac:dyDescent="0.15">
      <c r="G65">
        <f>IF('Output(tau)'!$B$18&gt;H65,'Output(tau)'!$B$18-H65,0)</f>
        <v>7</v>
      </c>
      <c r="H65">
        <v>1993</v>
      </c>
      <c r="I65">
        <f>IF('Output(tau)'!$B$18&gt;=$H65,1/I$1*1/(1/I$1+'Output(tau)'!$B$34)*(EXP(-('Output(tau)'!$B$18-$H65-1)*(1/I$1+'Output(tau)'!$B$34))-EXP(-('Output(tau)'!$B$18-$H65)*(1/I$1+'Output(tau)'!$B$34))),0)</f>
        <v>5.2226332302616918E-2</v>
      </c>
      <c r="J65">
        <f>IF('Output(tau)'!$B$18&gt;=$H65,1/J$1*1/(1/J$1+'Output(tau)'!$B$34)*(EXP(-('Output(tau)'!$B$18-$H65-1)*(1/J$1+'Output(tau)'!$B$34))-EXP(-('Output(tau)'!$B$18-$H65)*(1/J$1+'Output(tau)'!$B$34))),0)</f>
        <v>1.9589684945545444E-2</v>
      </c>
      <c r="K65">
        <f>IF('Output(tau)'!$B$18&gt;=$H65,1/K$1*1/(1/K$1+'Output(tau)'!$B$34)*(EXP(-('Output(tau)'!$B$18-$H65-1)*(1/K$1+'Output(tau)'!$B$34))-EXP(-('Output(tau)'!$B$18-$H65)*(1/K$1+'Output(tau)'!$B$34))),0)</f>
        <v>3.8363315372207607E-2</v>
      </c>
      <c r="L65">
        <f>IF('Output(tau)'!$B$18&gt;=$H65,1/L$1*1/(1/L$1+'Output(tau)'!$B$34)*(EXP(-('Output(tau)'!$B$18-$H65-1)*(1/L$1+'Output(tau)'!$B$34))-EXP(-('Output(tau)'!$B$18-$H65)*(1/L$1+'Output(tau)'!$B$34))),0)</f>
        <v>4.9356216697984678E-2</v>
      </c>
      <c r="M65">
        <f>IF('Output(tau)'!$B$18&gt;=$H65,1/M$1*1/(1/M$1+'Output(tau)'!$B$34)*(EXP(-('Output(tau)'!$B$18-$H65-1)*(1/M$1+'Output(tau)'!$B$34))-EXP(-('Output(tau)'!$B$18-$H65)*(1/M$1+'Output(tau)'!$B$34))),0)</f>
        <v>5.4597247970595592E-2</v>
      </c>
      <c r="N65">
        <f>IF('Output(tau)'!$B$18&gt;=$H65,1/N$1*1/(1/N$1+'Output(tau)'!$B$34)*(EXP(-('Output(tau)'!$B$18-$H65-1)*(1/N$1+'Output(tau)'!$B$34))-EXP(-('Output(tau)'!$B$18-$H65)*(1/N$1+'Output(tau)'!$B$34))),0)</f>
        <v>5.6476217256844596E-2</v>
      </c>
      <c r="O65">
        <f>IF('Output(tau)'!$B$18&gt;=$H65,1/O$1*1/(1/O$1+'Output(tau)'!$B$34)*(EXP(-('Output(tau)'!$B$18-$H65-1)*(1/O$1+'Output(tau)'!$B$34))-EXP(-('Output(tau)'!$B$18-$H65)*(1/O$1+'Output(tau)'!$B$34))),0)</f>
        <v>5.6493404505507661E-2</v>
      </c>
      <c r="P65">
        <f>IF('Output(tau)'!$B$18&gt;=$H65,1/P$1*1/(1/P$1+'Output(tau)'!$B$34)*(EXP(-('Output(tau)'!$B$18-$H65-1)*(1/P$1+'Output(tau)'!$B$34))-EXP(-('Output(tau)'!$B$18-$H65)*(1/P$1+'Output(tau)'!$B$34))),0)</f>
        <v>5.55045330625063E-2</v>
      </c>
      <c r="Q65">
        <f>IF('Output(tau)'!$B$18&gt;=$H65,1/Q$1*1/(1/Q$1+'Output(tau)'!$B$34)*(EXP(-('Output(tau)'!$B$18-$H65-1)*(1/Q$1+'Output(tau)'!$B$34))-EXP(-('Output(tau)'!$B$18-$H65)*(1/Q$1+'Output(tau)'!$B$34))),0)</f>
        <v>5.3991294996665384E-2</v>
      </c>
      <c r="R65">
        <f>IF('Output(tau)'!$B$18&gt;=$H65,1/R$1*1/(1/R$1+'Output(tau)'!$B$34)*(EXP(-('Output(tau)'!$B$18-$H65-1)*(1/R$1+'Output(tau)'!$B$34))-EXP(-('Output(tau)'!$B$18-$H65)*(1/R$1+'Output(tau)'!$B$34))),0)</f>
        <v>5.2226332302616918E-2</v>
      </c>
      <c r="S65">
        <f>IF('Output(tau)'!$B$18&gt;=$H65,1/S$1*1/(1/S$1+'Output(tau)'!$B$34)*(EXP(-('Output(tau)'!$B$18-$H65-1)*(1/S$1+'Output(tau)'!$B$34))-EXP(-('Output(tau)'!$B$18-$H65)*(1/S$1+'Output(tau)'!$B$34))),0)</f>
        <v>5.0364937284759215E-2</v>
      </c>
      <c r="T65">
        <f>IF('Output(tau)'!$B$18&gt;=$H65,1/T$1*1/(1/T$1+'Output(tau)'!$B$34)*(EXP(-('Output(tau)'!$B$18-$H65-1)*(1/T$1+'Output(tau)'!$B$34))-EXP(-('Output(tau)'!$B$18-$H65)*(1/T$1+'Output(tau)'!$B$34))),0)</f>
        <v>4.8495513942586332E-2</v>
      </c>
      <c r="U65">
        <f>IF('Output(tau)'!$B$18&gt;=$H65,1/U$1*1/(1/U$1+'Output(tau)'!$B$34)*(EXP(-('Output(tau)'!$B$18-$H65-1)*(1/U$1+'Output(tau)'!$B$34))-EXP(-('Output(tau)'!$B$18-$H65)*(1/U$1+'Output(tau)'!$B$34))),0)</f>
        <v>4.6667708453145718E-2</v>
      </c>
      <c r="V65">
        <f>IF('Output(tau)'!$B$18&gt;=$H65,1/V$1*1/(1/V$1+'Output(tau)'!$B$34)*(EXP(-('Output(tau)'!$B$18-$H65-1)*(1/V$1+'Output(tau)'!$B$34))-EXP(-('Output(tau)'!$B$18-$H65)*(1/V$1+'Output(tau)'!$B$34))),0)</f>
        <v>4.4908397818422152E-2</v>
      </c>
      <c r="W65">
        <f>IF('Output(tau)'!$B$18&gt;=$H65,1/W$1*1/(1/W$1+'Output(tau)'!$B$34)*(EXP(-('Output(tau)'!$B$18-$H65-1)*(1/W$1+'Output(tau)'!$B$34))-EXP(-('Output(tau)'!$B$18-$H65)*(1/W$1+'Output(tau)'!$B$34))),0)</f>
        <v>4.3230960762583259E-2</v>
      </c>
      <c r="X65">
        <f>IF('Output(tau)'!$B$18&gt;=$H65,1/X$1*1/(1/X$1+'Output(tau)'!$B$34)*(EXP(-('Output(tau)'!$B$18-$H65-1)*(1/X$1+'Output(tau)'!$B$34))-EXP(-('Output(tau)'!$B$18-$H65)*(1/X$1+'Output(tau)'!$B$34))),0)</f>
        <v>4.164075236308018E-2</v>
      </c>
      <c r="Y65">
        <f>IF('Output(tau)'!$B$18&gt;=$H65,1/Y$1*1/(1/Y$1+'Output(tau)'!$B$34)*(EXP(-('Output(tau)'!$B$18-$H65-1)*(1/Y$1+'Output(tau)'!$B$34))-EXP(-('Output(tau)'!$B$18-$H65)*(1/Y$1+'Output(tau)'!$B$34))),0)</f>
        <v>4.0138387269069264E-2</v>
      </c>
      <c r="Z65">
        <f>IF('Output(tau)'!$B$18&gt;=$H65,1/Z$1*1/(1/Z$1+'Output(tau)'!$B$34)*(EXP(-('Output(tau)'!$B$18-$H65-1)*(1/Z$1+'Output(tau)'!$B$34))-EXP(-('Output(tau)'!$B$18-$H65)*(1/Z$1+'Output(tau)'!$B$34))),0)</f>
        <v>3.8721732568338885E-2</v>
      </c>
      <c r="AA65">
        <f>IF('Output(tau)'!$B$18&gt;=$H65,1/AA$1*1/(1/AA$1+'Output(tau)'!$B$34)*(EXP(-('Output(tau)'!$B$18-$H65-1)*(1/AA$1+'Output(tau)'!$B$34))-EXP(-('Output(tau)'!$B$18-$H65)*(1/AA$1+'Output(tau)'!$B$34))),0)</f>
        <v>3.7387127254717933E-2</v>
      </c>
      <c r="AB65">
        <f>IF('Output(tau)'!$B$18&gt;=$H65,1/AB$1*1/(1/AB$1+'Output(tau)'!$B$34)*(EXP(-('Output(tau)'!$B$18-$H65-1)*(1/AB$1+'Output(tau)'!$B$34))-EXP(-('Output(tau)'!$B$18-$H65)*(1/AB$1+'Output(tau)'!$B$34))),0)</f>
        <v>3.6130130963004436E-2</v>
      </c>
      <c r="AC65">
        <f>IF('Output(tau)'!$B$18&gt;=$H65,1/AC$1*1/(1/AC$1+'Output(tau)'!$B$34)*(EXP(-('Output(tau)'!$B$18-$H65-1)*(1/AC$1+'Output(tau)'!$B$34))-EXP(-('Output(tau)'!$B$18-$H65)*(1/AC$1+'Output(tau)'!$B$34))),0)</f>
        <v>3.494598250149672E-2</v>
      </c>
      <c r="AD65">
        <f>IF('Output(tau)'!$B$18&gt;=$H65,1/AD$1*1/(1/AD$1+'Output(tau)'!$B$34)*(EXP(-('Output(tau)'!$B$18-$H65-1)*(1/AD$1+'Output(tau)'!$B$34))-EXP(-('Output(tau)'!$B$18-$H65)*(1/AD$1+'Output(tau)'!$B$34))),0)</f>
        <v>3.3829877672590158E-2</v>
      </c>
      <c r="AE65">
        <f>IF('Output(tau)'!$B$18&gt;=$H65,1/AE$1*1/(1/AE$1+'Output(tau)'!$B$34)*(EXP(-('Output(tau)'!$B$18-$H65-1)*(1/AE$1+'Output(tau)'!$B$34))-EXP(-('Output(tau)'!$B$18-$H65)*(1/AE$1+'Output(tau)'!$B$34))),0)</f>
        <v>3.2777133770319322E-2</v>
      </c>
      <c r="AF65">
        <f>IF('Output(tau)'!$B$18&gt;=$H65,1/AF$1*1/(1/AF$1+'Output(tau)'!$B$34)*(EXP(-('Output(tau)'!$B$18-$H65-1)*(1/AF$1+'Output(tau)'!$B$34))-EXP(-('Output(tau)'!$B$18-$H65)*(1/AF$1+'Output(tau)'!$B$34))),0)</f>
        <v>3.1783282760972309E-2</v>
      </c>
      <c r="AG65">
        <f>IF('Output(tau)'!$B$18&gt;=$H65,1/AG$1*1/(1/AG$1+'Output(tau)'!$B$34)*(EXP(-('Output(tau)'!$B$18-$H65-1)*(1/AG$1+'Output(tau)'!$B$34))-EXP(-('Output(tau)'!$B$18-$H65)*(1/AG$1+'Output(tau)'!$B$34))),0)</f>
        <v>3.0844119610828002E-2</v>
      </c>
      <c r="AH65">
        <f>IF('Output(tau)'!$B$18&gt;=$H65,1/AH$1*1/(1/AH$1+'Output(tau)'!$B$34)*(EXP(-('Output(tau)'!$B$18-$H65-1)*(1/AH$1+'Output(tau)'!$B$34))-EXP(-('Output(tau)'!$B$18-$H65)*(1/AH$1+'Output(tau)'!$B$34))),0)</f>
        <v>2.9955722575611077E-2</v>
      </c>
      <c r="AI65">
        <f>IF('Output(tau)'!$B$18&gt;=$H65,1/AI$1*1/(1/AI$1+'Output(tau)'!$B$34)*(EXP(-('Output(tau)'!$B$18-$H65-1)*(1/AI$1+'Output(tau)'!$B$34))-EXP(-('Output(tau)'!$B$18-$H65)*(1/AI$1+'Output(tau)'!$B$34))),0)</f>
        <v>2.9114456201397076E-2</v>
      </c>
      <c r="AJ65">
        <f>IF('Output(tau)'!$B$18&gt;=$H65,1/AJ$1*1/(1/AJ$1+'Output(tau)'!$B$34)*(EXP(-('Output(tau)'!$B$18-$H65-1)*(1/AJ$1+'Output(tau)'!$B$34))-EXP(-('Output(tau)'!$B$18-$H65)*(1/AJ$1+'Output(tau)'!$B$34))),0)</f>
        <v>2.8316963933984418E-2</v>
      </c>
      <c r="AK65">
        <f>IF('Output(tau)'!$B$18&gt;=$H65,1/AK$1*1/(1/AK$1+'Output(tau)'!$B$34)*(EXP(-('Output(tau)'!$B$18-$H65-1)*(1/AK$1+'Output(tau)'!$B$34))-EXP(-('Output(tau)'!$B$18-$H65)*(1/AK$1+'Output(tau)'!$B$34))),0)</f>
        <v>2.7560154764116884E-2</v>
      </c>
      <c r="AL65">
        <f>IF('Output(tau)'!$B$18&gt;=$H65,1/AL$1*1/(1/AL$1+'Output(tau)'!$B$34)*(EXP(-('Output(tau)'!$B$18-$H65-1)*(1/AL$1+'Output(tau)'!$B$34))-EXP(-('Output(tau)'!$B$18-$H65)*(1/AL$1+'Output(tau)'!$B$34))),0)</f>
        <v>2.6841186741200174E-2</v>
      </c>
      <c r="AM65">
        <f>IF('Output(tau)'!$B$18&gt;=$H65,1/AM$1*1/(1/AM$1+'Output(tau)'!$B$34)*(EXP(-('Output(tau)'!$B$18-$H65-1)*(1/AM$1+'Output(tau)'!$B$34))-EXP(-('Output(tau)'!$B$18-$H65)*(1/AM$1+'Output(tau)'!$B$34))),0)</f>
        <v>2.6157449152660717E-2</v>
      </c>
      <c r="AN65">
        <f>IF('Output(tau)'!$B$18&gt;=$H65,1/AN$1*1/(1/AN$1+'Output(tau)'!$B$34)*(EXP(-('Output(tau)'!$B$18-$H65-1)*(1/AN$1+'Output(tau)'!$B$34))-EXP(-('Output(tau)'!$B$18-$H65)*(1/AN$1+'Output(tau)'!$B$34))),0)</f>
        <v>2.55065444913396E-2</v>
      </c>
      <c r="AO65">
        <f>IF('Output(tau)'!$B$18&gt;=$H65,1/AO$1*1/(1/AO$1+'Output(tau)'!$B$34)*(EXP(-('Output(tau)'!$B$18-$H65-1)*(1/AO$1+'Output(tau)'!$B$34))-EXP(-('Output(tau)'!$B$18-$H65)*(1/AO$1+'Output(tau)'!$B$34))),0)</f>
        <v>2.4886270893090923E-2</v>
      </c>
      <c r="AP65">
        <f>IF('Output(tau)'!$B$18&gt;=$H65,1/AP$1*1/(1/AP$1+'Output(tau)'!$B$34)*(EXP(-('Output(tau)'!$B$18-$H65-1)*(1/AP$1+'Output(tau)'!$B$34))-EXP(-('Output(tau)'!$B$18-$H65)*(1/AP$1+'Output(tau)'!$B$34))),0)</f>
        <v>2.4294605439997508E-2</v>
      </c>
      <c r="AQ65">
        <f>IF('Output(tau)'!$B$18&gt;=$H65,1/AQ$1*1/(1/AQ$1+'Output(tau)'!$B$34)*(EXP(-('Output(tau)'!$B$18-$H65-1)*(1/AQ$1+'Output(tau)'!$B$34))-EXP(-('Output(tau)'!$B$18-$H65)*(1/AQ$1+'Output(tau)'!$B$34))),0)</f>
        <v>2.372968853878954E-2</v>
      </c>
      <c r="AR65">
        <f>IF('Output(tau)'!$B$18&gt;=$H65,1/AR$1*1/(1/AR$1+'Output(tau)'!$B$34)*(EXP(-('Output(tau)'!$B$18-$H65-1)*(1/AR$1+'Output(tau)'!$B$34))-EXP(-('Output(tau)'!$B$18-$H65)*(1/AR$1+'Output(tau)'!$B$34))),0)</f>
        <v>2.3189809464833733E-2</v>
      </c>
      <c r="AS65">
        <f>IF('Output(tau)'!$B$18&gt;=$H65,1/AS$1*1/(1/AS$1+'Output(tau)'!$B$34)*(EXP(-('Output(tau)'!$B$18-$H65-1)*(1/AS$1+'Output(tau)'!$B$34))-EXP(-('Output(tau)'!$B$18-$H65)*(1/AS$1+'Output(tau)'!$B$34))),0)</f>
        <v>2.2673393086879767E-2</v>
      </c>
      <c r="AT65">
        <f>IF('Output(tau)'!$B$18&gt;=$H65,1/AT$1*1/(1/AT$1+'Output(tau)'!$B$34)*(EXP(-('Output(tau)'!$B$18-$H65-1)*(1/AT$1+'Output(tau)'!$B$34))-EXP(-('Output(tau)'!$B$18-$H65)*(1/AT$1+'Output(tau)'!$B$34))),0)</f>
        <v>2.2178987741659606E-2</v>
      </c>
      <c r="AU65">
        <f>IF('Output(tau)'!$B$18&gt;=$H65,1/AU$1*1/(1/AU$1+'Output(tau)'!$B$34)*(EXP(-('Output(tau)'!$B$18-$H65-1)*(1/AU$1+'Output(tau)'!$B$34))-EXP(-('Output(tau)'!$B$18-$H65)*(1/AU$1+'Output(tau)'!$B$34))),0)</f>
        <v>2.1705254200515056E-2</v>
      </c>
      <c r="AV65">
        <f>IF('Output(tau)'!$B$18&gt;=$H65,1/AV$1*1/(1/AV$1+'Output(tau)'!$B$34)*(EXP(-('Output(tau)'!$B$18-$H65-1)*(1/AV$1+'Output(tau)'!$B$34))-EXP(-('Output(tau)'!$B$18-$H65)*(1/AV$1+'Output(tau)'!$B$34))),0)</f>
        <v>2.1250955655850445E-2</v>
      </c>
    </row>
    <row r="66" spans="7:48" x14ac:dyDescent="0.15">
      <c r="G66">
        <f>IF('Output(tau)'!$B$18&gt;H66,'Output(tau)'!$B$18-H66,0)</f>
        <v>6</v>
      </c>
      <c r="H66">
        <v>1994</v>
      </c>
      <c r="I66">
        <f>IF('Output(tau)'!$B$18&gt;=$H66,1/I$1*1/(1/I$1+'Output(tau)'!$B$34)*(EXP(-('Output(tau)'!$B$18-$H66-1)*(1/I$1+'Output(tau)'!$B$34))-EXP(-('Output(tau)'!$B$18-$H66)*(1/I$1+'Output(tau)'!$B$34))),0)</f>
        <v>5.7719023618607035E-2</v>
      </c>
      <c r="J66">
        <f>IF('Output(tau)'!$B$18&gt;=$H66,1/J$1*1/(1/J$1+'Output(tau)'!$B$34)*(EXP(-('Output(tau)'!$B$18-$H66-1)*(1/J$1+'Output(tau)'!$B$34))-EXP(-('Output(tau)'!$B$18-$H66)*(1/J$1+'Output(tau)'!$B$34))),0)</f>
        <v>3.2297930256034856E-2</v>
      </c>
      <c r="K66">
        <f>IF('Output(tau)'!$B$18&gt;=$H66,1/K$1*1/(1/K$1+'Output(tau)'!$B$34)*(EXP(-('Output(tau)'!$B$18-$H66-1)*(1/K$1+'Output(tau)'!$B$34))-EXP(-('Output(tau)'!$B$18-$H66)*(1/K$1+'Output(tau)'!$B$34))),0)</f>
        <v>5.3540319600949154E-2</v>
      </c>
      <c r="L66">
        <f>IF('Output(tau)'!$B$18&gt;=$H66,1/L$1*1/(1/L$1+'Output(tau)'!$B$34)*(EXP(-('Output(tau)'!$B$18-$H66-1)*(1/L$1+'Output(tau)'!$B$34))-EXP(-('Output(tau)'!$B$18-$H66)*(1/L$1+'Output(tau)'!$B$34))),0)</f>
        <v>6.3374636711760274E-2</v>
      </c>
      <c r="M66">
        <f>IF('Output(tau)'!$B$18&gt;=$H66,1/M$1*1/(1/M$1+'Output(tau)'!$B$34)*(EXP(-('Output(tau)'!$B$18-$H66-1)*(1/M$1+'Output(tau)'!$B$34))-EXP(-('Output(tau)'!$B$18-$H66)*(1/M$1+'Output(tau)'!$B$34))),0)</f>
        <v>6.6685229259240308E-2</v>
      </c>
      <c r="N66">
        <f>IF('Output(tau)'!$B$18&gt;=$H66,1/N$1*1/(1/N$1+'Output(tau)'!$B$34)*(EXP(-('Output(tau)'!$B$18-$H66-1)*(1/N$1+'Output(tau)'!$B$34))-EXP(-('Output(tau)'!$B$18-$H66)*(1/N$1+'Output(tau)'!$B$34))),0)</f>
        <v>6.671876733563592E-2</v>
      </c>
      <c r="O66">
        <f>IF('Output(tau)'!$B$18&gt;=$H66,1/O$1*1/(1/O$1+'Output(tau)'!$B$34)*(EXP(-('Output(tau)'!$B$18-$H66-1)*(1/O$1+'Output(tau)'!$B$34))-EXP(-('Output(tau)'!$B$18-$H66)*(1/O$1+'Output(tau)'!$B$34))),0)</f>
        <v>6.5168813880003174E-2</v>
      </c>
      <c r="P66">
        <f>IF('Output(tau)'!$B$18&gt;=$H66,1/P$1*1/(1/P$1+'Output(tau)'!$B$34)*(EXP(-('Output(tau)'!$B$18-$H66-1)*(1/P$1+'Output(tau)'!$B$34))-EXP(-('Output(tau)'!$B$18-$H66)*(1/P$1+'Output(tau)'!$B$34))),0)</f>
        <v>6.289487577797559E-2</v>
      </c>
      <c r="Q66">
        <f>IF('Output(tau)'!$B$18&gt;=$H66,1/Q$1*1/(1/Q$1+'Output(tau)'!$B$34)*(EXP(-('Output(tau)'!$B$18-$H66-1)*(1/Q$1+'Output(tau)'!$B$34))-EXP(-('Output(tau)'!$B$18-$H66)*(1/Q$1+'Output(tau)'!$B$34))),0)</f>
        <v>6.0336301704840722E-2</v>
      </c>
      <c r="R66">
        <f>IF('Output(tau)'!$B$18&gt;=$H66,1/R$1*1/(1/R$1+'Output(tau)'!$B$34)*(EXP(-('Output(tau)'!$B$18-$H66-1)*(1/R$1+'Output(tau)'!$B$34))-EXP(-('Output(tau)'!$B$18-$H66)*(1/R$1+'Output(tau)'!$B$34))),0)</f>
        <v>5.7719023618607035E-2</v>
      </c>
      <c r="S66">
        <f>IF('Output(tau)'!$B$18&gt;=$H66,1/S$1*1/(1/S$1+'Output(tau)'!$B$34)*(EXP(-('Output(tau)'!$B$18-$H66-1)*(1/S$1+'Output(tau)'!$B$34))-EXP(-('Output(tau)'!$B$18-$H66)*(1/S$1+'Output(tau)'!$B$34))),0)</f>
        <v>5.5158140155472379E-2</v>
      </c>
      <c r="T66">
        <f>IF('Output(tau)'!$B$18&gt;=$H66,1/T$1*1/(1/T$1+'Output(tau)'!$B$34)*(EXP(-('Output(tau)'!$B$18-$H66-1)*(1/T$1+'Output(tau)'!$B$34))-EXP(-('Output(tau)'!$B$18-$H66)*(1/T$1+'Output(tau)'!$B$34))),0)</f>
        <v>5.2709970487810343E-2</v>
      </c>
      <c r="U66">
        <f>IF('Output(tau)'!$B$18&gt;=$H66,1/U$1*1/(1/U$1+'Output(tau)'!$B$34)*(EXP(-('Output(tau)'!$B$18-$H66-1)*(1/U$1+'Output(tau)'!$B$34))-EXP(-('Output(tau)'!$B$18-$H66)*(1/U$1+'Output(tau)'!$B$34))),0)</f>
        <v>5.0399211726665616E-2</v>
      </c>
      <c r="V66">
        <f>IF('Output(tau)'!$B$18&gt;=$H66,1/V$1*1/(1/V$1+'Output(tau)'!$B$34)*(EXP(-('Output(tau)'!$B$18-$H66-1)*(1/V$1+'Output(tau)'!$B$34))-EXP(-('Output(tau)'!$B$18-$H66)*(1/V$1+'Output(tau)'!$B$34))),0)</f>
        <v>4.8233479844074778E-2</v>
      </c>
      <c r="W66">
        <f>IF('Output(tau)'!$B$18&gt;=$H66,1/W$1*1/(1/W$1+'Output(tau)'!$B$34)*(EXP(-('Output(tau)'!$B$18-$H66-1)*(1/W$1+'Output(tau)'!$B$34))-EXP(-('Output(tau)'!$B$18-$H66)*(1/W$1+'Output(tau)'!$B$34))),0)</f>
        <v>4.6211264538149943E-2</v>
      </c>
      <c r="X66">
        <f>IF('Output(tau)'!$B$18&gt;=$H66,1/X$1*1/(1/X$1+'Output(tau)'!$B$34)*(EXP(-('Output(tau)'!$B$18-$H66-1)*(1/X$1+'Output(tau)'!$B$34))-EXP(-('Output(tau)'!$B$18-$H66)*(1/X$1+'Output(tau)'!$B$34))),0)</f>
        <v>4.4326350155669547E-2</v>
      </c>
      <c r="Y66">
        <f>IF('Output(tau)'!$B$18&gt;=$H66,1/Y$1*1/(1/Y$1+'Output(tau)'!$B$34)*(EXP(-('Output(tau)'!$B$18-$H66-1)*(1/Y$1+'Output(tau)'!$B$34))-EXP(-('Output(tau)'!$B$18-$H66)*(1/Y$1+'Output(tau)'!$B$34))),0)</f>
        <v>4.2570294350484983E-2</v>
      </c>
      <c r="Z66">
        <f>IF('Output(tau)'!$B$18&gt;=$H66,1/Z$1*1/(1/Z$1+'Output(tau)'!$B$34)*(EXP(-('Output(tau)'!$B$18-$H66-1)*(1/Z$1+'Output(tau)'!$B$34))-EXP(-('Output(tau)'!$B$18-$H66)*(1/Z$1+'Output(tau)'!$B$34))),0)</f>
        <v>4.0933817823177177E-2</v>
      </c>
      <c r="AA66">
        <f>IF('Output(tau)'!$B$18&gt;=$H66,1/AA$1*1/(1/AA$1+'Output(tau)'!$B$34)*(EXP(-('Output(tau)'!$B$18-$H66-1)*(1/AA$1+'Output(tau)'!$B$34))-EXP(-('Output(tau)'!$B$18-$H66)*(1/AA$1+'Output(tau)'!$B$34))),0)</f>
        <v>3.9407574068500706E-2</v>
      </c>
      <c r="AB66">
        <f>IF('Output(tau)'!$B$18&gt;=$H66,1/AB$1*1/(1/AB$1+'Output(tau)'!$B$34)*(EXP(-('Output(tau)'!$B$18-$H66-1)*(1/AB$1+'Output(tau)'!$B$34))-EXP(-('Output(tau)'!$B$18-$H66)*(1/AB$1+'Output(tau)'!$B$34))),0)</f>
        <v>3.7982562389687002E-2</v>
      </c>
      <c r="AC66">
        <f>IF('Output(tau)'!$B$18&gt;=$H66,1/AC$1*1/(1/AC$1+'Output(tau)'!$B$34)*(EXP(-('Output(tau)'!$B$18-$H66-1)*(1/AC$1+'Output(tau)'!$B$34))-EXP(-('Output(tau)'!$B$18-$H66)*(1/AC$1+'Output(tau)'!$B$34))),0)</f>
        <v>3.6650334670024987E-2</v>
      </c>
      <c r="AD66">
        <f>IF('Output(tau)'!$B$18&gt;=$H66,1/AD$1*1/(1/AD$1+'Output(tau)'!$B$34)*(EXP(-('Output(tau)'!$B$18-$H66-1)*(1/AD$1+'Output(tau)'!$B$34))-EXP(-('Output(tau)'!$B$18-$H66)*(1/AD$1+'Output(tau)'!$B$34))),0)</f>
        <v>3.5403083196587803E-2</v>
      </c>
      <c r="AE66">
        <f>IF('Output(tau)'!$B$18&gt;=$H66,1/AE$1*1/(1/AE$1+'Output(tau)'!$B$34)*(EXP(-('Output(tau)'!$B$18-$H66-1)*(1/AE$1+'Output(tau)'!$B$34))-EXP(-('Output(tau)'!$B$18-$H66)*(1/AE$1+'Output(tau)'!$B$34))),0)</f>
        <v>3.4233660733206994E-2</v>
      </c>
      <c r="AF66">
        <f>IF('Output(tau)'!$B$18&gt;=$H66,1/AF$1*1/(1/AF$1+'Output(tau)'!$B$34)*(EXP(-('Output(tau)'!$B$18-$H66-1)*(1/AF$1+'Output(tau)'!$B$34))-EXP(-('Output(tau)'!$B$18-$H66)*(1/AF$1+'Output(tau)'!$B$34))),0)</f>
        <v>3.3135563079230157E-2</v>
      </c>
      <c r="AG66">
        <f>IF('Output(tau)'!$B$18&gt;=$H66,1/AG$1*1/(1/AG$1+'Output(tau)'!$B$34)*(EXP(-('Output(tau)'!$B$18-$H66-1)*(1/AG$1+'Output(tau)'!$B$34))-EXP(-('Output(tau)'!$B$18-$H66)*(1/AG$1+'Output(tau)'!$B$34))),0)</f>
        <v>3.2102892011428352E-2</v>
      </c>
      <c r="AH66">
        <f>IF('Output(tau)'!$B$18&gt;=$H66,1/AH$1*1/(1/AH$1+'Output(tau)'!$B$34)*(EXP(-('Output(tau)'!$B$18-$H66-1)*(1/AH$1+'Output(tau)'!$B$34))-EXP(-('Output(tau)'!$B$18-$H66)*(1/AH$1+'Output(tau)'!$B$34))),0)</f>
        <v>3.1130309162584746E-2</v>
      </c>
      <c r="AI66">
        <f>IF('Output(tau)'!$B$18&gt;=$H66,1/AI$1*1/(1/AI$1+'Output(tau)'!$B$34)*(EXP(-('Output(tau)'!$B$18-$H66-1)*(1/AI$1+'Output(tau)'!$B$34))-EXP(-('Output(tau)'!$B$18-$H66)*(1/AI$1+'Output(tau)'!$B$34))),0)</f>
        <v>3.0212986984483936E-2</v>
      </c>
      <c r="AJ66">
        <f>IF('Output(tau)'!$B$18&gt;=$H66,1/AJ$1*1/(1/AJ$1+'Output(tau)'!$B$34)*(EXP(-('Output(tau)'!$B$18-$H66-1)*(1/AJ$1+'Output(tau)'!$B$34))-EXP(-('Output(tau)'!$B$18-$H66)*(1/AJ$1+'Output(tau)'!$B$34))),0)</f>
        <v>2.934656028759397E-2</v>
      </c>
      <c r="AK66">
        <f>IF('Output(tau)'!$B$18&gt;=$H66,1/AK$1*1/(1/AK$1+'Output(tau)'!$B$34)*(EXP(-('Output(tau)'!$B$18-$H66-1)*(1/AK$1+'Output(tau)'!$B$34))-EXP(-('Output(tau)'!$B$18-$H66)*(1/AK$1+'Output(tau)'!$B$34))),0)</f>
        <v>2.8527080248245795E-2</v>
      </c>
      <c r="AL66">
        <f>IF('Output(tau)'!$B$18&gt;=$H66,1/AL$1*1/(1/AL$1+'Output(tau)'!$B$34)*(EXP(-('Output(tau)'!$B$18-$H66-1)*(1/AL$1+'Output(tau)'!$B$34))-EXP(-('Output(tau)'!$B$18-$H66)*(1/AL$1+'Output(tau)'!$B$34))),0)</f>
        <v>2.7750971812632308E-2</v>
      </c>
      <c r="AM66">
        <f>IF('Output(tau)'!$B$18&gt;=$H66,1/AM$1*1/(1/AM$1+'Output(tau)'!$B$34)*(EXP(-('Output(tau)'!$B$18-$H66-1)*(1/AM$1+'Output(tau)'!$B$34))-EXP(-('Output(tau)'!$B$18-$H66)*(1/AM$1+'Output(tau)'!$B$34))),0)</f>
        <v>2.7014994856341179E-2</v>
      </c>
      <c r="AN66">
        <f>IF('Output(tau)'!$B$18&gt;=$H66,1/AN$1*1/(1/AN$1+'Output(tau)'!$B$34)*(EXP(-('Output(tau)'!$B$18-$H66-1)*(1/AN$1+'Output(tau)'!$B$34))-EXP(-('Output(tau)'!$B$18-$H66)*(1/AN$1+'Output(tau)'!$B$34))),0)</f>
        <v>2.631620912702215E-2</v>
      </c>
      <c r="AO66">
        <f>IF('Output(tau)'!$B$18&gt;=$H66,1/AO$1*1/(1/AO$1+'Output(tau)'!$B$34)*(EXP(-('Output(tau)'!$B$18-$H66-1)*(1/AO$1+'Output(tau)'!$B$34))-EXP(-('Output(tau)'!$B$18-$H66)*(1/AO$1+'Output(tau)'!$B$34))),0)</f>
        <v>2.5651942813328721E-2</v>
      </c>
      <c r="AP66">
        <f>IF('Output(tau)'!$B$18&gt;=$H66,1/AP$1*1/(1/AP$1+'Output(tau)'!$B$34)*(EXP(-('Output(tau)'!$B$18-$H66-1)*(1/AP$1+'Output(tau)'!$B$34))-EXP(-('Output(tau)'!$B$18-$H66)*(1/AP$1+'Output(tau)'!$B$34))),0)</f>
        <v>2.5019764488206864E-2</v>
      </c>
      <c r="AQ66">
        <f>IF('Output(tau)'!$B$18&gt;=$H66,1/AQ$1*1/(1/AQ$1+'Output(tau)'!$B$34)*(EXP(-('Output(tau)'!$B$18-$H66-1)*(1/AQ$1+'Output(tau)'!$B$34))-EXP(-('Output(tau)'!$B$18-$H66)*(1/AQ$1+'Output(tau)'!$B$34))),0)</f>
        <v>2.441745813341023E-2</v>
      </c>
      <c r="AR66">
        <f>IF('Output(tau)'!$B$18&gt;=$H66,1/AR$1*1/(1/AR$1+'Output(tau)'!$B$34)*(EXP(-('Output(tau)'!$B$18-$H66-1)*(1/AR$1+'Output(tau)'!$B$34))-EXP(-('Output(tau)'!$B$18-$H66)*(1/AR$1+'Output(tau)'!$B$34))),0)</f>
        <v>2.384300094277636E-2</v>
      </c>
      <c r="AS66">
        <f>IF('Output(tau)'!$B$18&gt;=$H66,1/AS$1*1/(1/AS$1+'Output(tau)'!$B$34)*(EXP(-('Output(tau)'!$B$18-$H66-1)*(1/AS$1+'Output(tau)'!$B$34))-EXP(-('Output(tau)'!$B$18-$H66)*(1/AS$1+'Output(tau)'!$B$34))),0)</f>
        <v>2.3294543610612561E-2</v>
      </c>
      <c r="AT66">
        <f>IF('Output(tau)'!$B$18&gt;=$H66,1/AT$1*1/(1/AT$1+'Output(tau)'!$B$34)*(EXP(-('Output(tau)'!$B$18-$H66-1)*(1/AT$1+'Output(tau)'!$B$34))-EXP(-('Output(tau)'!$B$18-$H66)*(1/AT$1+'Output(tau)'!$B$34))),0)</f>
        <v>2.2770392830076869E-2</v>
      </c>
      <c r="AU66">
        <f>IF('Output(tau)'!$B$18&gt;=$H66,1/AU$1*1/(1/AU$1+'Output(tau)'!$B$34)*(EXP(-('Output(tau)'!$B$18-$H66-1)*(1/AU$1+'Output(tau)'!$B$34))-EXP(-('Output(tau)'!$B$18-$H66)*(1/AU$1+'Output(tau)'!$B$34))),0)</f>
        <v>2.2268995749547771E-2</v>
      </c>
      <c r="AV66">
        <f>IF('Output(tau)'!$B$18&gt;=$H66,1/AV$1*1/(1/AV$1+'Output(tau)'!$B$34)*(EXP(-('Output(tau)'!$B$18-$H66-1)*(1/AV$1+'Output(tau)'!$B$34))-EXP(-('Output(tau)'!$B$18-$H66)*(1/AV$1+'Output(tau)'!$B$34))),0)</f>
        <v>2.1788926159537647E-2</v>
      </c>
    </row>
    <row r="67" spans="7:48" x14ac:dyDescent="0.15">
      <c r="G67">
        <f>IF('Output(tau)'!$B$18&gt;H67,'Output(tau)'!$B$18-H67,0)</f>
        <v>5</v>
      </c>
      <c r="H67">
        <v>1995</v>
      </c>
      <c r="I67">
        <f>IF('Output(tau)'!$B$18&gt;=$H67,1/I$1*1/(1/I$1+'Output(tau)'!$B$34)*(EXP(-('Output(tau)'!$B$18-$H67-1)*(1/I$1+'Output(tau)'!$B$34))-EXP(-('Output(tau)'!$B$18-$H67)*(1/I$1+'Output(tau)'!$B$34))),0)</f>
        <v>6.3789386323005903E-2</v>
      </c>
      <c r="J67">
        <f>IF('Output(tau)'!$B$18&gt;=$H67,1/J$1*1/(1/J$1+'Output(tau)'!$B$34)*(EXP(-('Output(tau)'!$B$18-$H67-1)*(1/J$1+'Output(tau)'!$B$34))-EXP(-('Output(tau)'!$B$18-$H67)*(1/J$1+'Output(tau)'!$B$34))),0)</f>
        <v>5.3250284612713902E-2</v>
      </c>
      <c r="K67">
        <f>IF('Output(tau)'!$B$18&gt;=$H67,1/K$1*1/(1/K$1+'Output(tau)'!$B$34)*(EXP(-('Output(tau)'!$B$18-$H67-1)*(1/K$1+'Output(tau)'!$B$34))-EXP(-('Output(tau)'!$B$18-$H67)*(1/K$1+'Output(tau)'!$B$34))),0)</f>
        <v>7.4721535278164913E-2</v>
      </c>
      <c r="L67">
        <f>IF('Output(tau)'!$B$18&gt;=$H67,1/L$1*1/(1/L$1+'Output(tau)'!$B$34)*(EXP(-('Output(tau)'!$B$18-$H67-1)*(1/L$1+'Output(tau)'!$B$34))-EXP(-('Output(tau)'!$B$18-$H67)*(1/L$1+'Output(tau)'!$B$34))),0)</f>
        <v>8.1374644311252242E-2</v>
      </c>
      <c r="M67">
        <f>IF('Output(tau)'!$B$18&gt;=$H67,1/M$1*1/(1/M$1+'Output(tau)'!$B$34)*(EXP(-('Output(tau)'!$B$18-$H67-1)*(1/M$1+'Output(tau)'!$B$34))-EXP(-('Output(tau)'!$B$18-$H67)*(1/M$1+'Output(tau)'!$B$34))),0)</f>
        <v>8.1449522945779229E-2</v>
      </c>
      <c r="N67">
        <f>IF('Output(tau)'!$B$18&gt;=$H67,1/N$1*1/(1/N$1+'Output(tau)'!$B$34)*(EXP(-('Output(tau)'!$B$18-$H67-1)*(1/N$1+'Output(tau)'!$B$34))-EXP(-('Output(tau)'!$B$18-$H67)*(1/N$1+'Output(tau)'!$B$34))),0)</f>
        <v>7.8818910525513763E-2</v>
      </c>
      <c r="O67">
        <f>IF('Output(tau)'!$B$18&gt;=$H67,1/O$1*1/(1/O$1+'Output(tau)'!$B$34)*(EXP(-('Output(tau)'!$B$18-$H67-1)*(1/O$1+'Output(tau)'!$B$34))-EXP(-('Output(tau)'!$B$18-$H67)*(1/O$1+'Output(tau)'!$B$34))),0)</f>
        <v>7.5176462450806114E-2</v>
      </c>
      <c r="P67">
        <f>IF('Output(tau)'!$B$18&gt;=$H67,1/P$1*1/(1/P$1+'Output(tau)'!$B$34)*(EXP(-('Output(tau)'!$B$18-$H67-1)*(1/P$1+'Output(tau)'!$B$34))-EXP(-('Output(tau)'!$B$18-$H67)*(1/P$1+'Output(tau)'!$B$34))),0)</f>
        <v>7.1269231193643146E-2</v>
      </c>
      <c r="Q67">
        <f>IF('Output(tau)'!$B$18&gt;=$H67,1/Q$1*1/(1/Q$1+'Output(tau)'!$B$34)*(EXP(-('Output(tau)'!$B$18-$H67-1)*(1/Q$1+'Output(tau)'!$B$34))-EXP(-('Output(tau)'!$B$18-$H67)*(1/Q$1+'Output(tau)'!$B$34))),0)</f>
        <v>6.7426967692521877E-2</v>
      </c>
      <c r="R67">
        <f>IF('Output(tau)'!$B$18&gt;=$H67,1/R$1*1/(1/R$1+'Output(tau)'!$B$34)*(EXP(-('Output(tau)'!$B$18-$H67-1)*(1/R$1+'Output(tau)'!$B$34))-EXP(-('Output(tau)'!$B$18-$H67)*(1/R$1+'Output(tau)'!$B$34))),0)</f>
        <v>6.3789386323005903E-2</v>
      </c>
      <c r="S67">
        <f>IF('Output(tau)'!$B$18&gt;=$H67,1/S$1*1/(1/S$1+'Output(tau)'!$B$34)*(EXP(-('Output(tau)'!$B$18-$H67-1)*(1/S$1+'Output(tau)'!$B$34))-EXP(-('Output(tau)'!$B$18-$H67)*(1/S$1+'Output(tau)'!$B$34))),0)</f>
        <v>6.0407509458596853E-2</v>
      </c>
      <c r="T67">
        <f>IF('Output(tau)'!$B$18&gt;=$H67,1/T$1*1/(1/T$1+'Output(tau)'!$B$34)*(EXP(-('Output(tau)'!$B$18-$H67-1)*(1/T$1+'Output(tau)'!$B$34))-EXP(-('Output(tau)'!$B$18-$H67)*(1/T$1+'Output(tau)'!$B$34))),0)</f>
        <v>5.7290680373345504E-2</v>
      </c>
      <c r="U67">
        <f>IF('Output(tau)'!$B$18&gt;=$H67,1/U$1*1/(1/U$1+'Output(tau)'!$B$34)*(EXP(-('Output(tau)'!$B$18-$H67-1)*(1/U$1+'Output(tau)'!$B$34))-EXP(-('Output(tau)'!$B$18-$H67)*(1/U$1+'Output(tau)'!$B$34))),0)</f>
        <v>5.4429082268299123E-2</v>
      </c>
      <c r="V67">
        <f>IF('Output(tau)'!$B$18&gt;=$H67,1/V$1*1/(1/V$1+'Output(tau)'!$B$34)*(EXP(-('Output(tau)'!$B$18-$H67-1)*(1/V$1+'Output(tau)'!$B$34))-EXP(-('Output(tau)'!$B$18-$H67)*(1/V$1+'Output(tau)'!$B$34))),0)</f>
        <v>5.1804755700155636E-2</v>
      </c>
      <c r="W67">
        <f>IF('Output(tau)'!$B$18&gt;=$H67,1/W$1*1/(1/W$1+'Output(tau)'!$B$34)*(EXP(-('Output(tau)'!$B$18-$H67-1)*(1/W$1+'Output(tau)'!$B$34))-EXP(-('Output(tau)'!$B$18-$H67)*(1/W$1+'Output(tau)'!$B$34))),0)</f>
        <v>4.9397027790859416E-2</v>
      </c>
      <c r="X67">
        <f>IF('Output(tau)'!$B$18&gt;=$H67,1/X$1*1/(1/X$1+'Output(tau)'!$B$34)*(EXP(-('Output(tau)'!$B$18-$H67-1)*(1/X$1+'Output(tau)'!$B$34))-EXP(-('Output(tau)'!$B$18-$H67)*(1/X$1+'Output(tau)'!$B$34))),0)</f>
        <v>4.7185154124763096E-2</v>
      </c>
      <c r="Y67">
        <f>IF('Output(tau)'!$B$18&gt;=$H67,1/Y$1*1/(1/Y$1+'Output(tau)'!$B$34)*(EXP(-('Output(tau)'!$B$18-$H67-1)*(1/Y$1+'Output(tau)'!$B$34))-EXP(-('Output(tau)'!$B$18-$H67)*(1/Y$1+'Output(tau)'!$B$34))),0)</f>
        <v>4.5149545968017679E-2</v>
      </c>
      <c r="Z67">
        <f>IF('Output(tau)'!$B$18&gt;=$H67,1/Z$1*1/(1/Z$1+'Output(tau)'!$B$34)*(EXP(-('Output(tau)'!$B$18-$H67-1)*(1/Z$1+'Output(tau)'!$B$34))-EXP(-('Output(tau)'!$B$18-$H67)*(1/Z$1+'Output(tau)'!$B$34))),0)</f>
        <v>4.3272274519841614E-2</v>
      </c>
      <c r="AA67">
        <f>IF('Output(tau)'!$B$18&gt;=$H67,1/AA$1*1/(1/AA$1+'Output(tau)'!$B$34)*(EXP(-('Output(tau)'!$B$18-$H67-1)*(1/AA$1+'Output(tau)'!$B$34))-EXP(-('Output(tau)'!$B$18-$H67)*(1/AA$1+'Output(tau)'!$B$34))),0)</f>
        <v>4.1537208338690901E-2</v>
      </c>
      <c r="AB67">
        <f>IF('Output(tau)'!$B$18&gt;=$H67,1/AB$1*1/(1/AB$1+'Output(tau)'!$B$34)*(EXP(-('Output(tau)'!$B$18-$H67-1)*(1/AB$1+'Output(tau)'!$B$34))-EXP(-('Output(tau)'!$B$18-$H67)*(1/AB$1+'Output(tau)'!$B$34))),0)</f>
        <v>3.9929970006576943E-2</v>
      </c>
      <c r="AC67">
        <f>IF('Output(tau)'!$B$18&gt;=$H67,1/AC$1*1/(1/AC$1+'Output(tau)'!$B$34)*(EXP(-('Output(tau)'!$B$18-$H67-1)*(1/AC$1+'Output(tau)'!$B$34))-EXP(-('Output(tau)'!$B$18-$H67)*(1/AC$1+'Output(tau)'!$B$34))),0)</f>
        <v>3.8437809878927087E-2</v>
      </c>
      <c r="AD67">
        <f>IF('Output(tau)'!$B$18&gt;=$H67,1/AD$1*1/(1/AD$1+'Output(tau)'!$B$34)*(EXP(-('Output(tau)'!$B$18-$H67-1)*(1/AD$1+'Output(tau)'!$B$34))-EXP(-('Output(tau)'!$B$18-$H67)*(1/AD$1+'Output(tau)'!$B$34))),0)</f>
        <v>3.7049448181719069E-2</v>
      </c>
      <c r="AE67">
        <f>IF('Output(tau)'!$B$18&gt;=$H67,1/AE$1*1/(1/AE$1+'Output(tau)'!$B$34)*(EXP(-('Output(tau)'!$B$18-$H67-1)*(1/AE$1+'Output(tau)'!$B$34))-EXP(-('Output(tau)'!$B$18-$H67)*(1/AE$1+'Output(tau)'!$B$34))),0)</f>
        <v>3.5754911805545131E-2</v>
      </c>
      <c r="AF67">
        <f>IF('Output(tau)'!$B$18&gt;=$H67,1/AF$1*1/(1/AF$1+'Output(tau)'!$B$34)*(EXP(-('Output(tau)'!$B$18-$H67-1)*(1/AF$1+'Output(tau)'!$B$34))-EXP(-('Output(tau)'!$B$18-$H67)*(1/AF$1+'Output(tau)'!$B$34))),0)</f>
        <v>3.4545378739979093E-2</v>
      </c>
      <c r="AG67">
        <f>IF('Output(tau)'!$B$18&gt;=$H67,1/AG$1*1/(1/AG$1+'Output(tau)'!$B$34)*(EXP(-('Output(tau)'!$B$18-$H67-1)*(1/AG$1+'Output(tau)'!$B$34))-EXP(-('Output(tau)'!$B$18-$H67)*(1/AG$1+'Output(tau)'!$B$34))),0)</f>
        <v>3.3413035888229525E-2</v>
      </c>
      <c r="AH67">
        <f>IF('Output(tau)'!$B$18&gt;=$H67,1/AH$1*1/(1/AH$1+'Output(tau)'!$B$34)*(EXP(-('Output(tau)'!$B$18-$H67-1)*(1/AH$1+'Output(tau)'!$B$34))-EXP(-('Output(tau)'!$B$18-$H67)*(1/AH$1+'Output(tau)'!$B$34))),0)</f>
        <v>3.2350952179905246E-2</v>
      </c>
      <c r="AI67">
        <f>IF('Output(tau)'!$B$18&gt;=$H67,1/AI$1*1/(1/AI$1+'Output(tau)'!$B$34)*(EXP(-('Output(tau)'!$B$18-$H67-1)*(1/AI$1+'Output(tau)'!$B$34))-EXP(-('Output(tau)'!$B$18-$H67)*(1/AI$1+'Output(tau)'!$B$34))),0)</f>
        <v>3.1352966931966764E-2</v>
      </c>
      <c r="AJ67">
        <f>IF('Output(tau)'!$B$18&gt;=$H67,1/AJ$1*1/(1/AJ$1+'Output(tau)'!$B$34)*(EXP(-('Output(tau)'!$B$18-$H67-1)*(1/AJ$1+'Output(tau)'!$B$34))-EXP(-('Output(tau)'!$B$18-$H67)*(1/AJ$1+'Output(tau)'!$B$34))),0)</f>
        <v>3.0413592457198324E-2</v>
      </c>
      <c r="AK67">
        <f>IF('Output(tau)'!$B$18&gt;=$H67,1/AK$1*1/(1/AK$1+'Output(tau)'!$B$34)*(EXP(-('Output(tau)'!$B$18-$H67-1)*(1/AK$1+'Output(tau)'!$B$34))-EXP(-('Output(tau)'!$B$18-$H67)*(1/AK$1+'Output(tau)'!$B$34))),0)</f>
        <v>2.9527929521985352E-2</v>
      </c>
      <c r="AL67">
        <f>IF('Output(tau)'!$B$18&gt;=$H67,1/AL$1*1/(1/AL$1+'Output(tau)'!$B$34)*(EXP(-('Output(tau)'!$B$18-$H67-1)*(1/AL$1+'Output(tau)'!$B$34))-EXP(-('Output(tau)'!$B$18-$H67)*(1/AL$1+'Output(tau)'!$B$34))),0)</f>
        <v>2.8691594152333355E-2</v>
      </c>
      <c r="AM67">
        <f>IF('Output(tau)'!$B$18&gt;=$H67,1/AM$1*1/(1/AM$1+'Output(tau)'!$B$34)*(EXP(-('Output(tau)'!$B$18-$H67-1)*(1/AM$1+'Output(tau)'!$B$34))-EXP(-('Output(tau)'!$B$18-$H67)*(1/AM$1+'Output(tau)'!$B$34))),0)</f>
        <v>2.7900654334786501E-2</v>
      </c>
      <c r="AN67">
        <f>IF('Output(tau)'!$B$18&gt;=$H67,1/AN$1*1/(1/AN$1+'Output(tau)'!$B$34)*(EXP(-('Output(tau)'!$B$18-$H67-1)*(1/AN$1+'Output(tau)'!$B$34))-EXP(-('Output(tau)'!$B$18-$H67)*(1/AN$1+'Output(tau)'!$B$34))),0)</f>
        <v>2.7151575277172935E-2</v>
      </c>
      <c r="AO67">
        <f>IF('Output(tau)'!$B$18&gt;=$H67,1/AO$1*1/(1/AO$1+'Output(tau)'!$B$34)*(EXP(-('Output(tau)'!$B$18-$H67-1)*(1/AO$1+'Output(tau)'!$B$34))-EXP(-('Output(tau)'!$B$18-$H67)*(1/AO$1+'Output(tau)'!$B$34))),0)</f>
        <v>2.6441172039197491E-2</v>
      </c>
      <c r="AP67">
        <f>IF('Output(tau)'!$B$18&gt;=$H67,1/AP$1*1/(1/AP$1+'Output(tau)'!$B$34)*(EXP(-('Output(tau)'!$B$18-$H67-1)*(1/AP$1+'Output(tau)'!$B$34))-EXP(-('Output(tau)'!$B$18-$H67)*(1/AP$1+'Output(tau)'!$B$34))),0)</f>
        <v>2.5766568491568886E-2</v>
      </c>
      <c r="AQ67">
        <f>IF('Output(tau)'!$B$18&gt;=$H67,1/AQ$1*1/(1/AQ$1+'Output(tau)'!$B$34)*(EXP(-('Output(tau)'!$B$18-$H67-1)*(1/AQ$1+'Output(tau)'!$B$34))-EXP(-('Output(tau)'!$B$18-$H67)*(1/AQ$1+'Output(tau)'!$B$34))),0)</f>
        <v>2.512516170291279E-2</v>
      </c>
      <c r="AR67">
        <f>IF('Output(tau)'!$B$18&gt;=$H67,1/AR$1*1/(1/AR$1+'Output(tau)'!$B$34)*(EXP(-('Output(tau)'!$B$18-$H67-1)*(1/AR$1+'Output(tau)'!$B$34))-EXP(-('Output(tau)'!$B$18-$H67)*(1/AR$1+'Output(tau)'!$B$34))),0)</f>
        <v>2.4514590980979301E-2</v>
      </c>
      <c r="AS67">
        <f>IF('Output(tau)'!$B$18&gt;=$H67,1/AS$1*1/(1/AS$1+'Output(tau)'!$B$34)*(EXP(-('Output(tau)'!$B$18-$H67-1)*(1/AS$1+'Output(tau)'!$B$34))-EXP(-('Output(tau)'!$B$18-$H67)*(1/AS$1+'Output(tau)'!$B$34))),0)</f>
        <v>2.3932710906896859E-2</v>
      </c>
      <c r="AT67">
        <f>IF('Output(tau)'!$B$18&gt;=$H67,1/AT$1*1/(1/AT$1+'Output(tau)'!$B$34)*(EXP(-('Output(tau)'!$B$18-$H67-1)*(1/AT$1+'Output(tau)'!$B$34))-EXP(-('Output(tau)'!$B$18-$H67)*(1/AT$1+'Output(tau)'!$B$34))),0)</f>
        <v>2.3377567798647192E-2</v>
      </c>
      <c r="AU67">
        <f>IF('Output(tau)'!$B$18&gt;=$H67,1/AU$1*1/(1/AU$1+'Output(tau)'!$B$34)*(EXP(-('Output(tau)'!$B$18-$H67-1)*(1/AU$1+'Output(tau)'!$B$34))-EXP(-('Output(tau)'!$B$18-$H67)*(1/AU$1+'Output(tau)'!$B$34))),0)</f>
        <v>2.2847379123604239E-2</v>
      </c>
      <c r="AV67">
        <f>IF('Output(tau)'!$B$18&gt;=$H67,1/AV$1*1/(1/AV$1+'Output(tau)'!$B$34)*(EXP(-('Output(tau)'!$B$18-$H67-1)*(1/AV$1+'Output(tau)'!$B$34))-EXP(-('Output(tau)'!$B$18-$H67)*(1/AV$1+'Output(tau)'!$B$34))),0)</f>
        <v>2.2340515451364062E-2</v>
      </c>
    </row>
    <row r="68" spans="7:48" x14ac:dyDescent="0.15">
      <c r="G68">
        <f>IF('Output(tau)'!$B$18&gt;H68,'Output(tau)'!$B$18-H68,0)</f>
        <v>4</v>
      </c>
      <c r="H68">
        <v>1996</v>
      </c>
      <c r="I68">
        <f>IF('Output(tau)'!$B$18&gt;=$H68,1/I$1*1/(1/I$1+'Output(tau)'!$B$34)*(EXP(-('Output(tau)'!$B$18-$H68-1)*(1/I$1+'Output(tau)'!$B$34))-EXP(-('Output(tau)'!$B$18-$H68)*(1/I$1+'Output(tau)'!$B$34))),0)</f>
        <v>7.0498174646078549E-2</v>
      </c>
      <c r="J68">
        <f>IF('Output(tau)'!$B$18&gt;=$H68,1/J$1*1/(1/J$1+'Output(tau)'!$B$34)*(EXP(-('Output(tau)'!$B$18-$H68-1)*(1/J$1+'Output(tau)'!$B$34))-EXP(-('Output(tau)'!$B$18-$H68)*(1/J$1+'Output(tau)'!$B$34))),0)</f>
        <v>8.7794876911817116E-2</v>
      </c>
      <c r="K68">
        <f>IF('Output(tau)'!$B$18&gt;=$H68,1/K$1*1/(1/K$1+'Output(tau)'!$B$34)*(EXP(-('Output(tau)'!$B$18-$H68-1)*(1/K$1+'Output(tau)'!$B$34))-EXP(-('Output(tau)'!$B$18-$H68)*(1/K$1+'Output(tau)'!$B$34))),0)</f>
        <v>0.10428230305571556</v>
      </c>
      <c r="L68">
        <f>IF('Output(tau)'!$B$18&gt;=$H68,1/L$1*1/(1/L$1+'Output(tau)'!$B$34)*(EXP(-('Output(tau)'!$B$18-$H68-1)*(1/L$1+'Output(tau)'!$B$34))-EXP(-('Output(tau)'!$B$18-$H68)*(1/L$1+'Output(tau)'!$B$34))),0)</f>
        <v>0.10448711156957236</v>
      </c>
      <c r="M68">
        <f>IF('Output(tau)'!$B$18&gt;=$H68,1/M$1*1/(1/M$1+'Output(tau)'!$B$34)*(EXP(-('Output(tau)'!$B$18-$H68-1)*(1/M$1+'Output(tau)'!$B$34))-EXP(-('Output(tau)'!$B$18-$H68)*(1/M$1+'Output(tau)'!$B$34))),0)</f>
        <v>9.9482671976804826E-2</v>
      </c>
      <c r="N68">
        <f>IF('Output(tau)'!$B$18&gt;=$H68,1/N$1*1/(1/N$1+'Output(tau)'!$B$34)*(EXP(-('Output(tau)'!$B$18-$H68-1)*(1/N$1+'Output(tau)'!$B$34))-EXP(-('Output(tau)'!$B$18-$H68)*(1/N$1+'Output(tau)'!$B$34))),0)</f>
        <v>9.3113540680041407E-2</v>
      </c>
      <c r="O68">
        <f>IF('Output(tau)'!$B$18&gt;=$H68,1/O$1*1/(1/O$1+'Output(tau)'!$B$34)*(EXP(-('Output(tau)'!$B$18-$H68-1)*(1/O$1+'Output(tau)'!$B$34))-EXP(-('Output(tau)'!$B$18-$H68)*(1/O$1+'Output(tau)'!$B$34))),0)</f>
        <v>8.6720935523296294E-2</v>
      </c>
      <c r="P68">
        <f>IF('Output(tau)'!$B$18&gt;=$H68,1/P$1*1/(1/P$1+'Output(tau)'!$B$34)*(EXP(-('Output(tau)'!$B$18-$H68-1)*(1/P$1+'Output(tau)'!$B$34))-EXP(-('Output(tau)'!$B$18-$H68)*(1/P$1+'Output(tau)'!$B$34))),0)</f>
        <v>8.0758619078338811E-2</v>
      </c>
      <c r="Q68">
        <f>IF('Output(tau)'!$B$18&gt;=$H68,1/Q$1*1/(1/Q$1+'Output(tau)'!$B$34)*(EXP(-('Output(tau)'!$B$18-$H68-1)*(1/Q$1+'Output(tau)'!$B$34))-EXP(-('Output(tau)'!$B$18-$H68)*(1/Q$1+'Output(tau)'!$B$34))),0)</f>
        <v>7.5350922143834653E-2</v>
      </c>
      <c r="R68">
        <f>IF('Output(tau)'!$B$18&gt;=$H68,1/R$1*1/(1/R$1+'Output(tau)'!$B$34)*(EXP(-('Output(tau)'!$B$18-$H68-1)*(1/R$1+'Output(tau)'!$B$34))-EXP(-('Output(tau)'!$B$18-$H68)*(1/R$1+'Output(tau)'!$B$34))),0)</f>
        <v>7.0498174646078549E-2</v>
      </c>
      <c r="S68">
        <f>IF('Output(tau)'!$B$18&gt;=$H68,1/S$1*1/(1/S$1+'Output(tau)'!$B$34)*(EXP(-('Output(tau)'!$B$18-$H68-1)*(1/S$1+'Output(tau)'!$B$34))-EXP(-('Output(tau)'!$B$18-$H68)*(1/S$1+'Output(tau)'!$B$34))),0)</f>
        <v>6.6156458297994991E-2</v>
      </c>
      <c r="T68">
        <f>IF('Output(tau)'!$B$18&gt;=$H68,1/T$1*1/(1/T$1+'Output(tau)'!$B$34)*(EXP(-('Output(tau)'!$B$18-$H68-1)*(1/T$1+'Output(tau)'!$B$34))-EXP(-('Output(tau)'!$B$18-$H68)*(1/T$1+'Output(tau)'!$B$34))),0)</f>
        <v>6.2269472497615608E-2</v>
      </c>
      <c r="U68">
        <f>IF('Output(tau)'!$B$18&gt;=$H68,1/U$1*1/(1/U$1+'Output(tau)'!$B$34)*(EXP(-('Output(tau)'!$B$18-$H68-1)*(1/U$1+'Output(tau)'!$B$34))-EXP(-('Output(tau)'!$B$18-$H68)*(1/U$1+'Output(tau)'!$B$34))),0)</f>
        <v>5.8781177226266745E-2</v>
      </c>
      <c r="V68">
        <f>IF('Output(tau)'!$B$18&gt;=$H68,1/V$1*1/(1/V$1+'Output(tau)'!$B$34)*(EXP(-('Output(tau)'!$B$18-$H68-1)*(1/V$1+'Output(tau)'!$B$34))-EXP(-('Output(tau)'!$B$18-$H68)*(1/V$1+'Output(tau)'!$B$34))),0)</f>
        <v>5.5640453930103306E-2</v>
      </c>
      <c r="W68">
        <f>IF('Output(tau)'!$B$18&gt;=$H68,1/W$1*1/(1/W$1+'Output(tau)'!$B$34)*(EXP(-('Output(tau)'!$B$18-$H68-1)*(1/W$1+'Output(tau)'!$B$34))-EXP(-('Output(tau)'!$B$18-$H68)*(1/W$1+'Output(tau)'!$B$34))),0)</f>
        <v>5.2802414713333135E-2</v>
      </c>
      <c r="X68">
        <f>IF('Output(tau)'!$B$18&gt;=$H68,1/X$1*1/(1/X$1+'Output(tau)'!$B$34)*(EXP(-('Output(tau)'!$B$18-$H68-1)*(1/X$1+'Output(tau)'!$B$34))-EXP(-('Output(tau)'!$B$18-$H68)*(1/X$1+'Output(tau)'!$B$34))),0)</f>
        <v>5.0228335108995492E-2</v>
      </c>
      <c r="Y68">
        <f>IF('Output(tau)'!$B$18&gt;=$H68,1/Y$1*1/(1/Y$1+'Output(tau)'!$B$34)*(EXP(-('Output(tau)'!$B$18-$H68-1)*(1/Y$1+'Output(tau)'!$B$34))-EXP(-('Output(tau)'!$B$18-$H68)*(1/Y$1+'Output(tau)'!$B$34))),0)</f>
        <v>4.7885069441501726E-2</v>
      </c>
      <c r="Z68">
        <f>IF('Output(tau)'!$B$18&gt;=$H68,1/Z$1*1/(1/Z$1+'Output(tau)'!$B$34)*(EXP(-('Output(tau)'!$B$18-$H68-1)*(1/Z$1+'Output(tau)'!$B$34))-EXP(-('Output(tau)'!$B$18-$H68)*(1/Z$1+'Output(tau)'!$B$34))),0)</f>
        <v>4.5744321973806068E-2</v>
      </c>
      <c r="AA68">
        <f>IF('Output(tau)'!$B$18&gt;=$H68,1/AA$1*1/(1/AA$1+'Output(tau)'!$B$34)*(EXP(-('Output(tau)'!$B$18-$H68-1)*(1/AA$1+'Output(tau)'!$B$34))-EXP(-('Output(tau)'!$B$18-$H68)*(1/AA$1+'Output(tau)'!$B$34))),0)</f>
        <v>4.3781930691108473E-2</v>
      </c>
      <c r="AB68">
        <f>IF('Output(tau)'!$B$18&gt;=$H68,1/AB$1*1/(1/AB$1+'Output(tau)'!$B$34)*(EXP(-('Output(tau)'!$B$18-$H68-1)*(1/AB$1+'Output(tau)'!$B$34))-EXP(-('Output(tau)'!$B$18-$H68)*(1/AB$1+'Output(tau)'!$B$34))),0)</f>
        <v>4.1977223347075987E-2</v>
      </c>
      <c r="AC68">
        <f>IF('Output(tau)'!$B$18&gt;=$H68,1/AC$1*1/(1/AC$1+'Output(tau)'!$B$34)*(EXP(-('Output(tau)'!$B$18-$H68-1)*(1/AC$1+'Output(tau)'!$B$34))-EXP(-('Output(tau)'!$B$18-$H68)*(1/AC$1+'Output(tau)'!$B$34))),0)</f>
        <v>4.0312462125943527E-2</v>
      </c>
      <c r="AD68">
        <f>IF('Output(tau)'!$B$18&gt;=$H68,1/AD$1*1/(1/AD$1+'Output(tau)'!$B$34)*(EXP(-('Output(tau)'!$B$18-$H68-1)*(1/AD$1+'Output(tau)'!$B$34))-EXP(-('Output(tau)'!$B$18-$H68)*(1/AD$1+'Output(tau)'!$B$34))),0)</f>
        <v>3.8772374794243225E-2</v>
      </c>
      <c r="AE68">
        <f>IF('Output(tau)'!$B$18&gt;=$H68,1/AE$1*1/(1/AE$1+'Output(tau)'!$B$34)*(EXP(-('Output(tau)'!$B$18-$H68-1)*(1/AE$1+'Output(tau)'!$B$34))-EXP(-('Output(tau)'!$B$18-$H68)*(1/AE$1+'Output(tau)'!$B$34))),0)</f>
        <v>3.7343763151284293E-2</v>
      </c>
      <c r="AF68">
        <f>IF('Output(tau)'!$B$18&gt;=$H68,1/AF$1*1/(1/AF$1+'Output(tau)'!$B$34)*(EXP(-('Output(tau)'!$B$18-$H68-1)*(1/AF$1+'Output(tau)'!$B$34))-EXP(-('Output(tau)'!$B$18-$H68)*(1/AF$1+'Output(tau)'!$B$34))),0)</f>
        <v>3.6015177693981326E-2</v>
      </c>
      <c r="AG68">
        <f>IF('Output(tau)'!$B$18&gt;=$H68,1/AG$1*1/(1/AG$1+'Output(tau)'!$B$34)*(EXP(-('Output(tau)'!$B$18-$H68-1)*(1/AG$1+'Output(tau)'!$B$34))-EXP(-('Output(tau)'!$B$18-$H68)*(1/AG$1+'Output(tau)'!$B$34))),0)</f>
        <v>3.4776647750946132E-2</v>
      </c>
      <c r="AH68">
        <f>IF('Output(tau)'!$B$18&gt;=$H68,1/AH$1*1/(1/AH$1+'Output(tau)'!$B$34)*(EXP(-('Output(tau)'!$B$18-$H68-1)*(1/AH$1+'Output(tau)'!$B$34))-EXP(-('Output(tau)'!$B$18-$H68)*(1/AH$1+'Output(tau)'!$B$34))),0)</f>
        <v>3.3619457535115083E-2</v>
      </c>
      <c r="AI68">
        <f>IF('Output(tau)'!$B$18&gt;=$H68,1/AI$1*1/(1/AI$1+'Output(tau)'!$B$34)*(EXP(-('Output(tau)'!$B$18-$H68-1)*(1/AI$1+'Output(tau)'!$B$34))-EXP(-('Output(tau)'!$B$18-$H68)*(1/AI$1+'Output(tau)'!$B$34))),0)</f>
        <v>3.2535959981111029E-2</v>
      </c>
      <c r="AJ68">
        <f>IF('Output(tau)'!$B$18&gt;=$H68,1/AJ$1*1/(1/AJ$1+'Output(tau)'!$B$34)*(EXP(-('Output(tau)'!$B$18-$H68-1)*(1/AJ$1+'Output(tau)'!$B$34))-EXP(-('Output(tau)'!$B$18-$H68)*(1/AJ$1+'Output(tau)'!$B$34))),0)</f>
        <v>3.1519421597889452E-2</v>
      </c>
      <c r="AK68">
        <f>IF('Output(tau)'!$B$18&gt;=$H68,1/AK$1*1/(1/AK$1+'Output(tau)'!$B$34)*(EXP(-('Output(tau)'!$B$18-$H68-1)*(1/AK$1+'Output(tau)'!$B$34))-EXP(-('Output(tau)'!$B$18-$H68)*(1/AK$1+'Output(tau)'!$B$34))),0)</f>
        <v>3.0563892773742718E-2</v>
      </c>
      <c r="AL68">
        <f>IF('Output(tau)'!$B$18&gt;=$H68,1/AL$1*1/(1/AL$1+'Output(tau)'!$B$34)*(EXP(-('Output(tau)'!$B$18-$H68-1)*(1/AL$1+'Output(tau)'!$B$34))-EXP(-('Output(tau)'!$B$18-$H68)*(1/AL$1+'Output(tau)'!$B$34))),0)</f>
        <v>2.9664098993012034E-2</v>
      </c>
      <c r="AM68">
        <f>IF('Output(tau)'!$B$18&gt;=$H68,1/AM$1*1/(1/AM$1+'Output(tau)'!$B$34)*(EXP(-('Output(tau)'!$B$18-$H68-1)*(1/AM$1+'Output(tau)'!$B$34))-EXP(-('Output(tau)'!$B$18-$H68)*(1/AM$1+'Output(tau)'!$B$34))),0)</f>
        <v>2.881534926987106E-2</v>
      </c>
      <c r="AN68">
        <f>IF('Output(tau)'!$B$18&gt;=$H68,1/AN$1*1/(1/AN$1+'Output(tau)'!$B$34)*(EXP(-('Output(tau)'!$B$18-$H68-1)*(1/AN$1+'Output(tau)'!$B$34))-EXP(-('Output(tau)'!$B$18-$H68)*(1/AN$1+'Output(tau)'!$B$34))),0)</f>
        <v>2.8013458795438706E-2</v>
      </c>
      <c r="AO68">
        <f>IF('Output(tau)'!$B$18&gt;=$H68,1/AO$1*1/(1/AO$1+'Output(tau)'!$B$34)*(EXP(-('Output(tau)'!$B$18-$H68-1)*(1/AO$1+'Output(tau)'!$B$34))-EXP(-('Output(tau)'!$B$18-$H68)*(1/AO$1+'Output(tau)'!$B$34))),0)</f>
        <v>2.7254683354555498E-2</v>
      </c>
      <c r="AP68">
        <f>IF('Output(tau)'!$B$18&gt;=$H68,1/AP$1*1/(1/AP$1+'Output(tau)'!$B$34)*(EXP(-('Output(tau)'!$B$18-$H68-1)*(1/AP$1+'Output(tau)'!$B$34))-EXP(-('Output(tau)'!$B$18-$H68)*(1/AP$1+'Output(tau)'!$B$34))),0)</f>
        <v>2.653566352087966E-2</v>
      </c>
      <c r="AQ68">
        <f>IF('Output(tau)'!$B$18&gt;=$H68,1/AQ$1*1/(1/AQ$1+'Output(tau)'!$B$34)*(EXP(-('Output(tau)'!$B$18-$H68-1)*(1/AQ$1+'Output(tau)'!$B$34))-EXP(-('Output(tau)'!$B$18-$H68)*(1/AQ$1+'Output(tau)'!$B$34))),0)</f>
        <v>2.5853377003798195E-2</v>
      </c>
      <c r="AR68">
        <f>IF('Output(tau)'!$B$18&gt;=$H68,1/AR$1*1/(1/AR$1+'Output(tau)'!$B$34)*(EXP(-('Output(tau)'!$B$18-$H68-1)*(1/AR$1+'Output(tau)'!$B$34))-EXP(-('Output(tau)'!$B$18-$H68)*(1/AR$1+'Output(tau)'!$B$34))),0)</f>
        <v>2.5205097814953503E-2</v>
      </c>
      <c r="AS68">
        <f>IF('Output(tau)'!$B$18&gt;=$H68,1/AS$1*1/(1/AS$1+'Output(tau)'!$B$34)*(EXP(-('Output(tau)'!$B$18-$H68-1)*(1/AS$1+'Output(tau)'!$B$34))-EXP(-('Output(tau)'!$B$18-$H68)*(1/AS$1+'Output(tau)'!$B$34))),0)</f>
        <v>2.4588361159913696E-2</v>
      </c>
      <c r="AT68">
        <f>IF('Output(tau)'!$B$18&gt;=$H68,1/AT$1*1/(1/AT$1+'Output(tau)'!$B$34)*(EXP(-('Output(tau)'!$B$18-$H68-1)*(1/AT$1+'Output(tau)'!$B$34))-EXP(-('Output(tau)'!$B$18-$H68)*(1/AT$1+'Output(tau)'!$B$34))),0)</f>
        <v>2.4000933152917625E-2</v>
      </c>
      <c r="AU68">
        <f>IF('Output(tau)'!$B$18&gt;=$H68,1/AU$1*1/(1/AU$1+'Output(tau)'!$B$34)*(EXP(-('Output(tau)'!$B$18-$H68-1)*(1/AU$1+'Output(tau)'!$B$34))-EXP(-('Output(tau)'!$B$18-$H68)*(1/AU$1+'Output(tau)'!$B$34))),0)</f>
        <v>2.3440784608722787E-2</v>
      </c>
      <c r="AV68">
        <f>IF('Output(tau)'!$B$18&gt;=$H68,1/AV$1*1/(1/AV$1+'Output(tau)'!$B$34)*(EXP(-('Output(tau)'!$B$18-$H68-1)*(1/AV$1+'Output(tau)'!$B$34))-EXP(-('Output(tau)'!$B$18-$H68)*(1/AV$1+'Output(tau)'!$B$34))),0)</f>
        <v>2.290606829259334E-2</v>
      </c>
    </row>
    <row r="69" spans="7:48" x14ac:dyDescent="0.15">
      <c r="G69">
        <f>IF('Output(tau)'!$B$18&gt;H69,'Output(tau)'!$B$18-H69,0)</f>
        <v>3</v>
      </c>
      <c r="H69">
        <v>1997</v>
      </c>
      <c r="I69">
        <f>IF('Output(tau)'!$B$18&gt;=$H69,1/I$1*1/(1/I$1+'Output(tau)'!$B$34)*(EXP(-('Output(tau)'!$B$18-$H69-1)*(1/I$1+'Output(tau)'!$B$34))-EXP(-('Output(tau)'!$B$18-$H69)*(1/I$1+'Output(tau)'!$B$34))),0)</f>
        <v>7.7912532396263945E-2</v>
      </c>
      <c r="J69">
        <f>IF('Output(tau)'!$B$18&gt;=$H69,1/J$1*1/(1/J$1+'Output(tau)'!$B$34)*(EXP(-('Output(tau)'!$B$18-$H69-1)*(1/J$1+'Output(tau)'!$B$34))-EXP(-('Output(tau)'!$B$18-$H69)*(1/J$1+'Output(tau)'!$B$34))),0)</f>
        <v>0.14474928102301252</v>
      </c>
      <c r="K69">
        <f>IF('Output(tau)'!$B$18&gt;=$H69,1/K$1*1/(1/K$1+'Output(tau)'!$B$34)*(EXP(-('Output(tau)'!$B$18-$H69-1)*(1/K$1+'Output(tau)'!$B$34))-EXP(-('Output(tau)'!$B$18-$H69)*(1/K$1+'Output(tau)'!$B$34))),0)</f>
        <v>0.14553767786114968</v>
      </c>
      <c r="L69">
        <f>IF('Output(tau)'!$B$18&gt;=$H69,1/L$1*1/(1/L$1+'Output(tau)'!$B$34)*(EXP(-('Output(tau)'!$B$18-$H69-1)*(1/L$1+'Output(tau)'!$B$34))-EXP(-('Output(tau)'!$B$18-$H69)*(1/L$1+'Output(tau)'!$B$34))),0)</f>
        <v>0.13416410697161874</v>
      </c>
      <c r="M69">
        <f>IF('Output(tau)'!$B$18&gt;=$H69,1/M$1*1/(1/M$1+'Output(tau)'!$B$34)*(EXP(-('Output(tau)'!$B$18-$H69-1)*(1/M$1+'Output(tau)'!$B$34))-EXP(-('Output(tau)'!$B$18-$H69)*(1/M$1+'Output(tau)'!$B$34))),0)</f>
        <v>0.12150840994161294</v>
      </c>
      <c r="N69">
        <f>IF('Output(tau)'!$B$18&gt;=$H69,1/N$1*1/(1/N$1+'Output(tau)'!$B$34)*(EXP(-('Output(tau)'!$B$18-$H69-1)*(1/N$1+'Output(tau)'!$B$34))-EXP(-('Output(tau)'!$B$18-$H69)*(1/N$1+'Output(tau)'!$B$34))),0)</f>
        <v>0.11000065086115585</v>
      </c>
      <c r="O69">
        <f>IF('Output(tau)'!$B$18&gt;=$H69,1/O$1*1/(1/O$1+'Output(tau)'!$B$34)*(EXP(-('Output(tau)'!$B$18-$H69-1)*(1/O$1+'Output(tau)'!$B$34))-EXP(-('Output(tau)'!$B$18-$H69)*(1/O$1+'Output(tau)'!$B$34))),0)</f>
        <v>0.10003823554423041</v>
      </c>
      <c r="P69">
        <f>IF('Output(tau)'!$B$18&gt;=$H69,1/P$1*1/(1/P$1+'Output(tau)'!$B$34)*(EXP(-('Output(tau)'!$B$18-$H69-1)*(1/P$1+'Output(tau)'!$B$34))-EXP(-('Output(tau)'!$B$18-$H69)*(1/P$1+'Output(tau)'!$B$34))),0)</f>
        <v>9.1511504280432643E-2</v>
      </c>
      <c r="Q69">
        <f>IF('Output(tau)'!$B$18&gt;=$H69,1/Q$1*1/(1/Q$1+'Output(tau)'!$B$34)*(EXP(-('Output(tau)'!$B$18-$H69-1)*(1/Q$1+'Output(tau)'!$B$34))-EXP(-('Output(tau)'!$B$18-$H69)*(1/Q$1+'Output(tau)'!$B$34))),0)</f>
        <v>8.420609234301879E-2</v>
      </c>
      <c r="R69">
        <f>IF('Output(tau)'!$B$18&gt;=$H69,1/R$1*1/(1/R$1+'Output(tau)'!$B$34)*(EXP(-('Output(tau)'!$B$18-$H69-1)*(1/R$1+'Output(tau)'!$B$34))-EXP(-('Output(tau)'!$B$18-$H69)*(1/R$1+'Output(tau)'!$B$34))),0)</f>
        <v>7.7912532396263945E-2</v>
      </c>
      <c r="S69">
        <f>IF('Output(tau)'!$B$18&gt;=$H69,1/S$1*1/(1/S$1+'Output(tau)'!$B$34)*(EXP(-('Output(tau)'!$B$18-$H69-1)*(1/S$1+'Output(tau)'!$B$34))-EXP(-('Output(tau)'!$B$18-$H69)*(1/S$1+'Output(tau)'!$B$34))),0)</f>
        <v>7.2452531378306873E-2</v>
      </c>
      <c r="T69">
        <f>IF('Output(tau)'!$B$18&gt;=$H69,1/T$1*1/(1/T$1+'Output(tau)'!$B$34)*(EXP(-('Output(tau)'!$B$18-$H69-1)*(1/T$1+'Output(tau)'!$B$34))-EXP(-('Output(tau)'!$B$18-$H69)*(1/T$1+'Output(tau)'!$B$34))),0)</f>
        <v>6.768094181920925E-2</v>
      </c>
      <c r="U69">
        <f>IF('Output(tau)'!$B$18&gt;=$H69,1/U$1*1/(1/U$1+'Output(tau)'!$B$34)*(EXP(-('Output(tau)'!$B$18-$H69-1)*(1/U$1+'Output(tau)'!$B$34))-EXP(-('Output(tau)'!$B$18-$H69)*(1/U$1+'Output(tau)'!$B$34))),0)</f>
        <v>6.3481261342489992E-2</v>
      </c>
      <c r="V69">
        <f>IF('Output(tau)'!$B$18&gt;=$H69,1/V$1*1/(1/V$1+'Output(tau)'!$B$34)*(EXP(-('Output(tau)'!$B$18-$H69-1)*(1/V$1+'Output(tau)'!$B$34))-EXP(-('Output(tau)'!$B$18-$H69)*(1/V$1+'Output(tau)'!$B$34))),0)</f>
        <v>5.9760152744792294E-2</v>
      </c>
      <c r="W69">
        <f>IF('Output(tau)'!$B$18&gt;=$H69,1/W$1*1/(1/W$1+'Output(tau)'!$B$34)*(EXP(-('Output(tau)'!$B$18-$H69-1)*(1/W$1+'Output(tau)'!$B$34))-EXP(-('Output(tau)'!$B$18-$H69)*(1/W$1+'Output(tau)'!$B$34))),0)</f>
        <v>5.6442565964965663E-2</v>
      </c>
      <c r="X69">
        <f>IF('Output(tau)'!$B$18&gt;=$H69,1/X$1*1/(1/X$1+'Output(tau)'!$B$34)*(EXP(-('Output(tau)'!$B$18-$H69-1)*(1/X$1+'Output(tau)'!$B$34))-EXP(-('Output(tau)'!$B$18-$H69)*(1/X$1+'Output(tau)'!$B$34))),0)</f>
        <v>5.3467784404195084E-2</v>
      </c>
      <c r="Y69">
        <f>IF('Output(tau)'!$B$18&gt;=$H69,1/Y$1*1/(1/Y$1+'Output(tau)'!$B$34)*(EXP(-('Output(tau)'!$B$18-$H69-1)*(1/Y$1+'Output(tau)'!$B$34))-EXP(-('Output(tau)'!$B$18-$H69)*(1/Y$1+'Output(tau)'!$B$34))),0)</f>
        <v>5.078633297977575E-2</v>
      </c>
      <c r="Z69">
        <f>IF('Output(tau)'!$B$18&gt;=$H69,1/Z$1*1/(1/Z$1+'Output(tau)'!$B$34)*(EXP(-('Output(tau)'!$B$18-$H69-1)*(1/Z$1+'Output(tau)'!$B$34))-EXP(-('Output(tau)'!$B$18-$H69)*(1/Z$1+'Output(tau)'!$B$34))),0)</f>
        <v>4.8357591923755661E-2</v>
      </c>
      <c r="AA69">
        <f>IF('Output(tau)'!$B$18&gt;=$H69,1/AA$1*1/(1/AA$1+'Output(tau)'!$B$34)*(EXP(-('Output(tau)'!$B$18-$H69-1)*(1/AA$1+'Output(tau)'!$B$34))-EXP(-('Output(tau)'!$B$18-$H69)*(1/AA$1+'Output(tau)'!$B$34))),0)</f>
        <v>4.6147960628724061E-2</v>
      </c>
      <c r="AB69">
        <f>IF('Output(tau)'!$B$18&gt;=$H69,1/AB$1*1/(1/AB$1+'Output(tau)'!$B$34)*(EXP(-('Output(tau)'!$B$18-$H69-1)*(1/AB$1+'Output(tau)'!$B$34))-EXP(-('Output(tau)'!$B$18-$H69)*(1/AB$1+'Output(tau)'!$B$34))),0)</f>
        <v>4.412944161090171E-2</v>
      </c>
      <c r="AC69">
        <f>IF('Output(tau)'!$B$18&gt;=$H69,1/AC$1*1/(1/AC$1+'Output(tau)'!$B$34)*(EXP(-('Output(tau)'!$B$18-$H69-1)*(1/AC$1+'Output(tau)'!$B$34))-EXP(-('Output(tau)'!$B$18-$H69)*(1/AC$1+'Output(tau)'!$B$34))),0)</f>
        <v>4.2278543126531454E-2</v>
      </c>
      <c r="AD69">
        <f>IF('Output(tau)'!$B$18&gt;=$H69,1/AD$1*1/(1/AD$1+'Output(tau)'!$B$34)*(EXP(-('Output(tau)'!$B$18-$H69-1)*(1/AD$1+'Output(tau)'!$B$34))-EXP(-('Output(tau)'!$B$18-$H69)*(1/AD$1+'Output(tau)'!$B$34))),0)</f>
        <v>4.0575423412838485E-2</v>
      </c>
      <c r="AE69">
        <f>IF('Output(tau)'!$B$18&gt;=$H69,1/AE$1*1/(1/AE$1+'Output(tau)'!$B$34)*(EXP(-('Output(tau)'!$B$18-$H69-1)*(1/AE$1+'Output(tau)'!$B$34))-EXP(-('Output(tau)'!$B$18-$H69)*(1/AE$1+'Output(tau)'!$B$34))),0)</f>
        <v>3.9003218743304147E-2</v>
      </c>
      <c r="AF69">
        <f>IF('Output(tau)'!$B$18&gt;=$H69,1/AF$1*1/(1/AF$1+'Output(tau)'!$B$34)*(EXP(-('Output(tau)'!$B$18-$H69-1)*(1/AF$1+'Output(tau)'!$B$34))-EXP(-('Output(tau)'!$B$18-$H69)*(1/AF$1+'Output(tau)'!$B$34))),0)</f>
        <v>3.7547512044727838E-2</v>
      </c>
      <c r="AG69">
        <f>IF('Output(tau)'!$B$18&gt;=$H69,1/AG$1*1/(1/AG$1+'Output(tau)'!$B$34)*(EXP(-('Output(tau)'!$B$18-$H69-1)*(1/AG$1+'Output(tau)'!$B$34))-EXP(-('Output(tau)'!$B$18-$H69)*(1/AG$1+'Output(tau)'!$B$34))),0)</f>
        <v>3.6195909669478277E-2</v>
      </c>
      <c r="AH69">
        <f>IF('Output(tau)'!$B$18&gt;=$H69,1/AH$1*1/(1/AH$1+'Output(tau)'!$B$34)*(EXP(-('Output(tau)'!$B$18-$H69-1)*(1/AH$1+'Output(tau)'!$B$34))-EXP(-('Output(tau)'!$B$18-$H69)*(1/AH$1+'Output(tau)'!$B$34))),0)</f>
        <v>3.4937701946759714E-2</v>
      </c>
      <c r="AI69">
        <f>IF('Output(tau)'!$B$18&gt;=$H69,1/AI$1*1/(1/AI$1+'Output(tau)'!$B$34)*(EXP(-('Output(tau)'!$B$18-$H69-1)*(1/AI$1+'Output(tau)'!$B$34))-EXP(-('Output(tau)'!$B$18-$H69)*(1/AI$1+'Output(tau)'!$B$34))),0)</f>
        <v>3.3763589078810496E-2</v>
      </c>
      <c r="AJ69">
        <f>IF('Output(tau)'!$B$18&gt;=$H69,1/AJ$1*1/(1/AJ$1+'Output(tau)'!$B$34)*(EXP(-('Output(tau)'!$B$18-$H69-1)*(1/AJ$1+'Output(tau)'!$B$34))-EXP(-('Output(tau)'!$B$18-$H69)*(1/AJ$1+'Output(tau)'!$B$34))),0)</f>
        <v>3.2665458355951693E-2</v>
      </c>
      <c r="AK69">
        <f>IF('Output(tau)'!$B$18&gt;=$H69,1/AK$1*1/(1/AK$1+'Output(tau)'!$B$34)*(EXP(-('Output(tau)'!$B$18-$H69-1)*(1/AK$1+'Output(tau)'!$B$34))-EXP(-('Output(tau)'!$B$18-$H69)*(1/AK$1+'Output(tau)'!$B$34))),0)</f>
        <v>3.1636201948711196E-2</v>
      </c>
      <c r="AL69">
        <f>IF('Output(tau)'!$B$18&gt;=$H69,1/AL$1*1/(1/AL$1+'Output(tau)'!$B$34)*(EXP(-('Output(tau)'!$B$18-$H69-1)*(1/AL$1+'Output(tau)'!$B$34))-EXP(-('Output(tau)'!$B$18-$H69)*(1/AL$1+'Output(tau)'!$B$34))),0)</f>
        <v>3.066956699565826E-2</v>
      </c>
      <c r="AM69">
        <f>IF('Output(tau)'!$B$18&gt;=$H69,1/AM$1*1/(1/AM$1+'Output(tau)'!$B$34)*(EXP(-('Output(tau)'!$B$18-$H69-1)*(1/AM$1+'Output(tau)'!$B$34))-EXP(-('Output(tau)'!$B$18-$H69)*(1/AM$1+'Output(tau)'!$B$34))),0)</f>
        <v>2.9760031559883715E-2</v>
      </c>
      <c r="AN69">
        <f>IF('Output(tau)'!$B$18&gt;=$H69,1/AN$1*1/(1/AN$1+'Output(tau)'!$B$34)*(EXP(-('Output(tau)'!$B$18-$H69-1)*(1/AN$1+'Output(tau)'!$B$34))-EXP(-('Output(tau)'!$B$18-$H69)*(1/AN$1+'Output(tau)'!$B$34))),0)</f>
        <v>2.8902701433441647E-2</v>
      </c>
      <c r="AO69">
        <f>IF('Output(tau)'!$B$18&gt;=$H69,1/AO$1*1/(1/AO$1+'Output(tau)'!$B$34)*(EXP(-('Output(tau)'!$B$18-$H69-1)*(1/AO$1+'Output(tau)'!$B$34))-EXP(-('Output(tau)'!$B$18-$H69)*(1/AO$1+'Output(tau)'!$B$34))),0)</f>
        <v>2.8093223842570181E-2</v>
      </c>
      <c r="AP69">
        <f>IF('Output(tau)'!$B$18&gt;=$H69,1/AP$1*1/(1/AP$1+'Output(tau)'!$B$34)*(EXP(-('Output(tau)'!$B$18-$H69-1)*(1/AP$1+'Output(tau)'!$B$34))-EXP(-('Output(tau)'!$B$18-$H69)*(1/AP$1+'Output(tau)'!$B$34))),0)</f>
        <v>2.732771493121966E-2</v>
      </c>
      <c r="AQ69">
        <f>IF('Output(tau)'!$B$18&gt;=$H69,1/AQ$1*1/(1/AQ$1+'Output(tau)'!$B$34)*(EXP(-('Output(tau)'!$B$18-$H69-1)*(1/AQ$1+'Output(tau)'!$B$34))-EXP(-('Output(tau)'!$B$18-$H69)*(1/AQ$1+'Output(tau)'!$B$34))),0)</f>
        <v>2.6602698537977254E-2</v>
      </c>
      <c r="AR69">
        <f>IF('Output(tau)'!$B$18&gt;=$H69,1/AR$1*1/(1/AR$1+'Output(tau)'!$B$34)*(EXP(-('Output(tau)'!$B$18-$H69-1)*(1/AR$1+'Output(tau)'!$B$34))-EXP(-('Output(tau)'!$B$18-$H69)*(1/AR$1+'Output(tau)'!$B$34))),0)</f>
        <v>2.5915054277442118E-2</v>
      </c>
      <c r="AS69">
        <f>IF('Output(tau)'!$B$18&gt;=$H69,1/AS$1*1/(1/AS$1+'Output(tau)'!$B$34)*(EXP(-('Output(tau)'!$B$18-$H69-1)*(1/AS$1+'Output(tau)'!$B$34))-EXP(-('Output(tau)'!$B$18-$H69)*(1/AS$1+'Output(tau)'!$B$34))),0)</f>
        <v>2.5261973325225173E-2</v>
      </c>
      <c r="AT69">
        <f>IF('Output(tau)'!$B$18&gt;=$H69,1/AT$1*1/(1/AT$1+'Output(tau)'!$B$34)*(EXP(-('Output(tau)'!$B$18-$H69-1)*(1/AT$1+'Output(tau)'!$B$34))-EXP(-('Output(tau)'!$B$18-$H69)*(1/AT$1+'Output(tau)'!$B$34))),0)</f>
        <v>2.4640920611260331E-2</v>
      </c>
      <c r="AU69">
        <f>IF('Output(tau)'!$B$18&gt;=$H69,1/AU$1*1/(1/AU$1+'Output(tau)'!$B$34)*(EXP(-('Output(tau)'!$B$18-$H69-1)*(1/AU$1+'Output(tau)'!$B$34))-EXP(-('Output(tau)'!$B$18-$H69)*(1/AU$1+'Output(tau)'!$B$34))),0)</f>
        <v>2.4049602367952061E-2</v>
      </c>
      <c r="AV69">
        <f>IF('Output(tau)'!$B$18&gt;=$H69,1/AV$1*1/(1/AV$1+'Output(tau)'!$B$34)*(EXP(-('Output(tau)'!$B$18-$H69-1)*(1/AV$1+'Output(tau)'!$B$34))-EXP(-('Output(tau)'!$B$18-$H69)*(1/AV$1+'Output(tau)'!$B$34))),0)</f>
        <v>2.3485938172161158E-2</v>
      </c>
    </row>
    <row r="70" spans="7:48" x14ac:dyDescent="0.15">
      <c r="G70">
        <f>IF('Output(tau)'!$B$18&gt;H70,'Output(tau)'!$B$18-H70,0)</f>
        <v>2</v>
      </c>
      <c r="H70">
        <v>1998</v>
      </c>
      <c r="I70">
        <f>IF('Output(tau)'!$B$18&gt;=$H70,1/I$1*1/(1/I$1+'Output(tau)'!$B$34)*(EXP(-('Output(tau)'!$B$18-$H70-1)*(1/I$1+'Output(tau)'!$B$34))-EXP(-('Output(tau)'!$B$18-$H70)*(1/I$1+'Output(tau)'!$B$34))),0)</f>
        <v>8.6106664957977697E-2</v>
      </c>
      <c r="J70">
        <f>IF('Output(tau)'!$B$18&gt;=$H70,1/J$1*1/(1/J$1+'Output(tau)'!$B$34)*(EXP(-('Output(tau)'!$B$18-$H70-1)*(1/J$1+'Output(tau)'!$B$34))-EXP(-('Output(tau)'!$B$18-$H70)*(1/J$1+'Output(tau)'!$B$34))),0)</f>
        <v>0.23865121854119109</v>
      </c>
      <c r="K70">
        <f>IF('Output(tau)'!$B$18&gt;=$H70,1/K$1*1/(1/K$1+'Output(tau)'!$B$34)*(EXP(-('Output(tau)'!$B$18-$H70-1)*(1/K$1+'Output(tau)'!$B$34))-EXP(-('Output(tau)'!$B$18-$H70)*(1/K$1+'Output(tau)'!$B$34))),0)</f>
        <v>0.20311419154119725</v>
      </c>
      <c r="L70">
        <f>IF('Output(tau)'!$B$18&gt;=$H70,1/L$1*1/(1/L$1+'Output(tau)'!$B$34)*(EXP(-('Output(tau)'!$B$18-$H70-1)*(1/L$1+'Output(tau)'!$B$34))-EXP(-('Output(tau)'!$B$18-$H70)*(1/L$1+'Output(tau)'!$B$34))),0)</f>
        <v>0.17227012335877145</v>
      </c>
      <c r="M70">
        <f>IF('Output(tau)'!$B$18&gt;=$H70,1/M$1*1/(1/M$1+'Output(tau)'!$B$34)*(EXP(-('Output(tau)'!$B$18-$H70-1)*(1/M$1+'Output(tau)'!$B$34))-EXP(-('Output(tau)'!$B$18-$H70)*(1/M$1+'Output(tau)'!$B$34))),0)</f>
        <v>0.14841070704234249</v>
      </c>
      <c r="N70">
        <f>IF('Output(tau)'!$B$18&gt;=$H70,1/N$1*1/(1/N$1+'Output(tau)'!$B$34)*(EXP(-('Output(tau)'!$B$18-$H70-1)*(1/N$1+'Output(tau)'!$B$34))-EXP(-('Output(tau)'!$B$18-$H70)*(1/N$1+'Output(tau)'!$B$34))),0)</f>
        <v>0.12995041431682486</v>
      </c>
      <c r="O70">
        <f>IF('Output(tau)'!$B$18&gt;=$H70,1/O$1*1/(1/O$1+'Output(tau)'!$B$34)*(EXP(-('Output(tau)'!$B$18-$H70-1)*(1/O$1+'Output(tau)'!$B$34))-EXP(-('Output(tau)'!$B$18-$H70)*(1/O$1+'Output(tau)'!$B$34))),0)</f>
        <v>0.1154006066748956</v>
      </c>
      <c r="P70">
        <f>IF('Output(tau)'!$B$18&gt;=$H70,1/P$1*1/(1/P$1+'Output(tau)'!$B$34)*(EXP(-('Output(tau)'!$B$18-$H70-1)*(1/P$1+'Output(tau)'!$B$34))-EXP(-('Output(tau)'!$B$18-$H70)*(1/P$1+'Output(tau)'!$B$34))),0)</f>
        <v>0.10369611951319058</v>
      </c>
      <c r="Q70">
        <f>IF('Output(tau)'!$B$18&gt;=$H70,1/Q$1*1/(1/Q$1+'Output(tau)'!$B$34)*(EXP(-('Output(tau)'!$B$18-$H70-1)*(1/Q$1+'Output(tau)'!$B$34))-EXP(-('Output(tau)'!$B$18-$H70)*(1/Q$1+'Output(tau)'!$B$34))),0)</f>
        <v>9.4101913897561729E-2</v>
      </c>
      <c r="R70">
        <f>IF('Output(tau)'!$B$18&gt;=$H70,1/R$1*1/(1/R$1+'Output(tau)'!$B$34)*(EXP(-('Output(tau)'!$B$18-$H70-1)*(1/R$1+'Output(tau)'!$B$34))-EXP(-('Output(tau)'!$B$18-$H70)*(1/R$1+'Output(tau)'!$B$34))),0)</f>
        <v>8.6106664957977697E-2</v>
      </c>
      <c r="S70">
        <f>IF('Output(tau)'!$B$18&gt;=$H70,1/S$1*1/(1/S$1+'Output(tau)'!$B$34)*(EXP(-('Output(tau)'!$B$18-$H70-1)*(1/S$1+'Output(tau)'!$B$34))-EXP(-('Output(tau)'!$B$18-$H70)*(1/S$1+'Output(tau)'!$B$34))),0)</f>
        <v>7.934779820708171E-2</v>
      </c>
      <c r="T70">
        <f>IF('Output(tau)'!$B$18&gt;=$H70,1/T$1*1/(1/T$1+'Output(tau)'!$B$34)*(EXP(-('Output(tau)'!$B$18-$H70-1)*(1/T$1+'Output(tau)'!$B$34))-EXP(-('Output(tau)'!$B$18-$H70)*(1/T$1+'Output(tau)'!$B$34))),0)</f>
        <v>7.3562689738709164E-2</v>
      </c>
      <c r="U70">
        <f>IF('Output(tau)'!$B$18&gt;=$H70,1/U$1*1/(1/U$1+'Output(tau)'!$B$34)*(EXP(-('Output(tau)'!$B$18-$H70-1)*(1/U$1+'Output(tau)'!$B$34))-EXP(-('Output(tau)'!$B$18-$H70)*(1/U$1+'Output(tau)'!$B$34))),0)</f>
        <v>6.8557159481874796E-2</v>
      </c>
      <c r="V70">
        <f>IF('Output(tau)'!$B$18&gt;=$H70,1/V$1*1/(1/V$1+'Output(tau)'!$B$34)*(EXP(-('Output(tau)'!$B$18-$H70-1)*(1/V$1+'Output(tau)'!$B$34))-EXP(-('Output(tau)'!$B$18-$H70)*(1/V$1+'Output(tau)'!$B$34))),0)</f>
        <v>6.4184879953841145E-2</v>
      </c>
      <c r="W70">
        <f>IF('Output(tau)'!$B$18&gt;=$H70,1/W$1*1/(1/W$1+'Output(tau)'!$B$34)*(EXP(-('Output(tau)'!$B$18-$H70-1)*(1/W$1+'Output(tau)'!$B$34))-EXP(-('Output(tau)'!$B$18-$H70)*(1/W$1+'Output(tau)'!$B$34))),0)</f>
        <v>6.0333665988670293E-2</v>
      </c>
      <c r="X70">
        <f>IF('Output(tau)'!$B$18&gt;=$H70,1/X$1*1/(1/X$1+'Output(tau)'!$B$34)*(EXP(-('Output(tau)'!$B$18-$H70-1)*(1/X$1+'Output(tau)'!$B$34))-EXP(-('Output(tau)'!$B$18-$H70)*(1/X$1+'Output(tau)'!$B$34))),0)</f>
        <v>5.6916160228880353E-2</v>
      </c>
      <c r="Y70">
        <f>IF('Output(tau)'!$B$18&gt;=$H70,1/Y$1*1/(1/Y$1+'Output(tau)'!$B$34)*(EXP(-('Output(tau)'!$B$18-$H70-1)*(1/Y$1+'Output(tau)'!$B$34))-EXP(-('Output(tau)'!$B$18-$H70)*(1/Y$1+'Output(tau)'!$B$34))),0)</f>
        <v>5.386337845209932E-2</v>
      </c>
      <c r="Z70">
        <f>IF('Output(tau)'!$B$18&gt;=$H70,1/Z$1*1/(1/Z$1+'Output(tau)'!$B$34)*(EXP(-('Output(tau)'!$B$18-$H70-1)*(1/Z$1+'Output(tau)'!$B$34))-EXP(-('Output(tau)'!$B$18-$H70)*(1/Z$1+'Output(tau)'!$B$34))),0)</f>
        <v>5.1120152092395621E-2</v>
      </c>
      <c r="AA70">
        <f>IF('Output(tau)'!$B$18&gt;=$H70,1/AA$1*1/(1/AA$1+'Output(tau)'!$B$34)*(EXP(-('Output(tau)'!$B$18-$H70-1)*(1/AA$1+'Output(tau)'!$B$34))-EXP(-('Output(tau)'!$B$18-$H70)*(1/AA$1+'Output(tau)'!$B$34))),0)</f>
        <v>4.8641853764177956E-2</v>
      </c>
      <c r="AB70">
        <f>IF('Output(tau)'!$B$18&gt;=$H70,1/AB$1*1/(1/AB$1+'Output(tau)'!$B$34)*(EXP(-('Output(tau)'!$B$18-$H70-1)*(1/AB$1+'Output(tau)'!$B$34))-EXP(-('Output(tau)'!$B$18-$H70)*(1/AB$1+'Output(tau)'!$B$34))),0)</f>
        <v>4.6392006464754498E-2</v>
      </c>
      <c r="AC70">
        <f>IF('Output(tau)'!$B$18&gt;=$H70,1/AC$1*1/(1/AC$1+'Output(tau)'!$B$34)*(EXP(-('Output(tau)'!$B$18-$H70-1)*(1/AC$1+'Output(tau)'!$B$34))-EXP(-('Output(tau)'!$B$18-$H70)*(1/AC$1+'Output(tau)'!$B$34))),0)</f>
        <v>4.4340511956763695E-2</v>
      </c>
      <c r="AD70">
        <f>IF('Output(tau)'!$B$18&gt;=$H70,1/AD$1*1/(1/AD$1+'Output(tau)'!$B$34)*(EXP(-('Output(tau)'!$B$18-$H70-1)*(1/AD$1+'Output(tau)'!$B$34))-EXP(-('Output(tau)'!$B$18-$H70)*(1/AD$1+'Output(tau)'!$B$34))),0)</f>
        <v>4.2462319986021901E-2</v>
      </c>
      <c r="AE70">
        <f>IF('Output(tau)'!$B$18&gt;=$H70,1/AE$1*1/(1/AE$1+'Output(tau)'!$B$34)*(EXP(-('Output(tau)'!$B$18-$H70-1)*(1/AE$1+'Output(tau)'!$B$34))-EXP(-('Output(tau)'!$B$18-$H70)*(1/AE$1+'Output(tau)'!$B$34))),0)</f>
        <v>4.0736416042894463E-2</v>
      </c>
      <c r="AF70">
        <f>IF('Output(tau)'!$B$18&gt;=$H70,1/AF$1*1/(1/AF$1+'Output(tau)'!$B$34)*(EXP(-('Output(tau)'!$B$18-$H70-1)*(1/AF$1+'Output(tau)'!$B$34))-EXP(-('Output(tau)'!$B$18-$H70)*(1/AF$1+'Output(tau)'!$B$34))),0)</f>
        <v>3.9145042479814873E-2</v>
      </c>
      <c r="AG70">
        <f>IF('Output(tau)'!$B$18&gt;=$H70,1/AG$1*1/(1/AG$1+'Output(tau)'!$B$34)*(EXP(-('Output(tau)'!$B$18-$H70-1)*(1/AG$1+'Output(tau)'!$B$34))-EXP(-('Output(tau)'!$B$18-$H70)*(1/AG$1+'Output(tau)'!$B$34))),0)</f>
        <v>3.7673092765687421E-2</v>
      </c>
      <c r="AH70">
        <f>IF('Output(tau)'!$B$18&gt;=$H70,1/AH$1*1/(1/AH$1+'Output(tau)'!$B$34)*(EXP(-('Output(tau)'!$B$18-$H70-1)*(1/AH$1+'Output(tau)'!$B$34))-EXP(-('Output(tau)'!$B$18-$H70)*(1/AH$1+'Output(tau)'!$B$34))),0)</f>
        <v>3.63076357209412E-2</v>
      </c>
      <c r="AI70">
        <f>IF('Output(tau)'!$B$18&gt;=$H70,1/AI$1*1/(1/AI$1+'Output(tau)'!$B$34)*(EXP(-('Output(tau)'!$B$18-$H70-1)*(1/AI$1+'Output(tau)'!$B$34))-EXP(-('Output(tau)'!$B$18-$H70)*(1/AI$1+'Output(tau)'!$B$34))),0)</f>
        <v>3.5037538408105973E-2</v>
      </c>
      <c r="AJ70">
        <f>IF('Output(tau)'!$B$18&gt;=$H70,1/AJ$1*1/(1/AJ$1+'Output(tau)'!$B$34)*(EXP(-('Output(tau)'!$B$18-$H70-1)*(1/AJ$1+'Output(tau)'!$B$34))-EXP(-('Output(tau)'!$B$18-$H70)*(1/AJ$1+'Output(tau)'!$B$34))),0)</f>
        <v>3.3853164668347313E-2</v>
      </c>
      <c r="AK70">
        <f>IF('Output(tau)'!$B$18&gt;=$H70,1/AK$1*1/(1/AK$1+'Output(tau)'!$B$34)*(EXP(-('Output(tau)'!$B$18-$H70-1)*(1/AK$1+'Output(tau)'!$B$34))-EXP(-('Output(tau)'!$B$18-$H70)*(1/AK$1+'Output(tau)'!$B$34))),0)</f>
        <v>3.274613221387368E-2</v>
      </c>
      <c r="AL70">
        <f>IF('Output(tau)'!$B$18&gt;=$H70,1/AL$1*1/(1/AL$1+'Output(tau)'!$B$34)*(EXP(-('Output(tau)'!$B$18-$H70-1)*(1/AL$1+'Output(tau)'!$B$34))-EXP(-('Output(tau)'!$B$18-$H70)*(1/AL$1+'Output(tau)'!$B$34))),0)</f>
        <v>3.1709115450388126E-2</v>
      </c>
      <c r="AM70">
        <f>IF('Output(tau)'!$B$18&gt;=$H70,1/AM$1*1/(1/AM$1+'Output(tau)'!$B$34)*(EXP(-('Output(tau)'!$B$18-$H70-1)*(1/AM$1+'Output(tau)'!$B$34))-EXP(-('Output(tau)'!$B$18-$H70)*(1/AM$1+'Output(tau)'!$B$34))),0)</f>
        <v>3.0735684310143507E-2</v>
      </c>
      <c r="AN70">
        <f>IF('Output(tau)'!$B$18&gt;=$H70,1/AN$1*1/(1/AN$1+'Output(tau)'!$B$34)*(EXP(-('Output(tau)'!$B$18-$H70-1)*(1/AN$1+'Output(tau)'!$B$34))-EXP(-('Output(tau)'!$B$18-$H70)*(1/AN$1+'Output(tau)'!$B$34))),0)</f>
        <v>2.9820171662868322E-2</v>
      </c>
      <c r="AO70">
        <f>IF('Output(tau)'!$B$18&gt;=$H70,1/AO$1*1/(1/AO$1+'Output(tau)'!$B$34)*(EXP(-('Output(tau)'!$B$18-$H70-1)*(1/AO$1+'Output(tau)'!$B$34))-EXP(-('Output(tau)'!$B$18-$H70)*(1/AO$1+'Output(tau)'!$B$34))),0)</f>
        <v>2.8957563571797684E-2</v>
      </c>
      <c r="AP70">
        <f>IF('Output(tau)'!$B$18&gt;=$H70,1/AP$1*1/(1/AP$1+'Output(tau)'!$B$34)*(EXP(-('Output(tau)'!$B$18-$H70-1)*(1/AP$1+'Output(tau)'!$B$34))-EXP(-('Output(tau)'!$B$18-$H70)*(1/AP$1+'Output(tau)'!$B$34))),0)</f>
        <v>2.8143407937562204E-2</v>
      </c>
      <c r="AQ70">
        <f>IF('Output(tau)'!$B$18&gt;=$H70,1/AQ$1*1/(1/AQ$1+'Output(tau)'!$B$34)*(EXP(-('Output(tau)'!$B$18-$H70-1)*(1/AQ$1+'Output(tau)'!$B$34))-EXP(-('Output(tau)'!$B$18-$H70)*(1/AQ$1+'Output(tau)'!$B$34))),0)</f>
        <v>2.7373738038111273E-2</v>
      </c>
      <c r="AR70">
        <f>IF('Output(tau)'!$B$18&gt;=$H70,1/AR$1*1/(1/AR$1+'Output(tau)'!$B$34)*(EXP(-('Output(tau)'!$B$18-$H70-1)*(1/AR$1+'Output(tau)'!$B$34))-EXP(-('Output(tau)'!$B$18-$H70)*(1/AR$1+'Output(tau)'!$B$34))),0)</f>
        <v>2.6645008209582932E-2</v>
      </c>
      <c r="AS70">
        <f>IF('Output(tau)'!$B$18&gt;=$H70,1/AS$1*1/(1/AS$1+'Output(tau)'!$B$34)*(EXP(-('Output(tau)'!$B$18-$H70-1)*(1/AS$1+'Output(tau)'!$B$34))-EXP(-('Output(tau)'!$B$18-$H70)*(1/AS$1+'Output(tau)'!$B$34))),0)</f>
        <v>2.5954039479653912E-2</v>
      </c>
      <c r="AT70">
        <f>IF('Output(tau)'!$B$18&gt;=$H70,1/AT$1*1/(1/AT$1+'Output(tau)'!$B$34)*(EXP(-('Output(tau)'!$B$18-$H70-1)*(1/AT$1+'Output(tau)'!$B$34))-EXP(-('Output(tau)'!$B$18-$H70)*(1/AT$1+'Output(tau)'!$B$34))),0)</f>
        <v>2.5297973403864082E-2</v>
      </c>
      <c r="AU70">
        <f>IF('Output(tau)'!$B$18&gt;=$H70,1/AU$1*1/(1/AU$1+'Output(tau)'!$B$34)*(EXP(-('Output(tau)'!$B$18-$H70-1)*(1/AU$1+'Output(tau)'!$B$34))-EXP(-('Output(tau)'!$B$18-$H70)*(1/AU$1+'Output(tau)'!$B$34))),0)</f>
        <v>2.4674232697884046E-2</v>
      </c>
      <c r="AV70">
        <f>IF('Output(tau)'!$B$18&gt;=$H70,1/AV$1*1/(1/AV$1+'Output(tau)'!$B$34)*(EXP(-('Output(tau)'!$B$18-$H70-1)*(1/AV$1+'Output(tau)'!$B$34))-EXP(-('Output(tau)'!$B$18-$H70)*(1/AV$1+'Output(tau)'!$B$34))),0)</f>
        <v>2.4080487527618599E-2</v>
      </c>
    </row>
    <row r="71" spans="7:48" x14ac:dyDescent="0.15">
      <c r="G71">
        <f>IF('Output(tau)'!$B$18&gt;H71,'Output(tau)'!$B$18-H71,0)</f>
        <v>1</v>
      </c>
      <c r="H71">
        <v>1999</v>
      </c>
      <c r="I71">
        <f>IF('Output(tau)'!$B$18&gt;=$H71,1/I$1*1/(1/I$1+'Output(tau)'!$B$34)*(EXP(-('Output(tau)'!$B$18-$H71-1)*(1/I$1+'Output(tau)'!$B$34))-EXP(-('Output(tau)'!$B$18-$H71)*(1/I$1+'Output(tau)'!$B$34))),0)</f>
        <v>9.5162581964040482E-2</v>
      </c>
      <c r="J71">
        <f>IF('Output(tau)'!$B$18&gt;=$H71,1/J$1*1/(1/J$1+'Output(tau)'!$B$34)*(EXP(-('Output(tau)'!$B$18-$H71-1)*(1/J$1+'Output(tau)'!$B$34))-EXP(-('Output(tau)'!$B$18-$H71)*(1/J$1+'Output(tau)'!$B$34))),0)</f>
        <v>0.39346934028736658</v>
      </c>
      <c r="K71">
        <f>IF('Output(tau)'!$B$18&gt;=$H71,1/K$1*1/(1/K$1+'Output(tau)'!$B$34)*(EXP(-('Output(tau)'!$B$18-$H71-1)*(1/K$1+'Output(tau)'!$B$34))-EXP(-('Output(tau)'!$B$18-$H71)*(1/K$1+'Output(tau)'!$B$34))),0)</f>
        <v>0.28346868942621073</v>
      </c>
      <c r="L71">
        <f>IF('Output(tau)'!$B$18&gt;=$H71,1/L$1*1/(1/L$1+'Output(tau)'!$B$34)*(EXP(-('Output(tau)'!$B$18-$H71-1)*(1/L$1+'Output(tau)'!$B$34))-EXP(-('Output(tau)'!$B$18-$H71)*(1/L$1+'Output(tau)'!$B$34))),0)</f>
        <v>0.22119921692859512</v>
      </c>
      <c r="M71">
        <f>IF('Output(tau)'!$B$18&gt;=$H71,1/M$1*1/(1/M$1+'Output(tau)'!$B$34)*(EXP(-('Output(tau)'!$B$18-$H71-1)*(1/M$1+'Output(tau)'!$B$34))-EXP(-('Output(tau)'!$B$18-$H71)*(1/M$1+'Output(tau)'!$B$34))),0)</f>
        <v>0.18126924692201818</v>
      </c>
      <c r="N71">
        <f>IF('Output(tau)'!$B$18&gt;=$H71,1/N$1*1/(1/N$1+'Output(tau)'!$B$34)*(EXP(-('Output(tau)'!$B$18-$H71-1)*(1/N$1+'Output(tau)'!$B$34))-EXP(-('Output(tau)'!$B$18-$H71)*(1/N$1+'Output(tau)'!$B$34))),0)</f>
        <v>0.15351827510938587</v>
      </c>
      <c r="O71">
        <f>IF('Output(tau)'!$B$18&gt;=$H71,1/O$1*1/(1/O$1+'Output(tau)'!$B$34)*(EXP(-('Output(tau)'!$B$18-$H71-1)*(1/O$1+'Output(tau)'!$B$34))-EXP(-('Output(tau)'!$B$18-$H71)*(1/O$1+'Output(tau)'!$B$34))),0)</f>
        <v>0.13312210024981841</v>
      </c>
      <c r="P71">
        <f>IF('Output(tau)'!$B$18&gt;=$H71,1/P$1*1/(1/P$1+'Output(tau)'!$B$34)*(EXP(-('Output(tau)'!$B$18-$H71-1)*(1/P$1+'Output(tau)'!$B$34))-EXP(-('Output(tau)'!$B$18-$H71)*(1/P$1+'Output(tau)'!$B$34))),0)</f>
        <v>0.11750309741540454</v>
      </c>
      <c r="Q71">
        <f>IF('Output(tau)'!$B$18&gt;=$H71,1/Q$1*1/(1/Q$1+'Output(tau)'!$B$34)*(EXP(-('Output(tau)'!$B$18-$H71-1)*(1/Q$1+'Output(tau)'!$B$34))-EXP(-('Output(tau)'!$B$18-$H71)*(1/Q$1+'Output(tau)'!$B$34))),0)</f>
        <v>0.10516068318563021</v>
      </c>
      <c r="R71">
        <f>IF('Output(tau)'!$B$18&gt;=$H71,1/R$1*1/(1/R$1+'Output(tau)'!$B$34)*(EXP(-('Output(tau)'!$B$18-$H71-1)*(1/R$1+'Output(tau)'!$B$34))-EXP(-('Output(tau)'!$B$18-$H71)*(1/R$1+'Output(tau)'!$B$34))),0)</f>
        <v>9.5162581964040482E-2</v>
      </c>
      <c r="S71">
        <f>IF('Output(tau)'!$B$18&gt;=$H71,1/S$1*1/(1/S$1+'Output(tau)'!$B$34)*(EXP(-('Output(tau)'!$B$18-$H71-1)*(1/S$1+'Output(tau)'!$B$34))-EXP(-('Output(tau)'!$B$18-$H71)*(1/S$1+'Output(tau)'!$B$34))),0)</f>
        <v>8.6899283717737696E-2</v>
      </c>
      <c r="T71">
        <f>IF('Output(tau)'!$B$18&gt;=$H71,1/T$1*1/(1/T$1+'Output(tau)'!$B$34)*(EXP(-('Output(tau)'!$B$18-$H71-1)*(1/T$1+'Output(tau)'!$B$34))-EXP(-('Output(tau)'!$B$18-$H71)*(1/T$1+'Output(tau)'!$B$34))),0)</f>
        <v>7.9955585370676707E-2</v>
      </c>
      <c r="U71">
        <f>IF('Output(tau)'!$B$18&gt;=$H71,1/U$1*1/(1/U$1+'Output(tau)'!$B$34)*(EXP(-('Output(tau)'!$B$18-$H71-1)*(1/U$1+'Output(tau)'!$B$34))-EXP(-('Output(tau)'!$B$18-$H71)*(1/U$1+'Output(tau)'!$B$34))),0)</f>
        <v>7.4038921357683973E-2</v>
      </c>
      <c r="V71">
        <f>IF('Output(tau)'!$B$18&gt;=$H71,1/V$1*1/(1/V$1+'Output(tau)'!$B$34)*(EXP(-('Output(tau)'!$B$18-$H71-1)*(1/V$1+'Output(tau)'!$B$34))-EXP(-('Output(tau)'!$B$18-$H71)*(1/V$1+'Output(tau)'!$B$34))),0)</f>
        <v>6.8937220295977264E-2</v>
      </c>
      <c r="W71">
        <f>IF('Output(tau)'!$B$18&gt;=$H71,1/W$1*1/(1/W$1+'Output(tau)'!$B$34)*(EXP(-('Output(tau)'!$B$18-$H71-1)*(1/W$1+'Output(tau)'!$B$34))-EXP(-('Output(tau)'!$B$18-$H71)*(1/W$1+'Output(tau)'!$B$34))),0)</f>
        <v>6.4493014968382223E-2</v>
      </c>
      <c r="X71">
        <f>IF('Output(tau)'!$B$18&gt;=$H71,1/X$1*1/(1/X$1+'Output(tau)'!$B$34)*(EXP(-('Output(tau)'!$B$18-$H71-1)*(1/X$1+'Output(tau)'!$B$34))-EXP(-('Output(tau)'!$B$18-$H71)*(1/X$1+'Output(tau)'!$B$34))),0)</f>
        <v>6.0586937186524192E-2</v>
      </c>
      <c r="Y71">
        <f>IF('Output(tau)'!$B$18&gt;=$H71,1/Y$1*1/(1/Y$1+'Output(tau)'!$B$34)*(EXP(-('Output(tau)'!$B$18-$H71-1)*(1/Y$1+'Output(tau)'!$B$34))-EXP(-('Output(tau)'!$B$18-$H71)*(1/Y$1+'Output(tau)'!$B$34))),0)</f>
        <v>5.7126856145125027E-2</v>
      </c>
      <c r="Z71">
        <f>IF('Output(tau)'!$B$18&gt;=$H71,1/Z$1*1/(1/Z$1+'Output(tau)'!$B$34)*(EXP(-('Output(tau)'!$B$18-$H71-1)*(1/Z$1+'Output(tau)'!$B$34))-EXP(-('Output(tau)'!$B$18-$H71)*(1/Z$1+'Output(tau)'!$B$34))),0)</f>
        <v>5.4040531093234589E-2</v>
      </c>
      <c r="AA71">
        <f>IF('Output(tau)'!$B$18&gt;=$H71,1/AA$1*1/(1/AA$1+'Output(tau)'!$B$34)*(EXP(-('Output(tau)'!$B$18-$H71-1)*(1/AA$1+'Output(tau)'!$B$34))-EXP(-('Output(tau)'!$B$18-$H71)*(1/AA$1+'Output(tau)'!$B$34))),0)</f>
        <v>5.1270519983562801E-2</v>
      </c>
      <c r="AB71">
        <f>IF('Output(tau)'!$B$18&gt;=$H71,1/AB$1*1/(1/AB$1+'Output(tau)'!$B$34)*(EXP(-('Output(tau)'!$B$18-$H71-1)*(1/AB$1+'Output(tau)'!$B$34))-EXP(-('Output(tau)'!$B$18-$H71)*(1/AB$1+'Output(tau)'!$B$34))),0)</f>
        <v>4.8770575499285984E-2</v>
      </c>
      <c r="AC71">
        <f>IF('Output(tau)'!$B$18&gt;=$H71,1/AC$1*1/(1/AC$1+'Output(tau)'!$B$34)*(EXP(-('Output(tau)'!$B$18-$H71-1)*(1/AC$1+'Output(tau)'!$B$34))-EXP(-('Output(tau)'!$B$18-$H71)*(1/AC$1+'Output(tau)'!$B$34))),0)</f>
        <v>4.650304516652326E-2</v>
      </c>
      <c r="AD71">
        <f>IF('Output(tau)'!$B$18&gt;=$H71,1/AD$1*1/(1/AD$1+'Output(tau)'!$B$34)*(EXP(-('Output(tau)'!$B$18-$H71-1)*(1/AD$1+'Output(tau)'!$B$34))-EXP(-('Output(tau)'!$B$18-$H71)*(1/AD$1+'Output(tau)'!$B$34))),0)</f>
        <v>4.4436963731715795E-2</v>
      </c>
      <c r="AE71">
        <f>IF('Output(tau)'!$B$18&gt;=$H71,1/AE$1*1/(1/AE$1+'Output(tau)'!$B$34)*(EXP(-('Output(tau)'!$B$18-$H71-1)*(1/AE$1+'Output(tau)'!$B$34))-EXP(-('Output(tau)'!$B$18-$H71)*(1/AE$1+'Output(tau)'!$B$34))),0)</f>
        <v>4.2546631931619117E-2</v>
      </c>
      <c r="AF71">
        <f>IF('Output(tau)'!$B$18&gt;=$H71,1/AF$1*1/(1/AF$1+'Output(tau)'!$B$34)*(EXP(-('Output(tau)'!$B$18-$H71-1)*(1/AF$1+'Output(tau)'!$B$34))-EXP(-('Output(tau)'!$B$18-$H71)*(1/AF$1+'Output(tau)'!$B$34))),0)</f>
        <v>4.0810542890861834E-2</v>
      </c>
      <c r="AG71">
        <f>IF('Output(tau)'!$B$18&gt;=$H71,1/AG$1*1/(1/AG$1+'Output(tau)'!$B$34)*(EXP(-('Output(tau)'!$B$18-$H71-1)*(1/AG$1+'Output(tau)'!$B$34))-EXP(-('Output(tau)'!$B$18-$H71)*(1/AG$1+'Output(tau)'!$B$34))),0)</f>
        <v>3.9210560847676823E-2</v>
      </c>
      <c r="AH71">
        <f>IF('Output(tau)'!$B$18&gt;=$H71,1/AH$1*1/(1/AH$1+'Output(tau)'!$B$34)*(EXP(-('Output(tau)'!$B$18-$H71-1)*(1/AH$1+'Output(tau)'!$B$34))-EXP(-('Output(tau)'!$B$18-$H71)*(1/AH$1+'Output(tau)'!$B$34))),0)</f>
        <v>3.7731285636742773E-2</v>
      </c>
      <c r="AI71">
        <f>IF('Output(tau)'!$B$18&gt;=$H71,1/AI$1*1/(1/AI$1+'Output(tau)'!$B$34)*(EXP(-('Output(tau)'!$B$18-$H71-1)*(1/AI$1+'Output(tau)'!$B$34))-EXP(-('Output(tau)'!$B$18-$H71)*(1/AI$1+'Output(tau)'!$B$34))),0)</f>
        <v>3.6359555698713741E-2</v>
      </c>
      <c r="AJ71">
        <f>IF('Output(tau)'!$B$18&gt;=$H71,1/AJ$1*1/(1/AJ$1+'Output(tau)'!$B$34)*(EXP(-('Output(tau)'!$B$18-$H71-1)*(1/AJ$1+'Output(tau)'!$B$34))-EXP(-('Output(tau)'!$B$18-$H71)*(1/AJ$1+'Output(tau)'!$B$34))),0)</f>
        <v>3.5084055627629951E-2</v>
      </c>
      <c r="AK71">
        <f>IF('Output(tau)'!$B$18&gt;=$H71,1/AK$1*1/(1/AK$1+'Output(tau)'!$B$34)*(EXP(-('Output(tau)'!$B$18-$H71-1)*(1/AK$1+'Output(tau)'!$B$34))-EXP(-('Output(tau)'!$B$18-$H71)*(1/AK$1+'Output(tau)'!$B$34))),0)</f>
        <v>3.3895003474403551E-2</v>
      </c>
      <c r="AL71">
        <f>IF('Output(tau)'!$B$18&gt;=$H71,1/AL$1*1/(1/AL$1+'Output(tau)'!$B$34)*(EXP(-('Output(tau)'!$B$18-$H71-1)*(1/AL$1+'Output(tau)'!$B$34))-EXP(-('Output(tau)'!$B$18-$H71)*(1/AL$1+'Output(tau)'!$B$34))),0)</f>
        <v>3.2783899517994097E-2</v>
      </c>
      <c r="AM71">
        <f>IF('Output(tau)'!$B$18&gt;=$H71,1/AM$1*1/(1/AM$1+'Output(tau)'!$B$34)*(EXP(-('Output(tau)'!$B$18-$H71-1)*(1/AM$1+'Output(tau)'!$B$34))-EXP(-('Output(tau)'!$B$18-$H71)*(1/AM$1+'Output(tau)'!$B$34))),0)</f>
        <v>3.1743322856089495E-2</v>
      </c>
      <c r="AN71">
        <f>IF('Output(tau)'!$B$18&gt;=$H71,1/AN$1*1/(1/AN$1+'Output(tau)'!$B$34)*(EXP(-('Output(tau)'!$B$18-$H71-1)*(1/AN$1+'Output(tau)'!$B$34))-EXP(-('Output(tau)'!$B$18-$H71)*(1/AN$1+'Output(tau)'!$B$34))),0)</f>
        <v>3.076676552365587E-2</v>
      </c>
      <c r="AO71">
        <f>IF('Output(tau)'!$B$18&gt;=$H71,1/AO$1*1/(1/AO$1+'Output(tau)'!$B$34)*(EXP(-('Output(tau)'!$B$18-$H71-1)*(1/AO$1+'Output(tau)'!$B$34))-EXP(-('Output(tau)'!$B$18-$H71)*(1/AO$1+'Output(tau)'!$B$34))),0)</f>
        <v>2.9848496303369831E-2</v>
      </c>
      <c r="AP71">
        <f>IF('Output(tau)'!$B$18&gt;=$H71,1/AP$1*1/(1/AP$1+'Output(tau)'!$B$34)*(EXP(-('Output(tau)'!$B$18-$H71-1)*(1/AP$1+'Output(tau)'!$B$34))-EXP(-('Output(tau)'!$B$18-$H71)*(1/AP$1+'Output(tau)'!$B$34))),0)</f>
        <v>2.8983448207562823E-2</v>
      </c>
      <c r="AQ71">
        <f>IF('Output(tau)'!$B$18&gt;=$H71,1/AQ$1*1/(1/AQ$1+'Output(tau)'!$B$34)*(EXP(-('Output(tau)'!$B$18-$H71-1)*(1/AQ$1+'Output(tau)'!$B$34))-EXP(-('Output(tau)'!$B$18-$H71)*(1/AQ$1+'Output(tau)'!$B$34))),0)</f>
        <v>2.8167124967018897E-2</v>
      </c>
      <c r="AR71">
        <f>IF('Output(tau)'!$B$18&gt;=$H71,1/AR$1*1/(1/AR$1+'Output(tau)'!$B$34)*(EXP(-('Output(tau)'!$B$18-$H71-1)*(1/AR$1+'Output(tau)'!$B$34))-EXP(-('Output(tau)'!$B$18-$H71)*(1/AR$1+'Output(tau)'!$B$34))),0)</f>
        <v>2.7395522883651657E-2</v>
      </c>
      <c r="AS71">
        <f>IF('Output(tau)'!$B$18&gt;=$H71,1/AS$1*1/(1/AS$1+'Output(tau)'!$B$34)*(EXP(-('Output(tau)'!$B$18-$H71-1)*(1/AS$1+'Output(tau)'!$B$34))-EXP(-('Output(tau)'!$B$18-$H71)*(1/AS$1+'Output(tau)'!$B$34))),0)</f>
        <v>2.6665065180747294E-2</v>
      </c>
      <c r="AT71">
        <f>IF('Output(tau)'!$B$18&gt;=$H71,1/AT$1*1/(1/AT$1+'Output(tau)'!$B$34)*(EXP(-('Output(tau)'!$B$18-$H71-1)*(1/AT$1+'Output(tau)'!$B$34))-EXP(-('Output(tau)'!$B$18-$H71)*(1/AT$1+'Output(tau)'!$B$34))),0)</f>
        <v>2.5972546579698719E-2</v>
      </c>
      <c r="AU71">
        <f>IF('Output(tau)'!$B$18&gt;=$H71,1/AU$1*1/(1/AU$1+'Output(tau)'!$B$34)*(EXP(-('Output(tau)'!$B$18-$H71-1)*(1/AU$1+'Output(tau)'!$B$34))-EXP(-('Output(tau)'!$B$18-$H71)*(1/AU$1+'Output(tau)'!$B$34))),0)</f>
        <v>2.5315086291847866E-2</v>
      </c>
      <c r="AV71">
        <f>IF('Output(tau)'!$B$18&gt;=$H71,1/AV$1*1/(1/AV$1+'Output(tau)'!$B$34)*(EXP(-('Output(tau)'!$B$18-$H71-1)*(1/AV$1+'Output(tau)'!$B$34))-EXP(-('Output(tau)'!$B$18-$H71)*(1/AV$1+'Output(tau)'!$B$34))),0)</f>
        <v>2.4690087971667385E-2</v>
      </c>
    </row>
    <row r="72" spans="7:48" x14ac:dyDescent="0.15">
      <c r="G72">
        <f>IF('Output(tau)'!$B$18&gt;H72,'Output(tau)'!$B$18-H72,0)</f>
        <v>0</v>
      </c>
      <c r="H72">
        <v>2000</v>
      </c>
      <c r="I72">
        <f>IF('Output(tau)'!$B$18&gt;=$H72,1/I$1*1/(1/I$1+'Output(tau)'!$B$34)*(EXP(-('Output(tau)'!$B$18-$H72-1)*(1/I$1+'Output(tau)'!$B$34))-EXP(-('Output(tau)'!$B$18-$H72)*(1/I$1+'Output(tau)'!$B$34))),0)</f>
        <v>0.10517091807564771</v>
      </c>
      <c r="J72">
        <f>IF('Output(tau)'!$B$18&gt;=$H72,1/J$1*1/(1/J$1+'Output(tau)'!$B$34)*(EXP(-('Output(tau)'!$B$18-$H72-1)*(1/J$1+'Output(tau)'!$B$34))-EXP(-('Output(tau)'!$B$18-$H72)*(1/J$1+'Output(tau)'!$B$34))),0)</f>
        <v>0.64872127070012819</v>
      </c>
      <c r="K72">
        <f>IF('Output(tau)'!$B$18&gt;=$H72,1/K$1*1/(1/K$1+'Output(tau)'!$B$34)*(EXP(-('Output(tau)'!$B$18-$H72-1)*(1/K$1+'Output(tau)'!$B$34))-EXP(-('Output(tau)'!$B$18-$H72)*(1/K$1+'Output(tau)'!$B$34))),0)</f>
        <v>0.39561242508608951</v>
      </c>
      <c r="L72">
        <f>IF('Output(tau)'!$B$18&gt;=$H72,1/L$1*1/(1/L$1+'Output(tau)'!$B$34)*(EXP(-('Output(tau)'!$B$18-$H72-1)*(1/L$1+'Output(tau)'!$B$34))-EXP(-('Output(tau)'!$B$18-$H72)*(1/L$1+'Output(tau)'!$B$34))),0)</f>
        <v>0.28402541668774139</v>
      </c>
      <c r="M72">
        <f>IF('Output(tau)'!$B$18&gt;=$H72,1/M$1*1/(1/M$1+'Output(tau)'!$B$34)*(EXP(-('Output(tau)'!$B$18-$H72-1)*(1/M$1+'Output(tau)'!$B$34))-EXP(-('Output(tau)'!$B$18-$H72)*(1/M$1+'Output(tau)'!$B$34))),0)</f>
        <v>0.22140275816016985</v>
      </c>
      <c r="N72">
        <f>IF('Output(tau)'!$B$18&gt;=$H72,1/N$1*1/(1/N$1+'Output(tau)'!$B$34)*(EXP(-('Output(tau)'!$B$18-$H72-1)*(1/N$1+'Output(tau)'!$B$34))-EXP(-('Output(tau)'!$B$18-$H72)*(1/N$1+'Output(tau)'!$B$34))),0)</f>
        <v>0.18136041286564586</v>
      </c>
      <c r="O72">
        <f>IF('Output(tau)'!$B$18&gt;=$H72,1/O$1*1/(1/O$1+'Output(tau)'!$B$34)*(EXP(-('Output(tau)'!$B$18-$H72-1)*(1/O$1+'Output(tau)'!$B$34))-EXP(-('Output(tau)'!$B$18-$H72)*(1/O$1+'Output(tau)'!$B$34))),0)</f>
        <v>0.15356499489510766</v>
      </c>
      <c r="P72">
        <f>IF('Output(tau)'!$B$18&gt;=$H72,1/P$1*1/(1/P$1+'Output(tau)'!$B$34)*(EXP(-('Output(tau)'!$B$18-$H72-1)*(1/P$1+'Output(tau)'!$B$34))-EXP(-('Output(tau)'!$B$18-$H72)*(1/P$1+'Output(tau)'!$B$34))),0)</f>
        <v>0.13314845306682632</v>
      </c>
      <c r="Q72">
        <f>IF('Output(tau)'!$B$18&gt;=$H72,1/Q$1*1/(1/Q$1+'Output(tau)'!$B$34)*(EXP(-('Output(tau)'!$B$18-$H72-1)*(1/Q$1+'Output(tau)'!$B$34))-EXP(-('Output(tau)'!$B$18-$H72)*(1/Q$1+'Output(tau)'!$B$34))),0)</f>
        <v>0.11751906874186369</v>
      </c>
      <c r="R72">
        <f>IF('Output(tau)'!$B$18&gt;=$H72,1/R$1*1/(1/R$1+'Output(tau)'!$B$34)*(EXP(-('Output(tau)'!$B$18-$H72-1)*(1/R$1+'Output(tau)'!$B$34))-EXP(-('Output(tau)'!$B$18-$H72)*(1/R$1+'Output(tau)'!$B$34))),0)</f>
        <v>0.10517091807564771</v>
      </c>
      <c r="S72">
        <f>IF('Output(tau)'!$B$18&gt;=$H72,1/S$1*1/(1/S$1+'Output(tau)'!$B$34)*(EXP(-('Output(tau)'!$B$18-$H72-1)*(1/S$1+'Output(tau)'!$B$34))-EXP(-('Output(tau)'!$B$18-$H72)*(1/S$1+'Output(tau)'!$B$34))),0)</f>
        <v>9.5169439874664308E-2</v>
      </c>
      <c r="T72">
        <f>IF('Output(tau)'!$B$18&gt;=$H72,1/T$1*1/(1/T$1+'Output(tau)'!$B$34)*(EXP(-('Output(tau)'!$B$18-$H72-1)*(1/T$1+'Output(tau)'!$B$34))-EXP(-('Output(tau)'!$B$18-$H72)*(1/T$1+'Output(tau)'!$B$34))),0)</f>
        <v>8.6904049521228988E-2</v>
      </c>
      <c r="U72">
        <f>IF('Output(tau)'!$B$18&gt;=$H72,1/U$1*1/(1/U$1+'Output(tau)'!$B$34)*(EXP(-('Output(tau)'!$B$18-$H72-1)*(1/U$1+'Output(tau)'!$B$34))-EXP(-('Output(tau)'!$B$18-$H72)*(1/U$1+'Output(tau)'!$B$34))),0)</f>
        <v>7.9958999428186628E-2</v>
      </c>
      <c r="V72">
        <f>IF('Output(tau)'!$B$18&gt;=$H72,1/V$1*1/(1/V$1+'Output(tau)'!$B$34)*(EXP(-('Output(tau)'!$B$18-$H72-1)*(1/V$1+'Output(tau)'!$B$34))-EXP(-('Output(tau)'!$B$18-$H72)*(1/V$1+'Output(tau)'!$B$34))),0)</f>
        <v>7.4041430716295764E-2</v>
      </c>
      <c r="W72">
        <f>IF('Output(tau)'!$B$18&gt;=$H72,1/W$1*1/(1/W$1+'Output(tau)'!$B$34)*(EXP(-('Output(tau)'!$B$18-$H72-1)*(1/W$1+'Output(tau)'!$B$34))-EXP(-('Output(tau)'!$B$18-$H72)*(1/W$1+'Output(tau)'!$B$34))),0)</f>
        <v>6.8939105747246376E-2</v>
      </c>
      <c r="X72">
        <f>IF('Output(tau)'!$B$18&gt;=$H72,1/X$1*1/(1/X$1+'Output(tau)'!$B$34)*(EXP(-('Output(tau)'!$B$18-$H72-1)*(1/X$1+'Output(tau)'!$B$34))-EXP(-('Output(tau)'!$B$18-$H72)*(1/X$1+'Output(tau)'!$B$34))),0)</f>
        <v>6.4494458917859321E-2</v>
      </c>
      <c r="Y72">
        <f>IF('Output(tau)'!$B$18&gt;=$H72,1/Y$1*1/(1/Y$1+'Output(tau)'!$B$34)*(EXP(-('Output(tau)'!$B$18-$H72-1)*(1/Y$1+'Output(tau)'!$B$34))-EXP(-('Output(tau)'!$B$18-$H72)*(1/Y$1+'Output(tau)'!$B$34))),0)</f>
        <v>6.0588061625730161E-2</v>
      </c>
      <c r="Z72">
        <f>IF('Output(tau)'!$B$18&gt;=$H72,1/Z$1*1/(1/Z$1+'Output(tau)'!$B$34)*(EXP(-('Output(tau)'!$B$18-$H72-1)*(1/Z$1+'Output(tau)'!$B$34))-EXP(-('Output(tau)'!$B$18-$H72)*(1/Z$1+'Output(tau)'!$B$34))),0)</f>
        <v>5.7127744760236521E-2</v>
      </c>
      <c r="AA72">
        <f>IF('Output(tau)'!$B$18&gt;=$H72,1/AA$1*1/(1/AA$1+'Output(tau)'!$B$34)*(EXP(-('Output(tau)'!$B$18-$H72-1)*(1/AA$1+'Output(tau)'!$B$34))-EXP(-('Output(tau)'!$B$18-$H72)*(1/AA$1+'Output(tau)'!$B$34))),0)</f>
        <v>5.404124259180243E-2</v>
      </c>
      <c r="AB72">
        <f>IF('Output(tau)'!$B$18&gt;=$H72,1/AB$1*1/(1/AB$1+'Output(tau)'!$B$34)*(EXP(-('Output(tau)'!$B$18-$H72-1)*(1/AB$1+'Output(tau)'!$B$34))-EXP(-('Output(tau)'!$B$18-$H72)*(1/AB$1+'Output(tau)'!$B$34))),0)</f>
        <v>5.1271096376024117E-2</v>
      </c>
      <c r="AC72">
        <f>IF('Output(tau)'!$B$18&gt;=$H72,1/AC$1*1/(1/AC$1+'Output(tau)'!$B$34)*(EXP(-('Output(tau)'!$B$18-$H72-1)*(1/AC$1+'Output(tau)'!$B$34))-EXP(-('Output(tau)'!$B$18-$H72)*(1/AC$1+'Output(tau)'!$B$34))),0)</f>
        <v>4.8771047385929744E-2</v>
      </c>
      <c r="AD72">
        <f>IF('Output(tau)'!$B$18&gt;=$H72,1/AD$1*1/(1/AD$1+'Output(tau)'!$B$34)*(EXP(-('Output(tau)'!$B$18-$H72-1)*(1/AD$1+'Output(tau)'!$B$34))-EXP(-('Output(tau)'!$B$18-$H72)*(1/AD$1+'Output(tau)'!$B$34))),0)</f>
        <v>4.6503435194870324E-2</v>
      </c>
      <c r="AE72">
        <f>IF('Output(tau)'!$B$18&gt;=$H72,1/AE$1*1/(1/AE$1+'Output(tau)'!$B$34)*(EXP(-('Output(tau)'!$B$18-$H72-1)*(1/AE$1+'Output(tau)'!$B$34))-EXP(-('Output(tau)'!$B$18-$H72)*(1/AE$1+'Output(tau)'!$B$34))),0)</f>
        <v>4.4437288906774786E-2</v>
      </c>
      <c r="AF72">
        <f>IF('Output(tau)'!$B$18&gt;=$H72,1/AF$1*1/(1/AF$1+'Output(tau)'!$B$34)*(EXP(-('Output(tau)'!$B$18-$H72-1)*(1/AF$1+'Output(tau)'!$B$34))-EXP(-('Output(tau)'!$B$18-$H72)*(1/AF$1+'Output(tau)'!$B$34))),0)</f>
        <v>4.254690518999138E-2</v>
      </c>
      <c r="AG72">
        <f>IF('Output(tau)'!$B$18&gt;=$H72,1/AG$1*1/(1/AG$1+'Output(tau)'!$B$34)*(EXP(-('Output(tau)'!$B$18-$H72-1)*(1/AG$1+'Output(tau)'!$B$34))-EXP(-('Output(tau)'!$B$18-$H72)*(1/AG$1+'Output(tau)'!$B$34))),0)</f>
        <v>4.0810774192388211E-2</v>
      </c>
      <c r="AH72">
        <f>IF('Output(tau)'!$B$18&gt;=$H72,1/AH$1*1/(1/AH$1+'Output(tau)'!$B$34)*(EXP(-('Output(tau)'!$B$18-$H72-1)*(1/AH$1+'Output(tau)'!$B$34))-EXP(-('Output(tau)'!$B$18-$H72)*(1/AH$1+'Output(tau)'!$B$34))),0)</f>
        <v>3.9210757944790897E-2</v>
      </c>
      <c r="AI72">
        <f>IF('Output(tau)'!$B$18&gt;=$H72,1/AI$1*1/(1/AI$1+'Output(tau)'!$B$34)*(EXP(-('Output(tau)'!$B$18-$H72-1)*(1/AI$1+'Output(tau)'!$B$34))-EXP(-('Output(tau)'!$B$18-$H72)*(1/AI$1+'Output(tau)'!$B$34))),0)</f>
        <v>3.7731454624735372E-2</v>
      </c>
      <c r="AJ72">
        <f>IF('Output(tau)'!$B$18&gt;=$H72,1/AJ$1*1/(1/AJ$1+'Output(tau)'!$B$34)*(EXP(-('Output(tau)'!$B$18-$H72-1)*(1/AJ$1+'Output(tau)'!$B$34))-EXP(-('Output(tau)'!$B$18-$H72)*(1/AJ$1+'Output(tau)'!$B$34))),0)</f>
        <v>3.6359701414666157E-2</v>
      </c>
      <c r="AK72">
        <f>IF('Output(tau)'!$B$18&gt;=$H72,1/AK$1*1/(1/AK$1+'Output(tau)'!$B$34)*(EXP(-('Output(tau)'!$B$18-$H72-1)*(1/AK$1+'Output(tau)'!$B$34))-EXP(-('Output(tau)'!$B$18-$H72)*(1/AK$1+'Output(tau)'!$B$34))),0)</f>
        <v>3.5084181943267234E-2</v>
      </c>
      <c r="AL72">
        <f>IF('Output(tau)'!$B$18&gt;=$H72,1/AL$1*1/(1/AL$1+'Output(tau)'!$B$34)*(EXP(-('Output(tau)'!$B$18-$H72-1)*(1/AL$1+'Output(tau)'!$B$34))-EXP(-('Output(tau)'!$B$18-$H72)*(1/AL$1+'Output(tau)'!$B$34))),0)</f>
        <v>3.3895113513574104E-2</v>
      </c>
      <c r="AM72">
        <f>IF('Output(tau)'!$B$18&gt;=$H72,1/AM$1*1/(1/AM$1+'Output(tau)'!$B$34)*(EXP(-('Output(tau)'!$B$18-$H72-1)*(1/AM$1+'Output(tau)'!$B$34))-EXP(-('Output(tau)'!$B$18-$H72)*(1/AM$1+'Output(tau)'!$B$34))),0)</f>
        <v>3.2783995819913647E-2</v>
      </c>
      <c r="AN72">
        <f>IF('Output(tau)'!$B$18&gt;=$H72,1/AN$1*1/(1/AN$1+'Output(tau)'!$B$34)*(EXP(-('Output(tau)'!$B$18-$H72-1)*(1/AN$1+'Output(tau)'!$B$34))-EXP(-('Output(tau)'!$B$18-$H72)*(1/AN$1+'Output(tau)'!$B$34))),0)</f>
        <v>3.174340749910276E-2</v>
      </c>
      <c r="AO72">
        <f>IF('Output(tau)'!$B$18&gt;=$H72,1/AO$1*1/(1/AO$1+'Output(tau)'!$B$34)*(EXP(-('Output(tau)'!$B$18-$H72-1)*(1/AO$1+'Output(tau)'!$B$34))-EXP(-('Output(tau)'!$B$18-$H72)*(1/AO$1+'Output(tau)'!$B$34))),0)</f>
        <v>3.0766840219941249E-2</v>
      </c>
      <c r="AP72">
        <f>IF('Output(tau)'!$B$18&gt;=$H72,1/AP$1*1/(1/AP$1+'Output(tau)'!$B$34)*(EXP(-('Output(tau)'!$B$18-$H72-1)*(1/AP$1+'Output(tau)'!$B$34))-EXP(-('Output(tau)'!$B$18-$H72)*(1/AP$1+'Output(tau)'!$B$34))),0)</f>
        <v>2.9848562472041484E-2</v>
      </c>
      <c r="AQ72">
        <f>IF('Output(tau)'!$B$18&gt;=$H72,1/AQ$1*1/(1/AQ$1+'Output(tau)'!$B$34)*(EXP(-('Output(tau)'!$B$18-$H72-1)*(1/AQ$1+'Output(tau)'!$B$34))-EXP(-('Output(tau)'!$B$18-$H72)*(1/AQ$1+'Output(tau)'!$B$34))),0)</f>
        <v>2.8983507031559386E-2</v>
      </c>
      <c r="AR72">
        <f>IF('Output(tau)'!$B$18&gt;=$H72,1/AR$1*1/(1/AR$1+'Output(tau)'!$B$34)*(EXP(-('Output(tau)'!$B$18-$H72-1)*(1/AR$1+'Output(tau)'!$B$34))-EXP(-('Output(tau)'!$B$18-$H72)*(1/AR$1+'Output(tau)'!$B$34))),0)</f>
        <v>2.8167177437714352E-2</v>
      </c>
      <c r="AS72">
        <f>IF('Output(tau)'!$B$18&gt;=$H72,1/AS$1*1/(1/AS$1+'Output(tau)'!$B$34)*(EXP(-('Output(tau)'!$B$18-$H72-1)*(1/AS$1+'Output(tau)'!$B$34))-EXP(-('Output(tau)'!$B$18-$H72)*(1/AS$1+'Output(tau)'!$B$34))),0)</f>
        <v>2.7395569836090372E-2</v>
      </c>
      <c r="AT72">
        <f>IF('Output(tau)'!$B$18&gt;=$H72,1/AT$1*1/(1/AT$1+'Output(tau)'!$B$34)*(EXP(-('Output(tau)'!$B$18-$H72-1)*(1/AT$1+'Output(tau)'!$B$34))-EXP(-('Output(tau)'!$B$18-$H72)*(1/AT$1+'Output(tau)'!$B$34))),0)</f>
        <v>2.6665107321663273E-2</v>
      </c>
      <c r="AU72">
        <f>IF('Output(tau)'!$B$18&gt;=$H72,1/AU$1*1/(1/AU$1+'Output(tau)'!$B$34)*(EXP(-('Output(tau)'!$B$18-$H72-1)*(1/AU$1+'Output(tau)'!$B$34))-EXP(-('Output(tau)'!$B$18-$H72)*(1/AU$1+'Output(tau)'!$B$34))),0)</f>
        <v>2.5972584509939223E-2</v>
      </c>
      <c r="AV72">
        <f>IF('Output(tau)'!$B$18&gt;=$H72,1/AV$1*1/(1/AV$1+'Output(tau)'!$B$34)*(EXP(-('Output(tau)'!$B$18-$H72-1)*(1/AV$1+'Output(tau)'!$B$34))-EXP(-('Output(tau)'!$B$18-$H72)*(1/AV$1+'Output(tau)'!$B$34))),0)</f>
        <v>2.5315120524428858E-2</v>
      </c>
    </row>
  </sheetData>
  <phoneticPr fontId="1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2"/>
  <sheetViews>
    <sheetView workbookViewId="0"/>
    <sheetView workbookViewId="1"/>
  </sheetViews>
  <sheetFormatPr baseColWidth="10" defaultColWidth="8.83203125" defaultRowHeight="13" x14ac:dyDescent="0.15"/>
  <cols>
    <col min="1" max="5" width="8.83203125" customWidth="1"/>
    <col min="6" max="6" width="9" customWidth="1"/>
    <col min="7" max="8" width="8.83203125" customWidth="1"/>
    <col min="9" max="9" width="12.33203125" customWidth="1"/>
  </cols>
  <sheetData>
    <row r="1" spans="1:48" x14ac:dyDescent="0.15">
      <c r="A1" t="s">
        <v>16</v>
      </c>
      <c r="H1" t="s">
        <v>14</v>
      </c>
      <c r="I1">
        <f>INTERFACE!$B$6</f>
        <v>10</v>
      </c>
      <c r="J1">
        <v>2</v>
      </c>
      <c r="K1">
        <f>J1+INTERFACE!$B$8</f>
        <v>3</v>
      </c>
      <c r="L1">
        <f>K1+INTERFACE!$B$8</f>
        <v>4</v>
      </c>
      <c r="M1">
        <f>L1+INTERFACE!$B$8</f>
        <v>5</v>
      </c>
      <c r="N1">
        <f>M1+INTERFACE!$B$8</f>
        <v>6</v>
      </c>
      <c r="O1">
        <f>N1+INTERFACE!$B$8</f>
        <v>7</v>
      </c>
      <c r="P1">
        <f>O1+INTERFACE!$B$8</f>
        <v>8</v>
      </c>
      <c r="Q1">
        <f>P1+INTERFACE!$B$8</f>
        <v>9</v>
      </c>
      <c r="R1">
        <f>Q1+INTERFACE!$B$8</f>
        <v>10</v>
      </c>
      <c r="S1">
        <f>R1+INTERFACE!$B$8</f>
        <v>11</v>
      </c>
      <c r="T1">
        <f>S1+INTERFACE!$B$8</f>
        <v>12</v>
      </c>
      <c r="U1">
        <f>T1+INTERFACE!$B$8</f>
        <v>13</v>
      </c>
      <c r="V1">
        <f>U1+INTERFACE!$B$8</f>
        <v>14</v>
      </c>
      <c r="W1">
        <f>V1+INTERFACE!$B$8</f>
        <v>15</v>
      </c>
      <c r="X1">
        <f>W1+INTERFACE!$B$8</f>
        <v>16</v>
      </c>
      <c r="Y1">
        <f>X1+INTERFACE!$B$8</f>
        <v>17</v>
      </c>
      <c r="Z1">
        <f>Y1+INTERFACE!$B$8</f>
        <v>18</v>
      </c>
      <c r="AA1">
        <f>Z1+INTERFACE!$B$8</f>
        <v>19</v>
      </c>
      <c r="AB1">
        <f>AA1+INTERFACE!$B$8</f>
        <v>20</v>
      </c>
      <c r="AC1">
        <f>AB1+INTERFACE!$B$8</f>
        <v>21</v>
      </c>
      <c r="AD1">
        <f>AC1+INTERFACE!$B$8</f>
        <v>22</v>
      </c>
      <c r="AE1">
        <f>AD1+INTERFACE!$B$8</f>
        <v>23</v>
      </c>
      <c r="AF1">
        <f>AE1+INTERFACE!$B$8</f>
        <v>24</v>
      </c>
      <c r="AG1">
        <f>AF1+INTERFACE!$B$8</f>
        <v>25</v>
      </c>
      <c r="AH1">
        <f>AG1+INTERFACE!$B$8</f>
        <v>26</v>
      </c>
      <c r="AI1">
        <f>AH1+INTERFACE!$B$8</f>
        <v>27</v>
      </c>
      <c r="AJ1">
        <f>AI1+INTERFACE!$B$8</f>
        <v>28</v>
      </c>
      <c r="AK1">
        <f>AJ1+INTERFACE!$B$8</f>
        <v>29</v>
      </c>
      <c r="AL1">
        <f>AK1+INTERFACE!$B$8</f>
        <v>30</v>
      </c>
      <c r="AM1">
        <f>AL1+INTERFACE!$B$8</f>
        <v>31</v>
      </c>
      <c r="AN1">
        <f>AM1+INTERFACE!$B$8</f>
        <v>32</v>
      </c>
      <c r="AO1">
        <f>AN1+INTERFACE!$B$8</f>
        <v>33</v>
      </c>
      <c r="AP1">
        <f>AO1+INTERFACE!$B$8</f>
        <v>34</v>
      </c>
      <c r="AQ1">
        <f>AP1+INTERFACE!$B$8</f>
        <v>35</v>
      </c>
      <c r="AR1">
        <f>AQ1+INTERFACE!$B$8</f>
        <v>36</v>
      </c>
      <c r="AS1">
        <f>AR1+INTERFACE!$B$8</f>
        <v>37</v>
      </c>
      <c r="AT1">
        <f>AS1+INTERFACE!$B$8</f>
        <v>38</v>
      </c>
      <c r="AU1">
        <f>AT1+INTERFACE!$B$8</f>
        <v>39</v>
      </c>
      <c r="AV1">
        <f>AU1+INTERFACE!$B$8</f>
        <v>40</v>
      </c>
    </row>
    <row r="11" spans="1:48" x14ac:dyDescent="0.15">
      <c r="H11" t="s">
        <v>15</v>
      </c>
    </row>
    <row r="12" spans="1:48" x14ac:dyDescent="0.15">
      <c r="G12">
        <f>IF('Output(tau)'!$B$18&gt;H12,'Output(tau)'!$B$18-H12,0)</f>
        <v>60</v>
      </c>
      <c r="H12">
        <v>1940</v>
      </c>
      <c r="I12">
        <f>IF('Output(tau)'!$B$18&gt;$H12,1/I$1/SQRT(4*3.14159*'Output(tau)'!$B$12)*(('Output(tau)'!$B$18-$H12)/I$1)^(-3/2)*EXP(-'Output(tau)'!$B$34*('Output(tau)'!$B$18-$H12)-(1-('Output(tau)'!$B$18-$H12)/I$1)^2/(4*'Output(tau)'!$B$12*('Output(tau)'!$B$18-$H12)/I$1)),0)</f>
        <v>1.8166343535279417E-7</v>
      </c>
      <c r="J12">
        <f>IF('Output(tau)'!$B$18&gt;$H12,1/J$1/SQRT(4*3.14159*'Output(tau)'!$B$12)*(('Output(tau)'!$B$18-$H12)/J$1)^(-3/2)*EXP(-'Output(tau)'!$B$34*('Output(tau)'!$B$18-$H12)-(1-('Output(tau)'!$B$18-$H12)/J$1)^2/(4*'Output(tau)'!$B$12*('Output(tau)'!$B$18-$H12)/J$1)),0)</f>
        <v>9.9283809729963185E-34</v>
      </c>
      <c r="K12">
        <f>IF('Output(tau)'!$B$18&gt;$H12,1/K$1/SQRT(4*3.14159*'Output(tau)'!$B$12)*(('Output(tau)'!$B$18-$H12)/K$1)^(-3/2)*EXP(-'Output(tau)'!$B$34*('Output(tau)'!$B$18-$H12)-(1-('Output(tau)'!$B$18-$H12)/K$1)^2/(4*'Output(tau)'!$B$12*('Output(tau)'!$B$18-$H12)/K$1)),0)</f>
        <v>8.3982830421138629E-23</v>
      </c>
      <c r="L12">
        <f>IF('Output(tau)'!$B$18&gt;$H12,1/L$1/SQRT(4*3.14159*'Output(tau)'!$B$12)*(('Output(tau)'!$B$18-$H12)/L$1)^(-3/2)*EXP(-'Output(tau)'!$B$34*('Output(tau)'!$B$18-$H12)-(1-('Output(tau)'!$B$18-$H12)/L$1)^2/(4*'Output(tau)'!$B$12*('Output(tau)'!$B$18-$H12)/L$1)),0)</f>
        <v>2.4960041091587324E-17</v>
      </c>
      <c r="M12">
        <f>IF('Output(tau)'!$B$18&gt;$H12,1/M$1/SQRT(4*3.14159*'Output(tau)'!$B$12)*(('Output(tau)'!$B$18-$H12)/M$1)^(-3/2)*EXP(-'Output(tau)'!$B$34*('Output(tau)'!$B$18-$H12)-(1-('Output(tau)'!$B$18-$H12)/M$1)^2/(4*'Output(tau)'!$B$12*('Output(tau)'!$B$18-$H12)/M$1)),0)</f>
        <v>4.8396428506203372E-14</v>
      </c>
      <c r="N12">
        <f>IF('Output(tau)'!$B$18&gt;$H12,1/N$1/SQRT(4*3.14159*'Output(tau)'!$B$12)*(('Output(tau)'!$B$18-$H12)/N$1)^(-3/2)*EXP(-'Output(tau)'!$B$34*('Output(tau)'!$B$18-$H12)-(1-('Output(tau)'!$B$18-$H12)/N$1)^2/(4*'Output(tau)'!$B$12*('Output(tau)'!$B$18-$H12)/N$1)),0)</f>
        <v>7.5471110870062224E-12</v>
      </c>
      <c r="O12">
        <f>IF('Output(tau)'!$B$18&gt;$H12,1/O$1/SQRT(4*3.14159*'Output(tau)'!$B$12)*(('Output(tau)'!$B$18-$H12)/O$1)^(-3/2)*EXP(-'Output(tau)'!$B$34*('Output(tau)'!$B$18-$H12)-(1-('Output(tau)'!$B$18-$H12)/O$1)^2/(4*'Output(tau)'!$B$12*('Output(tau)'!$B$18-$H12)/O$1)),0)</f>
        <v>2.7810593360198719E-10</v>
      </c>
      <c r="P12">
        <f>IF('Output(tau)'!$B$18&gt;$H12,1/P$1/SQRT(4*3.14159*'Output(tau)'!$B$12)*(('Output(tau)'!$B$18-$H12)/P$1)^(-3/2)*EXP(-'Output(tau)'!$B$34*('Output(tau)'!$B$18-$H12)-(1-('Output(tau)'!$B$18-$H12)/P$1)^2/(4*'Output(tau)'!$B$12*('Output(tau)'!$B$18-$H12)/P$1)),0)</f>
        <v>4.153358468440479E-9</v>
      </c>
      <c r="Q12">
        <f>IF('Output(tau)'!$B$18&gt;$H12,1/Q$1/SQRT(4*3.14159*'Output(tau)'!$B$12)*(('Output(tau)'!$B$18-$H12)/Q$1)^(-3/2)*EXP(-'Output(tau)'!$B$34*('Output(tau)'!$B$18-$H12)-(1-('Output(tau)'!$B$18-$H12)/Q$1)^2/(4*'Output(tau)'!$B$12*('Output(tau)'!$B$18-$H12)/Q$1)),0)</f>
        <v>3.3935968206627497E-8</v>
      </c>
      <c r="R12">
        <f>IF('Output(tau)'!$B$18&gt;$H12,1/R$1/SQRT(4*3.14159*'Output(tau)'!$B$12)*(('Output(tau)'!$B$18-$H12)/R$1)^(-3/2)*EXP(-'Output(tau)'!$B$34*('Output(tau)'!$B$18-$H12)-(1-('Output(tau)'!$B$18-$H12)/R$1)^2/(4*'Output(tau)'!$B$12*('Output(tau)'!$B$18-$H12)/R$1)),0)</f>
        <v>1.8166343535279417E-7</v>
      </c>
      <c r="S12">
        <f>IF('Output(tau)'!$B$18&gt;$H12,1/S$1/SQRT(4*3.14159*'Output(tau)'!$B$12)*(('Output(tau)'!$B$18-$H12)/S$1)^(-3/2)*EXP(-'Output(tau)'!$B$34*('Output(tau)'!$B$18-$H12)-(1-('Output(tau)'!$B$18-$H12)/S$1)^2/(4*'Output(tau)'!$B$12*('Output(tau)'!$B$18-$H12)/S$1)),0)</f>
        <v>7.1464113361030591E-7</v>
      </c>
      <c r="T12">
        <f>IF('Output(tau)'!$B$18&gt;$H12,1/T$1/SQRT(4*3.14159*'Output(tau)'!$B$12)*(('Output(tau)'!$B$18-$H12)/T$1)^(-3/2)*EXP(-'Output(tau)'!$B$34*('Output(tau)'!$B$18-$H12)-(1-('Output(tau)'!$B$18-$H12)/T$1)^2/(4*'Output(tau)'!$B$12*('Output(tau)'!$B$18-$H12)/T$1)),0)</f>
        <v>2.230504704761651E-6</v>
      </c>
      <c r="U12">
        <f>IF('Output(tau)'!$B$18&gt;$H12,1/U$1/SQRT(4*3.14159*'Output(tau)'!$B$12)*(('Output(tau)'!$B$18-$H12)/U$1)^(-3/2)*EXP(-'Output(tau)'!$B$34*('Output(tau)'!$B$18-$H12)-(1-('Output(tau)'!$B$18-$H12)/U$1)^2/(4*'Output(tau)'!$B$12*('Output(tau)'!$B$18-$H12)/U$1)),0)</f>
        <v>5.8247788529843976E-6</v>
      </c>
      <c r="V12">
        <f>IF('Output(tau)'!$B$18&gt;$H12,1/V$1/SQRT(4*3.14159*'Output(tau)'!$B$12)*(('Output(tau)'!$B$18-$H12)/V$1)^(-3/2)*EXP(-'Output(tau)'!$B$34*('Output(tau)'!$B$18-$H12)-(1-('Output(tau)'!$B$18-$H12)/V$1)^2/(4*'Output(tau)'!$B$12*('Output(tau)'!$B$18-$H12)/V$1)),0)</f>
        <v>1.321938320542052E-5</v>
      </c>
      <c r="W12">
        <f>IF('Output(tau)'!$B$18&gt;$H12,1/W$1/SQRT(4*3.14159*'Output(tau)'!$B$12)*(('Output(tau)'!$B$18-$H12)/W$1)^(-3/2)*EXP(-'Output(tau)'!$B$34*('Output(tau)'!$B$18-$H12)-(1-('Output(tau)'!$B$18-$H12)/W$1)^2/(4*'Output(tau)'!$B$12*('Output(tau)'!$B$18-$H12)/W$1)),0)</f>
        <v>2.6810662437139742E-5</v>
      </c>
      <c r="X12">
        <f>IF('Output(tau)'!$B$18&gt;$H12,1/X$1/SQRT(4*3.14159*'Output(tau)'!$B$12)*(('Output(tau)'!$B$18-$H12)/X$1)^(-3/2)*EXP(-'Output(tau)'!$B$34*('Output(tau)'!$B$18-$H12)-(1-('Output(tau)'!$B$18-$H12)/X$1)^2/(4*'Output(tau)'!$B$12*('Output(tau)'!$B$18-$H12)/X$1)),0)</f>
        <v>4.96204106650156E-5</v>
      </c>
      <c r="Y12">
        <f>IF('Output(tau)'!$B$18&gt;$H12,1/Y$1/SQRT(4*3.14159*'Output(tau)'!$B$12)*(('Output(tau)'!$B$18-$H12)/Y$1)^(-3/2)*EXP(-'Output(tau)'!$B$34*('Output(tau)'!$B$18-$H12)-(1-('Output(tau)'!$B$18-$H12)/Y$1)^2/(4*'Output(tau)'!$B$12*('Output(tau)'!$B$18-$H12)/Y$1)),0)</f>
        <v>8.5158862855927279E-5</v>
      </c>
      <c r="Z12">
        <f>IF('Output(tau)'!$B$18&gt;$H12,1/Z$1/SQRT(4*3.14159*'Output(tau)'!$B$12)*(('Output(tau)'!$B$18-$H12)/Z$1)^(-3/2)*EXP(-'Output(tau)'!$B$34*('Output(tau)'!$B$18-$H12)-(1-('Output(tau)'!$B$18-$H12)/Z$1)^2/(4*'Output(tau)'!$B$12*('Output(tau)'!$B$18-$H12)/Z$1)),0)</f>
        <v>1.372257123580123E-4</v>
      </c>
      <c r="AA12">
        <f>IF('Output(tau)'!$B$18&gt;$H12,1/AA$1/SQRT(4*3.14159*'Output(tau)'!$B$12)*(('Output(tau)'!$B$18-$H12)/AA$1)^(-3/2)*EXP(-'Output(tau)'!$B$34*('Output(tau)'!$B$18-$H12)-(1-('Output(tau)'!$B$18-$H12)/AA$1)^2/(4*'Output(tau)'!$B$12*('Output(tau)'!$B$18-$H12)/AA$1)),0)</f>
        <v>2.0968167362457981E-4</v>
      </c>
      <c r="AB12">
        <f>IF('Output(tau)'!$B$18&gt;$H12,1/AB$1/SQRT(4*3.14159*'Output(tau)'!$B$12)*(('Output(tau)'!$B$18-$H12)/AB$1)^(-3/2)*EXP(-'Output(tau)'!$B$34*('Output(tau)'!$B$18-$H12)-(1-('Output(tau)'!$B$18-$H12)/AB$1)^2/(4*'Output(tau)'!$B$12*('Output(tau)'!$B$18-$H12)/AB$1)),0)</f>
        <v>3.0622109184231714E-4</v>
      </c>
      <c r="AC12">
        <f>IF('Output(tau)'!$B$18&gt;$H12,1/AC$1/SQRT(4*3.14159*'Output(tau)'!$B$12)*(('Output(tau)'!$B$18-$H12)/AC$1)^(-3/2)*EXP(-'Output(tau)'!$B$34*('Output(tau)'!$B$18-$H12)-(1-('Output(tau)'!$B$18-$H12)/AC$1)^2/(4*'Output(tau)'!$B$12*('Output(tau)'!$B$18-$H12)/AC$1)),0)</f>
        <v>4.3016920701895297E-4</v>
      </c>
      <c r="AD12">
        <f>IF('Output(tau)'!$B$18&gt;$H12,1/AD$1/SQRT(4*3.14159*'Output(tau)'!$B$12)*(('Output(tau)'!$B$18-$H12)/AD$1)^(-3/2)*EXP(-'Output(tau)'!$B$34*('Output(tau)'!$B$18-$H12)-(1-('Output(tau)'!$B$18-$H12)/AD$1)^2/(4*'Output(tau)'!$B$12*('Output(tau)'!$B$18-$H12)/AD$1)),0)</f>
        <v>5.843191374506711E-4</v>
      </c>
      <c r="AE12">
        <f>IF('Output(tau)'!$B$18&gt;$H12,1/AE$1/SQRT(4*3.14159*'Output(tau)'!$B$12)*(('Output(tau)'!$B$18-$H12)/AE$1)^(-3/2)*EXP(-'Output(tau)'!$B$34*('Output(tau)'!$B$18-$H12)-(1-('Output(tau)'!$B$18-$H12)/AE$1)^2/(4*'Output(tau)'!$B$12*('Output(tau)'!$B$18-$H12)/AE$1)),0)</f>
        <v>7.708156224489511E-4</v>
      </c>
      <c r="AF12">
        <f>IF('Output(tau)'!$B$18&gt;$H12,1/AF$1/SQRT(4*3.14159*'Output(tau)'!$B$12)*(('Output(tau)'!$B$18-$H12)/AF$1)^(-3/2)*EXP(-'Output(tau)'!$B$34*('Output(tau)'!$B$18-$H12)-(1-('Output(tau)'!$B$18-$H12)/AF$1)^2/(4*'Output(tau)'!$B$12*('Output(tau)'!$B$18-$H12)/AF$1)),0)</f>
        <v>9.9108616209766707E-4</v>
      </c>
      <c r="AG12">
        <f>IF('Output(tau)'!$B$18&gt;$H12,1/AG$1/SQRT(4*3.14159*'Output(tau)'!$B$12)*(('Output(tau)'!$B$18-$H12)/AG$1)^(-3/2)*EXP(-'Output(tau)'!$B$34*('Output(tau)'!$B$18-$H12)-(1-('Output(tau)'!$B$18-$H12)/AG$1)^2/(4*'Output(tau)'!$B$12*('Output(tau)'!$B$18-$H12)/AG$1)),0)</f>
        <v>1.2458157381948832E-3</v>
      </c>
      <c r="AH12">
        <f>IF('Output(tau)'!$B$18&gt;$H12,1/AH$1/SQRT(4*3.14159*'Output(tau)'!$B$12)*(('Output(tau)'!$B$18-$H12)/AH$1)^(-3/2)*EXP(-'Output(tau)'!$B$34*('Output(tau)'!$B$18-$H12)-(1-('Output(tau)'!$B$18-$H12)/AH$1)^2/(4*'Output(tau)'!$B$12*('Output(tau)'!$B$18-$H12)/AH$1)),0)</f>
        <v>1.5349586574822177E-3</v>
      </c>
      <c r="AI12">
        <f>IF('Output(tau)'!$B$18&gt;$H12,1/AI$1/SQRT(4*3.14159*'Output(tau)'!$B$12)*(('Output(tau)'!$B$18-$H12)/AI$1)^(-3/2)*EXP(-'Output(tau)'!$B$34*('Output(tau)'!$B$18-$H12)-(1-('Output(tau)'!$B$18-$H12)/AI$1)^2/(4*'Output(tau)'!$B$12*('Output(tau)'!$B$18-$H12)/AI$1)),0)</f>
        <v>1.8577798735747565E-3</v>
      </c>
      <c r="AJ12">
        <f>IF('Output(tau)'!$B$18&gt;$H12,1/AJ$1/SQRT(4*3.14159*'Output(tau)'!$B$12)*(('Output(tau)'!$B$18-$H12)/AJ$1)^(-3/2)*EXP(-'Output(tau)'!$B$34*('Output(tau)'!$B$18-$H12)-(1-('Output(tau)'!$B$18-$H12)/AJ$1)^2/(4*'Output(tau)'!$B$12*('Output(tau)'!$B$18-$H12)/AJ$1)),0)</f>
        <v>2.2129180125302198E-3</v>
      </c>
      <c r="AK12">
        <f>IF('Output(tau)'!$B$18&gt;$H12,1/AK$1/SQRT(4*3.14159*'Output(tau)'!$B$12)*(('Output(tau)'!$B$18-$H12)/AK$1)^(-3/2)*EXP(-'Output(tau)'!$B$34*('Output(tau)'!$B$18-$H12)-(1-('Output(tau)'!$B$18-$H12)/AK$1)^2/(4*'Output(tau)'!$B$12*('Output(tau)'!$B$18-$H12)/AK$1)),0)</f>
        <v>2.5984628783113153E-3</v>
      </c>
      <c r="AL12">
        <f>IF('Output(tau)'!$B$18&gt;$H12,1/AL$1/SQRT(4*3.14159*'Output(tau)'!$B$12)*(('Output(tau)'!$B$18-$H12)/AL$1)^(-3/2)*EXP(-'Output(tau)'!$B$34*('Output(tau)'!$B$18-$H12)-(1-('Output(tau)'!$B$18-$H12)/AL$1)^2/(4*'Output(tau)'!$B$12*('Output(tau)'!$B$18-$H12)/AL$1)),0)</f>
        <v>3.0120411498844495E-3</v>
      </c>
      <c r="AM12">
        <f>IF('Output(tau)'!$B$18&gt;$H12,1/AM$1/SQRT(4*3.14159*'Output(tau)'!$B$12)*(('Output(tau)'!$B$18-$H12)/AM$1)^(-3/2)*EXP(-'Output(tau)'!$B$34*('Output(tau)'!$B$18-$H12)-(1-('Output(tau)'!$B$18-$H12)/AM$1)^2/(4*'Output(tau)'!$B$12*('Output(tau)'!$B$18-$H12)/AM$1)),0)</f>
        <v>3.4509050816682535E-3</v>
      </c>
      <c r="AN12">
        <f>IF('Output(tau)'!$B$18&gt;$H12,1/AN$1/SQRT(4*3.14159*'Output(tau)'!$B$12)*(('Output(tau)'!$B$18-$H12)/AN$1)^(-3/2)*EXP(-'Output(tau)'!$B$34*('Output(tau)'!$B$18-$H12)-(1-('Output(tau)'!$B$18-$H12)/AN$1)^2/(4*'Output(tau)'!$B$12*('Output(tau)'!$B$18-$H12)/AN$1)),0)</f>
        <v>3.9120201346754561E-3</v>
      </c>
      <c r="AO12">
        <f>IF('Output(tau)'!$B$18&gt;$H12,1/AO$1/SQRT(4*3.14159*'Output(tau)'!$B$12)*(('Output(tau)'!$B$18-$H12)/AO$1)^(-3/2)*EXP(-'Output(tau)'!$B$34*('Output(tau)'!$B$18-$H12)-(1-('Output(tau)'!$B$18-$H12)/AO$1)^2/(4*'Output(tau)'!$B$12*('Output(tau)'!$B$18-$H12)/AO$1)),0)</f>
        <v>4.3921485050998337E-3</v>
      </c>
      <c r="AP12">
        <f>IF('Output(tau)'!$B$18&gt;$H12,1/AP$1/SQRT(4*3.14159*'Output(tau)'!$B$12)*(('Output(tau)'!$B$18-$H12)/AP$1)^(-3/2)*EXP(-'Output(tau)'!$B$34*('Output(tau)'!$B$18-$H12)-(1-('Output(tau)'!$B$18-$H12)/AP$1)^2/(4*'Output(tau)'!$B$12*('Output(tau)'!$B$18-$H12)/AP$1)),0)</f>
        <v>4.8879264306949353E-3</v>
      </c>
      <c r="AQ12">
        <f>IF('Output(tau)'!$B$18&gt;$H12,1/AQ$1/SQRT(4*3.14159*'Output(tau)'!$B$12)*(('Output(tau)'!$B$18-$H12)/AQ$1)^(-3/2)*EXP(-'Output(tau)'!$B$34*('Output(tau)'!$B$18-$H12)-(1-('Output(tau)'!$B$18-$H12)/AQ$1)^2/(4*'Output(tau)'!$B$12*('Output(tau)'!$B$18-$H12)/AQ$1)),0)</f>
        <v>5.3959339228504856E-3</v>
      </c>
      <c r="AR12">
        <f>IF('Output(tau)'!$B$18&gt;$H12,1/AR$1/SQRT(4*3.14159*'Output(tau)'!$B$12)*(('Output(tau)'!$B$18-$H12)/AR$1)^(-3/2)*EXP(-'Output(tau)'!$B$34*('Output(tau)'!$B$18-$H12)-(1-('Output(tau)'!$B$18-$H12)/AR$1)^2/(4*'Output(tau)'!$B$12*('Output(tau)'!$B$18-$H12)/AR$1)),0)</f>
        <v>5.9127561926192347E-3</v>
      </c>
      <c r="AS12">
        <f>IF('Output(tau)'!$B$18&gt;$H12,1/AS$1/SQRT(4*3.14159*'Output(tau)'!$B$12)*(('Output(tau)'!$B$18-$H12)/AS$1)^(-3/2)*EXP(-'Output(tau)'!$B$34*('Output(tau)'!$B$18-$H12)-(1-('Output(tau)'!$B$18-$H12)/AS$1)^2/(4*'Output(tau)'!$B$12*('Output(tau)'!$B$18-$H12)/AS$1)),0)</f>
        <v>6.4350365222471438E-3</v>
      </c>
      <c r="AT12">
        <f>IF('Output(tau)'!$B$18&gt;$H12,1/AT$1/SQRT(4*3.14159*'Output(tau)'!$B$12)*(('Output(tau)'!$B$18-$H12)/AT$1)^(-3/2)*EXP(-'Output(tau)'!$B$34*('Output(tau)'!$B$18-$H12)-(1-('Output(tau)'!$B$18-$H12)/AT$1)^2/(4*'Output(tau)'!$B$12*('Output(tau)'!$B$18-$H12)/AT$1)),0)</f>
        <v>6.959520696090152E-3</v>
      </c>
      <c r="AU12">
        <f>IF('Output(tau)'!$B$18&gt;$H12,1/AU$1/SQRT(4*3.14159*'Output(tau)'!$B$12)*(('Output(tau)'!$B$18-$H12)/AU$1)^(-3/2)*EXP(-'Output(tau)'!$B$34*('Output(tau)'!$B$18-$H12)-(1-('Output(tau)'!$B$18-$H12)/AU$1)^2/(4*'Output(tau)'!$B$12*('Output(tau)'!$B$18-$H12)/AU$1)),0)</f>
        <v>7.4830933645234623E-3</v>
      </c>
      <c r="AV12">
        <f>IF('Output(tau)'!$B$18&gt;$H12,1/AV$1/SQRT(4*3.14159*'Output(tau)'!$B$12)*(('Output(tau)'!$B$18-$H12)/AV$1)^(-3/2)*EXP(-'Output(tau)'!$B$34*('Output(tau)'!$B$18-$H12)-(1-('Output(tau)'!$B$18-$H12)/AV$1)^2/(4*'Output(tau)'!$B$12*('Output(tau)'!$B$18-$H12)/AV$1)),0)</f>
        <v>8.0028068899308143E-3</v>
      </c>
    </row>
    <row r="13" spans="1:48" x14ac:dyDescent="0.15">
      <c r="G13">
        <f>IF('Output(tau)'!$B$18&gt;H13,'Output(tau)'!$B$18-H13,0)</f>
        <v>59</v>
      </c>
      <c r="H13">
        <v>1941</v>
      </c>
      <c r="I13">
        <f>IF('Output(tau)'!$B$18&gt;$H13,1/I$1/SQRT(4*3.14159*'Output(tau)'!$B$12)*(('Output(tau)'!$B$18-$H13)/I$1)^(-3/2)*EXP(-'Output(tau)'!$B$34*('Output(tau)'!$B$18-$H13)-(1-('Output(tau)'!$B$18-$H13)/I$1)^2/(4*'Output(tau)'!$B$12*('Output(tau)'!$B$18-$H13)/I$1)),0)</f>
        <v>2.3753245086690331E-7</v>
      </c>
      <c r="J13">
        <f>IF('Output(tau)'!$B$18&gt;$H13,1/J$1/SQRT(4*3.14159*'Output(tau)'!$B$12)*(('Output(tau)'!$B$18-$H13)/J$1)^(-3/2)*EXP(-'Output(tau)'!$B$34*('Output(tau)'!$B$18-$H13)-(1-('Output(tau)'!$B$18-$H13)/J$1)^2/(4*'Output(tau)'!$B$12*('Output(tau)'!$B$18-$H13)/J$1)),0)</f>
        <v>3.5488037535096059E-33</v>
      </c>
      <c r="K13">
        <f>IF('Output(tau)'!$B$18&gt;$H13,1/K$1/SQRT(4*3.14159*'Output(tau)'!$B$12)*(('Output(tau)'!$B$18-$H13)/K$1)^(-3/2)*EXP(-'Output(tau)'!$B$34*('Output(tau)'!$B$18-$H13)-(1-('Output(tau)'!$B$18-$H13)/K$1)^2/(4*'Output(tau)'!$B$12*('Output(tau)'!$B$18-$H13)/K$1)),0)</f>
        <v>1.9775675096303444E-22</v>
      </c>
      <c r="L13">
        <f>IF('Output(tau)'!$B$18&gt;$H13,1/L$1/SQRT(4*3.14159*'Output(tau)'!$B$12)*(('Output(tau)'!$B$18-$H13)/L$1)^(-3/2)*EXP(-'Output(tau)'!$B$34*('Output(tau)'!$B$18-$H13)-(1-('Output(tau)'!$B$18-$H13)/L$1)^2/(4*'Output(tau)'!$B$12*('Output(tau)'!$B$18-$H13)/L$1)),0)</f>
        <v>4.7687151857259331E-17</v>
      </c>
      <c r="M13">
        <f>IF('Output(tau)'!$B$18&gt;$H13,1/M$1/SQRT(4*3.14159*'Output(tau)'!$B$12)*(('Output(tau)'!$B$18-$H13)/M$1)^(-3/2)*EXP(-'Output(tau)'!$B$34*('Output(tau)'!$B$18-$H13)-(1-('Output(tau)'!$B$18-$H13)/M$1)^2/(4*'Output(tau)'!$B$12*('Output(tau)'!$B$18-$H13)/M$1)),0)</f>
        <v>8.1540972487951277E-14</v>
      </c>
      <c r="N13">
        <f>IF('Output(tau)'!$B$18&gt;$H13,1/N$1/SQRT(4*3.14159*'Output(tau)'!$B$12)*(('Output(tau)'!$B$18-$H13)/N$1)^(-3/2)*EXP(-'Output(tau)'!$B$34*('Output(tau)'!$B$18-$H13)-(1-('Output(tau)'!$B$18-$H13)/N$1)^2/(4*'Output(tau)'!$B$12*('Output(tau)'!$B$18-$H13)/N$1)),0)</f>
        <v>1.1690831575229437E-11</v>
      </c>
      <c r="O13">
        <f>IF('Output(tau)'!$B$18&gt;$H13,1/O$1/SQRT(4*3.14159*'Output(tau)'!$B$12)*(('Output(tau)'!$B$18-$H13)/O$1)^(-3/2)*EXP(-'Output(tau)'!$B$34*('Output(tau)'!$B$18-$H13)-(1-('Output(tau)'!$B$18-$H13)/O$1)^2/(4*'Output(tau)'!$B$12*('Output(tau)'!$B$18-$H13)/O$1)),0)</f>
        <v>4.0561812129258747E-10</v>
      </c>
      <c r="P13">
        <f>IF('Output(tau)'!$B$18&gt;$H13,1/P$1/SQRT(4*3.14159*'Output(tau)'!$B$12)*(('Output(tau)'!$B$18-$H13)/P$1)^(-3/2)*EXP(-'Output(tau)'!$B$34*('Output(tau)'!$B$18-$H13)-(1-('Output(tau)'!$B$18-$H13)/P$1)^2/(4*'Output(tau)'!$B$12*('Output(tau)'!$B$18-$H13)/P$1)),0)</f>
        <v>5.789108089326376E-9</v>
      </c>
      <c r="Q13">
        <f>IF('Output(tau)'!$B$18&gt;$H13,1/Q$1/SQRT(4*3.14159*'Output(tau)'!$B$12)*(('Output(tau)'!$B$18-$H13)/Q$1)^(-3/2)*EXP(-'Output(tau)'!$B$34*('Output(tau)'!$B$18-$H13)-(1-('Output(tau)'!$B$18-$H13)/Q$1)^2/(4*'Output(tau)'!$B$12*('Output(tau)'!$B$18-$H13)/Q$1)),0)</f>
        <v>4.5654765057228281E-8</v>
      </c>
      <c r="R13">
        <f>IF('Output(tau)'!$B$18&gt;$H13,1/R$1/SQRT(4*3.14159*'Output(tau)'!$B$12)*(('Output(tau)'!$B$18-$H13)/R$1)^(-3/2)*EXP(-'Output(tau)'!$B$34*('Output(tau)'!$B$18-$H13)-(1-('Output(tau)'!$B$18-$H13)/R$1)^2/(4*'Output(tau)'!$B$12*('Output(tau)'!$B$18-$H13)/R$1)),0)</f>
        <v>2.3753245086690331E-7</v>
      </c>
      <c r="S13">
        <f>IF('Output(tau)'!$B$18&gt;$H13,1/S$1/SQRT(4*3.14159*'Output(tau)'!$B$12)*(('Output(tau)'!$B$18-$H13)/S$1)^(-3/2)*EXP(-'Output(tau)'!$B$34*('Output(tau)'!$B$18-$H13)-(1-('Output(tau)'!$B$18-$H13)/S$1)^2/(4*'Output(tau)'!$B$12*('Output(tau)'!$B$18-$H13)/S$1)),0)</f>
        <v>9.1278060345936906E-7</v>
      </c>
      <c r="T13">
        <f>IF('Output(tau)'!$B$18&gt;$H13,1/T$1/SQRT(4*3.14159*'Output(tau)'!$B$12)*(('Output(tau)'!$B$18-$H13)/T$1)^(-3/2)*EXP(-'Output(tau)'!$B$34*('Output(tau)'!$B$18-$H13)-(1-('Output(tau)'!$B$18-$H13)/T$1)^2/(4*'Output(tau)'!$B$12*('Output(tau)'!$B$18-$H13)/T$1)),0)</f>
        <v>2.7935056693840089E-6</v>
      </c>
      <c r="U13">
        <f>IF('Output(tau)'!$B$18&gt;$H13,1/U$1/SQRT(4*3.14159*'Output(tau)'!$B$12)*(('Output(tau)'!$B$18-$H13)/U$1)^(-3/2)*EXP(-'Output(tau)'!$B$34*('Output(tau)'!$B$18-$H13)-(1-('Output(tau)'!$B$18-$H13)/U$1)^2/(4*'Output(tau)'!$B$12*('Output(tau)'!$B$18-$H13)/U$1)),0)</f>
        <v>7.1739658037032254E-6</v>
      </c>
      <c r="V13">
        <f>IF('Output(tau)'!$B$18&gt;$H13,1/V$1/SQRT(4*3.14159*'Output(tau)'!$B$12)*(('Output(tau)'!$B$18-$H13)/V$1)^(-3/2)*EXP(-'Output(tau)'!$B$34*('Output(tau)'!$B$18-$H13)-(1-('Output(tau)'!$B$18-$H13)/V$1)^2/(4*'Output(tau)'!$B$12*('Output(tau)'!$B$18-$H13)/V$1)),0)</f>
        <v>1.6047920503875588E-5</v>
      </c>
      <c r="W13">
        <f>IF('Output(tau)'!$B$18&gt;$H13,1/W$1/SQRT(4*3.14159*'Output(tau)'!$B$12)*(('Output(tau)'!$B$18-$H13)/W$1)^(-3/2)*EXP(-'Output(tau)'!$B$34*('Output(tau)'!$B$18-$H13)-(1-('Output(tau)'!$B$18-$H13)/W$1)^2/(4*'Output(tau)'!$B$12*('Output(tau)'!$B$18-$H13)/W$1)),0)</f>
        <v>3.21394351129544E-5</v>
      </c>
      <c r="X13">
        <f>IF('Output(tau)'!$B$18&gt;$H13,1/X$1/SQRT(4*3.14159*'Output(tau)'!$B$12)*(('Output(tau)'!$B$18-$H13)/X$1)^(-3/2)*EXP(-'Output(tau)'!$B$34*('Output(tau)'!$B$18-$H13)-(1-('Output(tau)'!$B$18-$H13)/X$1)^2/(4*'Output(tau)'!$B$12*('Output(tau)'!$B$18-$H13)/X$1)),0)</f>
        <v>5.8824797775394029E-5</v>
      </c>
      <c r="Y13">
        <f>IF('Output(tau)'!$B$18&gt;$H13,1/Y$1/SQRT(4*3.14159*'Output(tau)'!$B$12)*(('Output(tau)'!$B$18-$H13)/Y$1)^(-3/2)*EXP(-'Output(tau)'!$B$34*('Output(tau)'!$B$18-$H13)-(1-('Output(tau)'!$B$18-$H13)/Y$1)^2/(4*'Output(tau)'!$B$12*('Output(tau)'!$B$18-$H13)/Y$1)),0)</f>
        <v>9.996122274072925E-5</v>
      </c>
      <c r="Z13">
        <f>IF('Output(tau)'!$B$18&gt;$H13,1/Z$1/SQRT(4*3.14159*'Output(tau)'!$B$12)*(('Output(tau)'!$B$18-$H13)/Z$1)^(-3/2)*EXP(-'Output(tau)'!$B$34*('Output(tau)'!$B$18-$H13)-(1-('Output(tau)'!$B$18-$H13)/Z$1)^2/(4*'Output(tau)'!$B$12*('Output(tau)'!$B$18-$H13)/Z$1)),0)</f>
        <v>1.5965493140702612E-4</v>
      </c>
      <c r="AA13">
        <f>IF('Output(tau)'!$B$18&gt;$H13,1/AA$1/SQRT(4*3.14159*'Output(tau)'!$B$12)*(('Output(tau)'!$B$18-$H13)/AA$1)^(-3/2)*EXP(-'Output(tau)'!$B$34*('Output(tau)'!$B$18-$H13)-(1-('Output(tau)'!$B$18-$H13)/AA$1)^2/(4*'Output(tau)'!$B$12*('Output(tau)'!$B$18-$H13)/AA$1)),0)</f>
        <v>2.4200589528307903E-4</v>
      </c>
      <c r="AB13">
        <f>IF('Output(tau)'!$B$18&gt;$H13,1/AB$1/SQRT(4*3.14159*'Output(tau)'!$B$12)*(('Output(tau)'!$B$18-$H13)/AB$1)^(-3/2)*EXP(-'Output(tau)'!$B$34*('Output(tau)'!$B$18-$H13)-(1-('Output(tau)'!$B$18-$H13)/AB$1)^2/(4*'Output(tau)'!$B$12*('Output(tau)'!$B$18-$H13)/AB$1)),0)</f>
        <v>3.5086226782865527E-4</v>
      </c>
      <c r="AC13">
        <f>IF('Output(tau)'!$B$18&gt;$H13,1/AC$1/SQRT(4*3.14159*'Output(tau)'!$B$12)*(('Output(tau)'!$B$18-$H13)/AC$1)^(-3/2)*EXP(-'Output(tau)'!$B$34*('Output(tau)'!$B$18-$H13)-(1-('Output(tau)'!$B$18-$H13)/AC$1)^2/(4*'Output(tau)'!$B$12*('Output(tau)'!$B$18-$H13)/AC$1)),0)</f>
        <v>4.8960866248604247E-4</v>
      </c>
      <c r="AD13">
        <f>IF('Output(tau)'!$B$18&gt;$H13,1/AD$1/SQRT(4*3.14159*'Output(tau)'!$B$12)*(('Output(tau)'!$B$18-$H13)/AD$1)^(-3/2)*EXP(-'Output(tau)'!$B$34*('Output(tau)'!$B$18-$H13)-(1-('Output(tau)'!$B$18-$H13)/AD$1)^2/(4*'Output(tau)'!$B$12*('Output(tau)'!$B$18-$H13)/AD$1)),0)</f>
        <v>6.6100249851974084E-4</v>
      </c>
      <c r="AE13">
        <f>IF('Output(tau)'!$B$18&gt;$H13,1/AE$1/SQRT(4*3.14159*'Output(tau)'!$B$12)*(('Output(tau)'!$B$18-$H13)/AE$1)^(-3/2)*EXP(-'Output(tau)'!$B$34*('Output(tau)'!$B$18-$H13)-(1-('Output(tau)'!$B$18-$H13)/AE$1)^2/(4*'Output(tau)'!$B$12*('Output(tau)'!$B$18-$H13)/AE$1)),0)</f>
        <v>8.6706383018458249E-4</v>
      </c>
      <c r="AF13">
        <f>IF('Output(tau)'!$B$18&gt;$H13,1/AF$1/SQRT(4*3.14159*'Output(tau)'!$B$12)*(('Output(tau)'!$B$18-$H13)/AF$1)^(-3/2)*EXP(-'Output(tau)'!$B$34*('Output(tau)'!$B$18-$H13)-(1-('Output(tau)'!$B$18-$H13)/AF$1)^2/(4*'Output(tau)'!$B$12*('Output(tau)'!$B$18-$H13)/AF$1)),0)</f>
        <v>1.1090173885887941E-3</v>
      </c>
      <c r="AG13">
        <f>IF('Output(tau)'!$B$18&gt;$H13,1/AG$1/SQRT(4*3.14159*'Output(tau)'!$B$12)*(('Output(tau)'!$B$18-$H13)/AG$1)^(-3/2)*EXP(-'Output(tau)'!$B$34*('Output(tau)'!$B$18-$H13)-(1-('Output(tau)'!$B$18-$H13)/AG$1)^2/(4*'Output(tau)'!$B$12*('Output(tau)'!$B$18-$H13)/AG$1)),0)</f>
        <v>1.3872811673906252E-3</v>
      </c>
      <c r="AH13">
        <f>IF('Output(tau)'!$B$18&gt;$H13,1/AH$1/SQRT(4*3.14159*'Output(tau)'!$B$12)*(('Output(tau)'!$B$18-$H13)/AH$1)^(-3/2)*EXP(-'Output(tau)'!$B$34*('Output(tau)'!$B$18-$H13)-(1-('Output(tau)'!$B$18-$H13)/AH$1)^2/(4*'Output(tau)'!$B$12*('Output(tau)'!$B$18-$H13)/AH$1)),0)</f>
        <v>1.7014934903947024E-3</v>
      </c>
      <c r="AI13">
        <f>IF('Output(tau)'!$B$18&gt;$H13,1/AI$1/SQRT(4*3.14159*'Output(tau)'!$B$12)*(('Output(tau)'!$B$18-$H13)/AI$1)^(-3/2)*EXP(-'Output(tau)'!$B$34*('Output(tau)'!$B$18-$H13)-(1-('Output(tau)'!$B$18-$H13)/AI$1)^2/(4*'Output(tau)'!$B$12*('Output(tau)'!$B$18-$H13)/AI$1)),0)</f>
        <v>2.0505696485624185E-3</v>
      </c>
      <c r="AJ13">
        <f>IF('Output(tau)'!$B$18&gt;$H13,1/AJ$1/SQRT(4*3.14159*'Output(tau)'!$B$12)*(('Output(tau)'!$B$18-$H13)/AJ$1)^(-3/2)*EXP(-'Output(tau)'!$B$34*('Output(tau)'!$B$18-$H13)-(1-('Output(tau)'!$B$18-$H13)/AJ$1)^2/(4*'Output(tau)'!$B$12*('Output(tau)'!$B$18-$H13)/AJ$1)),0)</f>
        <v>2.4327794072900055E-3</v>
      </c>
      <c r="AK13">
        <f>IF('Output(tau)'!$B$18&gt;$H13,1/AK$1/SQRT(4*3.14159*'Output(tau)'!$B$12)*(('Output(tau)'!$B$18-$H13)/AK$1)^(-3/2)*EXP(-'Output(tau)'!$B$34*('Output(tau)'!$B$18-$H13)-(1-('Output(tau)'!$B$18-$H13)/AK$1)^2/(4*'Output(tau)'!$B$12*('Output(tau)'!$B$18-$H13)/AK$1)),0)</f>
        <v>2.8458375490365002E-3</v>
      </c>
      <c r="AL13">
        <f>IF('Output(tau)'!$B$18&gt;$H13,1/AL$1/SQRT(4*3.14159*'Output(tau)'!$B$12)*(('Output(tau)'!$B$18-$H13)/AL$1)^(-3/2)*EXP(-'Output(tau)'!$B$34*('Output(tau)'!$B$18-$H13)-(1-('Output(tau)'!$B$18-$H13)/AL$1)^2/(4*'Output(tau)'!$B$12*('Output(tau)'!$B$18-$H13)/AL$1)),0)</f>
        <v>3.2870008127845094E-3</v>
      </c>
      <c r="AM13">
        <f>IF('Output(tau)'!$B$18&gt;$H13,1/AM$1/SQRT(4*3.14159*'Output(tau)'!$B$12)*(('Output(tau)'!$B$18-$H13)/AM$1)^(-3/2)*EXP(-'Output(tau)'!$B$34*('Output(tau)'!$B$18-$H13)-(1-('Output(tau)'!$B$18-$H13)/AM$1)^2/(4*'Output(tau)'!$B$12*('Output(tau)'!$B$18-$H13)/AM$1)),0)</f>
        <v>3.7531658952541596E-3</v>
      </c>
      <c r="AN13">
        <f>IF('Output(tau)'!$B$18&gt;$H13,1/AN$1/SQRT(4*3.14159*'Output(tau)'!$B$12)*(('Output(tau)'!$B$18-$H13)/AN$1)^(-3/2)*EXP(-'Output(tau)'!$B$34*('Output(tau)'!$B$18-$H13)-(1-('Output(tau)'!$B$18-$H13)/AN$1)^2/(4*'Output(tau)'!$B$12*('Output(tau)'!$B$18-$H13)/AN$1)),0)</f>
        <v>4.2409644435440902E-3</v>
      </c>
      <c r="AO13">
        <f>IF('Output(tau)'!$B$18&gt;$H13,1/AO$1/SQRT(4*3.14159*'Output(tau)'!$B$12)*(('Output(tau)'!$B$18-$H13)/AO$1)^(-3/2)*EXP(-'Output(tau)'!$B$34*('Output(tau)'!$B$18-$H13)-(1-('Output(tau)'!$B$18-$H13)/AO$1)^2/(4*'Output(tau)'!$B$12*('Output(tau)'!$B$18-$H13)/AO$1)),0)</f>
        <v>4.7468521104177021E-3</v>
      </c>
      <c r="AP13">
        <f>IF('Output(tau)'!$B$18&gt;$H13,1/AP$1/SQRT(4*3.14159*'Output(tau)'!$B$12)*(('Output(tau)'!$B$18-$H13)/AP$1)^(-3/2)*EXP(-'Output(tau)'!$B$34*('Output(tau)'!$B$18-$H13)-(1-('Output(tau)'!$B$18-$H13)/AP$1)^2/(4*'Output(tau)'!$B$12*('Output(tau)'!$B$18-$H13)/AP$1)),0)</f>
        <v>5.2671897210493515E-3</v>
      </c>
      <c r="AQ13">
        <f>IF('Output(tau)'!$B$18&gt;$H13,1/AQ$1/SQRT(4*3.14159*'Output(tau)'!$B$12)*(('Output(tau)'!$B$18-$H13)/AQ$1)^(-3/2)*EXP(-'Output(tau)'!$B$34*('Output(tau)'!$B$18-$H13)-(1-('Output(tau)'!$B$18-$H13)/AQ$1)^2/(4*'Output(tau)'!$B$12*('Output(tau)'!$B$18-$H13)/AQ$1)),0)</f>
        <v>5.7983154022101429E-3</v>
      </c>
      <c r="AR13">
        <f>IF('Output(tau)'!$B$18&gt;$H13,1/AR$1/SQRT(4*3.14159*'Output(tau)'!$B$12)*(('Output(tau)'!$B$18-$H13)/AR$1)^(-3/2)*EXP(-'Output(tau)'!$B$34*('Output(tau)'!$B$18-$H13)-(1-('Output(tau)'!$B$18-$H13)/AR$1)^2/(4*'Output(tau)'!$B$12*('Output(tau)'!$B$18-$H13)/AR$1)),0)</f>
        <v>6.3366071582201013E-3</v>
      </c>
      <c r="AS13">
        <f>IF('Output(tau)'!$B$18&gt;$H13,1/AS$1/SQRT(4*3.14159*'Output(tau)'!$B$12)*(('Output(tau)'!$B$18-$H13)/AS$1)^(-3/2)*EXP(-'Output(tau)'!$B$34*('Output(tau)'!$B$18-$H13)-(1-('Output(tau)'!$B$18-$H13)/AS$1)^2/(4*'Output(tau)'!$B$12*('Output(tau)'!$B$18-$H13)/AS$1)),0)</f>
        <v>6.8785358591946892E-3</v>
      </c>
      <c r="AT13">
        <f>IF('Output(tau)'!$B$18&gt;$H13,1/AT$1/SQRT(4*3.14159*'Output(tau)'!$B$12)*(('Output(tau)'!$B$18-$H13)/AT$1)^(-3/2)*EXP(-'Output(tau)'!$B$34*('Output(tau)'!$B$18-$H13)-(1-('Output(tau)'!$B$18-$H13)/AT$1)^2/(4*'Output(tau)'!$B$12*('Output(tau)'!$B$18-$H13)/AT$1)),0)</f>
        <v>7.4207089574222992E-3</v>
      </c>
      <c r="AU13">
        <f>IF('Output(tau)'!$B$18&gt;$H13,1/AU$1/SQRT(4*3.14159*'Output(tau)'!$B$12)*(('Output(tau)'!$B$18-$H13)/AU$1)^(-3/2)*EXP(-'Output(tau)'!$B$34*('Output(tau)'!$B$18-$H13)-(1-('Output(tau)'!$B$18-$H13)/AU$1)^2/(4*'Output(tau)'!$B$12*('Output(tau)'!$B$18-$H13)/AU$1)),0)</f>
        <v>7.9599054894428384E-3</v>
      </c>
      <c r="AV13">
        <f>IF('Output(tau)'!$B$18&gt;$H13,1/AV$1/SQRT(4*3.14159*'Output(tau)'!$B$12)*(('Output(tau)'!$B$18-$H13)/AV$1)^(-3/2)*EXP(-'Output(tau)'!$B$34*('Output(tau)'!$B$18-$H13)-(1-('Output(tau)'!$B$18-$H13)/AV$1)^2/(4*'Output(tau)'!$B$12*('Output(tau)'!$B$18-$H13)/AV$1)),0)</f>
        <v>8.4931030758338168E-3</v>
      </c>
    </row>
    <row r="14" spans="1:48" x14ac:dyDescent="0.15">
      <c r="G14">
        <f>IF('Output(tau)'!$B$18&gt;H14,'Output(tau)'!$B$18-H14,0)</f>
        <v>58</v>
      </c>
      <c r="H14">
        <v>1942</v>
      </c>
      <c r="I14">
        <f>IF('Output(tau)'!$B$18&gt;$H14,1/I$1/SQRT(4*3.14159*'Output(tau)'!$B$12)*(('Output(tau)'!$B$18-$H14)/I$1)^(-3/2)*EXP(-'Output(tau)'!$B$34*('Output(tau)'!$B$18-$H14)-(1-('Output(tau)'!$B$18-$H14)/I$1)^2/(4*'Output(tau)'!$B$12*('Output(tau)'!$B$18-$H14)/I$1)),0)</f>
        <v>3.1064172243717968E-7</v>
      </c>
      <c r="J14">
        <f>IF('Output(tau)'!$B$18&gt;$H14,1/J$1/SQRT(4*3.14159*'Output(tau)'!$B$12)*(('Output(tau)'!$B$18-$H14)/J$1)^(-3/2)*EXP(-'Output(tau)'!$B$34*('Output(tau)'!$B$18-$H14)-(1-('Output(tau)'!$B$18-$H14)/J$1)^2/(4*'Output(tau)'!$B$12*('Output(tau)'!$B$18-$H14)/J$1)),0)</f>
        <v>1.268970572650393E-32</v>
      </c>
      <c r="K14">
        <f>IF('Output(tau)'!$B$18&gt;$H14,1/K$1/SQRT(4*3.14159*'Output(tau)'!$B$12)*(('Output(tau)'!$B$18-$H14)/K$1)^(-3/2)*EXP(-'Output(tau)'!$B$34*('Output(tau)'!$B$18-$H14)-(1-('Output(tau)'!$B$18-$H14)/K$1)^2/(4*'Output(tau)'!$B$12*('Output(tau)'!$B$18-$H14)/K$1)),0)</f>
        <v>4.6583012430890499E-22</v>
      </c>
      <c r="L14">
        <f>IF('Output(tau)'!$B$18&gt;$H14,1/L$1/SQRT(4*3.14159*'Output(tau)'!$B$12)*(('Output(tau)'!$B$18-$H14)/L$1)^(-3/2)*EXP(-'Output(tau)'!$B$34*('Output(tau)'!$B$18-$H14)-(1-('Output(tau)'!$B$18-$H14)/L$1)^2/(4*'Output(tau)'!$B$12*('Output(tau)'!$B$18-$H14)/L$1)),0)</f>
        <v>9.1138596914004186E-17</v>
      </c>
      <c r="M14">
        <f>IF('Output(tau)'!$B$18&gt;$H14,1/M$1/SQRT(4*3.14159*'Output(tau)'!$B$12)*(('Output(tau)'!$B$18-$H14)/M$1)^(-3/2)*EXP(-'Output(tau)'!$B$34*('Output(tau)'!$B$18-$H14)-(1-('Output(tau)'!$B$18-$H14)/M$1)^2/(4*'Output(tau)'!$B$12*('Output(tau)'!$B$18-$H14)/M$1)),0)</f>
        <v>1.3742721606835569E-13</v>
      </c>
      <c r="N14">
        <f>IF('Output(tau)'!$B$18&gt;$H14,1/N$1/SQRT(4*3.14159*'Output(tau)'!$B$12)*(('Output(tau)'!$B$18-$H14)/N$1)^(-3/2)*EXP(-'Output(tau)'!$B$34*('Output(tau)'!$B$18-$H14)-(1-('Output(tau)'!$B$18-$H14)/N$1)^2/(4*'Output(tau)'!$B$12*('Output(tau)'!$B$18-$H14)/N$1)),0)</f>
        <v>1.8114809782603604E-11</v>
      </c>
      <c r="O14">
        <f>IF('Output(tau)'!$B$18&gt;$H14,1/O$1/SQRT(4*3.14159*'Output(tau)'!$B$12)*(('Output(tau)'!$B$18-$H14)/O$1)^(-3/2)*EXP(-'Output(tau)'!$B$34*('Output(tau)'!$B$18-$H14)-(1-('Output(tau)'!$B$18-$H14)/O$1)^2/(4*'Output(tau)'!$B$12*('Output(tau)'!$B$18-$H14)/O$1)),0)</f>
        <v>5.9174906466306692E-10</v>
      </c>
      <c r="P14">
        <f>IF('Output(tau)'!$B$18&gt;$H14,1/P$1/SQRT(4*3.14159*'Output(tau)'!$B$12)*(('Output(tau)'!$B$18-$H14)/P$1)^(-3/2)*EXP(-'Output(tau)'!$B$34*('Output(tau)'!$B$18-$H14)-(1-('Output(tau)'!$B$18-$H14)/P$1)^2/(4*'Output(tau)'!$B$12*('Output(tau)'!$B$18-$H14)/P$1)),0)</f>
        <v>8.0709835413273542E-9</v>
      </c>
      <c r="Q14">
        <f>IF('Output(tau)'!$B$18&gt;$H14,1/Q$1/SQRT(4*3.14159*'Output(tau)'!$B$12)*(('Output(tau)'!$B$18-$H14)/Q$1)^(-3/2)*EXP(-'Output(tau)'!$B$34*('Output(tau)'!$B$18-$H14)-(1-('Output(tau)'!$B$18-$H14)/Q$1)^2/(4*'Output(tau)'!$B$12*('Output(tau)'!$B$18-$H14)/Q$1)),0)</f>
        <v>6.1433316963676928E-8</v>
      </c>
      <c r="R14">
        <f>IF('Output(tau)'!$B$18&gt;$H14,1/R$1/SQRT(4*3.14159*'Output(tau)'!$B$12)*(('Output(tau)'!$B$18-$H14)/R$1)^(-3/2)*EXP(-'Output(tau)'!$B$34*('Output(tau)'!$B$18-$H14)-(1-('Output(tau)'!$B$18-$H14)/R$1)^2/(4*'Output(tau)'!$B$12*('Output(tau)'!$B$18-$H14)/R$1)),0)</f>
        <v>3.1064172243717968E-7</v>
      </c>
      <c r="S14">
        <f>IF('Output(tau)'!$B$18&gt;$H14,1/S$1/SQRT(4*3.14159*'Output(tau)'!$B$12)*(('Output(tau)'!$B$18-$H14)/S$1)^(-3/2)*EXP(-'Output(tau)'!$B$34*('Output(tau)'!$B$18-$H14)-(1-('Output(tau)'!$B$18-$H14)/S$1)^2/(4*'Output(tau)'!$B$12*('Output(tau)'!$B$18-$H14)/S$1)),0)</f>
        <v>1.1660458516446858E-6</v>
      </c>
      <c r="T14">
        <f>IF('Output(tau)'!$B$18&gt;$H14,1/T$1/SQRT(4*3.14159*'Output(tau)'!$B$12)*(('Output(tau)'!$B$18-$H14)/T$1)^(-3/2)*EXP(-'Output(tau)'!$B$34*('Output(tau)'!$B$18-$H14)-(1-('Output(tau)'!$B$18-$H14)/T$1)^2/(4*'Output(tau)'!$B$12*('Output(tau)'!$B$18-$H14)/T$1)),0)</f>
        <v>3.4990989753521373E-6</v>
      </c>
      <c r="U14">
        <f>IF('Output(tau)'!$B$18&gt;$H14,1/U$1/SQRT(4*3.14159*'Output(tau)'!$B$12)*(('Output(tau)'!$B$18-$H14)/U$1)^(-3/2)*EXP(-'Output(tau)'!$B$34*('Output(tau)'!$B$18-$H14)-(1-('Output(tau)'!$B$18-$H14)/U$1)^2/(4*'Output(tau)'!$B$12*('Output(tau)'!$B$18-$H14)/U$1)),0)</f>
        <v>8.8366742057137404E-6</v>
      </c>
      <c r="V14">
        <f>IF('Output(tau)'!$B$18&gt;$H14,1/V$1/SQRT(4*3.14159*'Output(tau)'!$B$12)*(('Output(tau)'!$B$18-$H14)/V$1)^(-3/2)*EXP(-'Output(tau)'!$B$34*('Output(tau)'!$B$18-$H14)-(1-('Output(tau)'!$B$18-$H14)/V$1)^2/(4*'Output(tau)'!$B$12*('Output(tau)'!$B$18-$H14)/V$1)),0)</f>
        <v>1.9483431140727869E-5</v>
      </c>
      <c r="W14">
        <f>IF('Output(tau)'!$B$18&gt;$H14,1/W$1/SQRT(4*3.14159*'Output(tau)'!$B$12)*(('Output(tau)'!$B$18-$H14)/W$1)^(-3/2)*EXP(-'Output(tau)'!$B$34*('Output(tau)'!$B$18-$H14)-(1-('Output(tau)'!$B$18-$H14)/W$1)^2/(4*'Output(tau)'!$B$12*('Output(tau)'!$B$18-$H14)/W$1)),0)</f>
        <v>3.8529862779408908E-5</v>
      </c>
      <c r="X14">
        <f>IF('Output(tau)'!$B$18&gt;$H14,1/X$1/SQRT(4*3.14159*'Output(tau)'!$B$12)*(('Output(tau)'!$B$18-$H14)/X$1)^(-3/2)*EXP(-'Output(tau)'!$B$34*('Output(tau)'!$B$18-$H14)-(1-('Output(tau)'!$B$18-$H14)/X$1)^2/(4*'Output(tau)'!$B$12*('Output(tau)'!$B$18-$H14)/X$1)),0)</f>
        <v>6.9739444519466637E-5</v>
      </c>
      <c r="Y14">
        <f>IF('Output(tau)'!$B$18&gt;$H14,1/Y$1/SQRT(4*3.14159*'Output(tau)'!$B$12)*(('Output(tau)'!$B$18-$H14)/Y$1)^(-3/2)*EXP(-'Output(tau)'!$B$34*('Output(tau)'!$B$18-$H14)-(1-('Output(tau)'!$B$18-$H14)/Y$1)^2/(4*'Output(tau)'!$B$12*('Output(tau)'!$B$18-$H14)/Y$1)),0)</f>
        <v>1.1733852981222946E-4</v>
      </c>
      <c r="Z14">
        <f>IF('Output(tau)'!$B$18&gt;$H14,1/Z$1/SQRT(4*3.14159*'Output(tau)'!$B$12)*(('Output(tau)'!$B$18-$H14)/Z$1)^(-3/2)*EXP(-'Output(tau)'!$B$34*('Output(tau)'!$B$18-$H14)-(1-('Output(tau)'!$B$18-$H14)/Z$1)^2/(4*'Output(tau)'!$B$12*('Output(tau)'!$B$18-$H14)/Z$1)),0)</f>
        <v>1.8574878488659388E-4</v>
      </c>
      <c r="AA14">
        <f>IF('Output(tau)'!$B$18&gt;$H14,1/AA$1/SQRT(4*3.14159*'Output(tau)'!$B$12)*(('Output(tau)'!$B$18-$H14)/AA$1)^(-3/2)*EXP(-'Output(tau)'!$B$34*('Output(tau)'!$B$18-$H14)-(1-('Output(tau)'!$B$18-$H14)/AA$1)^2/(4*'Output(tau)'!$B$12*('Output(tau)'!$B$18-$H14)/AA$1)),0)</f>
        <v>2.7930431228883007E-4</v>
      </c>
      <c r="AB14">
        <f>IF('Output(tau)'!$B$18&gt;$H14,1/AB$1/SQRT(4*3.14159*'Output(tau)'!$B$12)*(('Output(tau)'!$B$18-$H14)/AB$1)^(-3/2)*EXP(-'Output(tau)'!$B$34*('Output(tau)'!$B$18-$H14)-(1-('Output(tau)'!$B$18-$H14)/AB$1)^2/(4*'Output(tau)'!$B$12*('Output(tau)'!$B$18-$H14)/AB$1)),0)</f>
        <v>4.0198873215012551E-4</v>
      </c>
      <c r="AC14">
        <f>IF('Output(tau)'!$B$18&gt;$H14,1/AC$1/SQRT(4*3.14159*'Output(tau)'!$B$12)*(('Output(tau)'!$B$18-$H14)/AC$1)^(-3/2)*EXP(-'Output(tau)'!$B$34*('Output(tau)'!$B$18-$H14)-(1-('Output(tau)'!$B$18-$H14)/AC$1)^2/(4*'Output(tau)'!$B$12*('Output(tau)'!$B$18-$H14)/AC$1)),0)</f>
        <v>5.5721646321322085E-4</v>
      </c>
      <c r="AD14">
        <f>IF('Output(tau)'!$B$18&gt;$H14,1/AD$1/SQRT(4*3.14159*'Output(tau)'!$B$12)*(('Output(tau)'!$B$18-$H14)/AD$1)^(-3/2)*EXP(-'Output(tau)'!$B$34*('Output(tau)'!$B$18-$H14)-(1-('Output(tau)'!$B$18-$H14)/AD$1)^2/(4*'Output(tau)'!$B$12*('Output(tau)'!$B$18-$H14)/AD$1)),0)</f>
        <v>7.4767108938089482E-4</v>
      </c>
      <c r="AE14">
        <f>IF('Output(tau)'!$B$18&gt;$H14,1/AE$1/SQRT(4*3.14159*'Output(tau)'!$B$12)*(('Output(tau)'!$B$18-$H14)/AE$1)^(-3/2)*EXP(-'Output(tau)'!$B$34*('Output(tau)'!$B$18-$H14)-(1-('Output(tau)'!$B$18-$H14)/AE$1)^2/(4*'Output(tau)'!$B$12*('Output(tau)'!$B$18-$H14)/AE$1)),0)</f>
        <v>9.7520417469859741E-4</v>
      </c>
      <c r="AF14">
        <f>IF('Output(tau)'!$B$18&gt;$H14,1/AF$1/SQRT(4*3.14159*'Output(tau)'!$B$12)*(('Output(tau)'!$B$18-$H14)/AF$1)^(-3/2)*EXP(-'Output(tau)'!$B$34*('Output(tau)'!$B$18-$H14)-(1-('Output(tau)'!$B$18-$H14)/AF$1)^2/(4*'Output(tau)'!$B$12*('Output(tau)'!$B$18-$H14)/AF$1)),0)</f>
        <v>1.2407910234815234E-3</v>
      </c>
      <c r="AG14">
        <f>IF('Output(tau)'!$B$18&gt;$H14,1/AG$1/SQRT(4*3.14159*'Output(tau)'!$B$12)*(('Output(tau)'!$B$18-$H14)/AG$1)^(-3/2)*EXP(-'Output(tau)'!$B$34*('Output(tau)'!$B$18-$H14)-(1-('Output(tau)'!$B$18-$H14)/AG$1)^2/(4*'Output(tau)'!$B$12*('Output(tau)'!$B$18-$H14)/AG$1)),0)</f>
        <v>1.5445356485031918E-3</v>
      </c>
      <c r="AH14">
        <f>IF('Output(tau)'!$B$18&gt;$H14,1/AH$1/SQRT(4*3.14159*'Output(tau)'!$B$12)*(('Output(tau)'!$B$18-$H14)/AH$1)^(-3/2)*EXP(-'Output(tau)'!$B$34*('Output(tau)'!$B$18-$H14)-(1-('Output(tau)'!$B$18-$H14)/AH$1)^2/(4*'Output(tau)'!$B$12*('Output(tau)'!$B$18-$H14)/AH$1)),0)</f>
        <v>1.8857151623552187E-3</v>
      </c>
      <c r="AI14">
        <f>IF('Output(tau)'!$B$18&gt;$H14,1/AI$1/SQRT(4*3.14159*'Output(tau)'!$B$12)*(('Output(tau)'!$B$18-$H14)/AI$1)^(-3/2)*EXP(-'Output(tau)'!$B$34*('Output(tau)'!$B$18-$H14)-(1-('Output(tau)'!$B$18-$H14)/AI$1)^2/(4*'Output(tau)'!$B$12*('Output(tau)'!$B$18-$H14)/AI$1)),0)</f>
        <v>2.2628533647024731E-3</v>
      </c>
      <c r="AJ14">
        <f>IF('Output(tau)'!$B$18&gt;$H14,1/AJ$1/SQRT(4*3.14159*'Output(tau)'!$B$12)*(('Output(tau)'!$B$18-$H14)/AJ$1)^(-3/2)*EXP(-'Output(tau)'!$B$34*('Output(tau)'!$B$18-$H14)-(1-('Output(tau)'!$B$18-$H14)/AJ$1)^2/(4*'Output(tau)'!$B$12*('Output(tau)'!$B$18-$H14)/AJ$1)),0)</f>
        <v>2.6738139084275872E-3</v>
      </c>
      <c r="AK14">
        <f>IF('Output(tau)'!$B$18&gt;$H14,1/AK$1/SQRT(4*3.14159*'Output(tau)'!$B$12)*(('Output(tau)'!$B$18-$H14)/AK$1)^(-3/2)*EXP(-'Output(tau)'!$B$34*('Output(tau)'!$B$18-$H14)-(1-('Output(tau)'!$B$18-$H14)/AK$1)^2/(4*'Output(tau)'!$B$12*('Output(tau)'!$B$18-$H14)/AK$1)),0)</f>
        <v>3.1159046378114994E-3</v>
      </c>
      <c r="AL14">
        <f>IF('Output(tau)'!$B$18&gt;$H14,1/AL$1/SQRT(4*3.14159*'Output(tau)'!$B$12)*(('Output(tau)'!$B$18-$H14)/AL$1)^(-3/2)*EXP(-'Output(tau)'!$B$34*('Output(tau)'!$B$18-$H14)-(1-('Output(tau)'!$B$18-$H14)/AL$1)^2/(4*'Output(tau)'!$B$12*('Output(tau)'!$B$18-$H14)/AL$1)),0)</f>
        <v>3.5859861671964119E-3</v>
      </c>
      <c r="AM14">
        <f>IF('Output(tau)'!$B$18&gt;$H14,1/AM$1/SQRT(4*3.14159*'Output(tau)'!$B$12)*(('Output(tau)'!$B$18-$H14)/AM$1)^(-3/2)*EXP(-'Output(tau)'!$B$34*('Output(tau)'!$B$18-$H14)-(1-('Output(tau)'!$B$18-$H14)/AM$1)^2/(4*'Output(tau)'!$B$12*('Output(tau)'!$B$18-$H14)/AM$1)),0)</f>
        <v>4.0805792825673818E-3</v>
      </c>
      <c r="AN14">
        <f>IF('Output(tau)'!$B$18&gt;$H14,1/AN$1/SQRT(4*3.14159*'Output(tau)'!$B$12)*(('Output(tau)'!$B$18-$H14)/AN$1)^(-3/2)*EXP(-'Output(tau)'!$B$34*('Output(tau)'!$B$18-$H14)-(1-('Output(tau)'!$B$18-$H14)/AN$1)^2/(4*'Output(tau)'!$B$12*('Output(tau)'!$B$18-$H14)/AN$1)),0)</f>
        <v>4.5959671621236568E-3</v>
      </c>
      <c r="AO14">
        <f>IF('Output(tau)'!$B$18&gt;$H14,1/AO$1/SQRT(4*3.14159*'Output(tau)'!$B$12)*(('Output(tau)'!$B$18-$H14)/AO$1)^(-3/2)*EXP(-'Output(tau)'!$B$34*('Output(tau)'!$B$18-$H14)-(1-('Output(tau)'!$B$18-$H14)/AO$1)^2/(4*'Output(tau)'!$B$12*('Output(tau)'!$B$18-$H14)/AO$1)),0)</f>
        <v>5.1282896508452799E-3</v>
      </c>
      <c r="AP14">
        <f>IF('Output(tau)'!$B$18&gt;$H14,1/AP$1/SQRT(4*3.14159*'Output(tau)'!$B$12)*(('Output(tau)'!$B$18-$H14)/AP$1)^(-3/2)*EXP(-'Output(tau)'!$B$34*('Output(tau)'!$B$18-$H14)-(1-('Output(tau)'!$B$18-$H14)/AP$1)^2/(4*'Output(tau)'!$B$12*('Output(tau)'!$B$18-$H14)/AP$1)),0)</f>
        <v>5.6736278584944332E-3</v>
      </c>
      <c r="AQ14">
        <f>IF('Output(tau)'!$B$18&gt;$H14,1/AQ$1/SQRT(4*3.14159*'Output(tau)'!$B$12)*(('Output(tau)'!$B$18-$H14)/AQ$1)^(-3/2)*EXP(-'Output(tau)'!$B$34*('Output(tau)'!$B$18-$H14)-(1-('Output(tau)'!$B$18-$H14)/AQ$1)^2/(4*'Output(tau)'!$B$12*('Output(tau)'!$B$18-$H14)/AQ$1)),0)</f>
        <v>6.2280781791275172E-3</v>
      </c>
      <c r="AR14">
        <f>IF('Output(tau)'!$B$18&gt;$H14,1/AR$1/SQRT(4*3.14159*'Output(tau)'!$B$12)*(('Output(tau)'!$B$18-$H14)/AR$1)^(-3/2)*EXP(-'Output(tau)'!$B$34*('Output(tau)'!$B$18-$H14)-(1-('Output(tau)'!$B$18-$H14)/AR$1)^2/(4*'Output(tau)'!$B$12*('Output(tau)'!$B$18-$H14)/AR$1)),0)</f>
        <v>6.7878154683814005E-3</v>
      </c>
      <c r="AS14">
        <f>IF('Output(tau)'!$B$18&gt;$H14,1/AS$1/SQRT(4*3.14159*'Output(tau)'!$B$12)*(('Output(tau)'!$B$18-$H14)/AS$1)^(-3/2)*EXP(-'Output(tau)'!$B$34*('Output(tau)'!$B$18-$H14)-(1-('Output(tau)'!$B$18-$H14)/AS$1)^2/(4*'Output(tau)'!$B$12*('Output(tau)'!$B$18-$H14)/AS$1)),0)</f>
        <v>7.3491455862825907E-3</v>
      </c>
      <c r="AT14">
        <f>IF('Output(tau)'!$B$18&gt;$H14,1/AT$1/SQRT(4*3.14159*'Output(tau)'!$B$12)*(('Output(tau)'!$B$18-$H14)/AT$1)^(-3/2)*EXP(-'Output(tau)'!$B$34*('Output(tau)'!$B$18-$H14)-(1-('Output(tau)'!$B$18-$H14)/AT$1)^2/(4*'Output(tau)'!$B$12*('Output(tau)'!$B$18-$H14)/AT$1)),0)</f>
        <v>7.9085478448441982E-3</v>
      </c>
      <c r="AU14">
        <f>IF('Output(tau)'!$B$18&gt;$H14,1/AU$1/SQRT(4*3.14159*'Output(tau)'!$B$12)*(('Output(tau)'!$B$18-$H14)/AU$1)^(-3/2)*EXP(-'Output(tau)'!$B$34*('Output(tau)'!$B$18-$H14)-(1-('Output(tau)'!$B$18-$H14)/AU$1)^2/(4*'Output(tau)'!$B$12*('Output(tau)'!$B$18-$H14)/AU$1)),0)</f>
        <v>8.4627081176573346E-3</v>
      </c>
      <c r="AV14">
        <f>IF('Output(tau)'!$B$18&gt;$H14,1/AV$1/SQRT(4*3.14159*'Output(tau)'!$B$12)*(('Output(tau)'!$B$18-$H14)/AV$1)^(-3/2)*EXP(-'Output(tau)'!$B$34*('Output(tau)'!$B$18-$H14)-(1-('Output(tau)'!$B$18-$H14)/AV$1)^2/(4*'Output(tau)'!$B$12*('Output(tau)'!$B$18-$H14)/AV$1)),0)</f>
        <v>9.0085434972496659E-3</v>
      </c>
    </row>
    <row r="15" spans="1:48" x14ac:dyDescent="0.15">
      <c r="G15">
        <f>IF('Output(tau)'!$B$18&gt;H15,'Output(tau)'!$B$18-H15,0)</f>
        <v>57</v>
      </c>
      <c r="H15">
        <v>1943</v>
      </c>
      <c r="I15">
        <f>IF('Output(tau)'!$B$18&gt;$H15,1/I$1/SQRT(4*3.14159*'Output(tau)'!$B$12)*(('Output(tau)'!$B$18-$H15)/I$1)^(-3/2)*EXP(-'Output(tau)'!$B$34*('Output(tau)'!$B$18-$H15)-(1-('Output(tau)'!$B$18-$H15)/I$1)^2/(4*'Output(tau)'!$B$12*('Output(tau)'!$B$18-$H15)/I$1)),0)</f>
        <v>4.0633008064593228E-7</v>
      </c>
      <c r="J15">
        <f>IF('Output(tau)'!$B$18&gt;$H15,1/J$1/SQRT(4*3.14159*'Output(tau)'!$B$12)*(('Output(tau)'!$B$18-$H15)/J$1)^(-3/2)*EXP(-'Output(tau)'!$B$34*('Output(tau)'!$B$18-$H15)-(1-('Output(tau)'!$B$18-$H15)/J$1)^2/(4*'Output(tau)'!$B$12*('Output(tau)'!$B$18-$H15)/J$1)),0)</f>
        <v>4.5393381134527475E-32</v>
      </c>
      <c r="K15">
        <f>IF('Output(tau)'!$B$18&gt;$H15,1/K$1/SQRT(4*3.14159*'Output(tau)'!$B$12)*(('Output(tau)'!$B$18-$H15)/K$1)^(-3/2)*EXP(-'Output(tau)'!$B$34*('Output(tau)'!$B$18-$H15)-(1-('Output(tau)'!$B$18-$H15)/K$1)^2/(4*'Output(tau)'!$B$12*('Output(tau)'!$B$18-$H15)/K$1)),0)</f>
        <v>1.0977011105679396E-21</v>
      </c>
      <c r="L15">
        <f>IF('Output(tau)'!$B$18&gt;$H15,1/L$1/SQRT(4*3.14159*'Output(tau)'!$B$12)*(('Output(tau)'!$B$18-$H15)/L$1)^(-3/2)*EXP(-'Output(tau)'!$B$34*('Output(tau)'!$B$18-$H15)-(1-('Output(tau)'!$B$18-$H15)/L$1)^2/(4*'Output(tau)'!$B$12*('Output(tau)'!$B$18-$H15)/L$1)),0)</f>
        <v>1.7424183691215388E-16</v>
      </c>
      <c r="M15">
        <f>IF('Output(tau)'!$B$18&gt;$H15,1/M$1/SQRT(4*3.14159*'Output(tau)'!$B$12)*(('Output(tau)'!$B$18-$H15)/M$1)^(-3/2)*EXP(-'Output(tau)'!$B$34*('Output(tau)'!$B$18-$H15)-(1-('Output(tau)'!$B$18-$H15)/M$1)^2/(4*'Output(tau)'!$B$12*('Output(tau)'!$B$18-$H15)/M$1)),0)</f>
        <v>2.3169018022177749E-13</v>
      </c>
      <c r="N15">
        <f>IF('Output(tau)'!$B$18&gt;$H15,1/N$1/SQRT(4*3.14159*'Output(tau)'!$B$12)*(('Output(tau)'!$B$18-$H15)/N$1)^(-3/2)*EXP(-'Output(tau)'!$B$34*('Output(tau)'!$B$18-$H15)-(1-('Output(tau)'!$B$18-$H15)/N$1)^2/(4*'Output(tau)'!$B$12*('Output(tau)'!$B$18-$H15)/N$1)),0)</f>
        <v>2.8076892284345039E-11</v>
      </c>
      <c r="O15">
        <f>IF('Output(tau)'!$B$18&gt;$H15,1/O$1/SQRT(4*3.14159*'Output(tau)'!$B$12)*(('Output(tau)'!$B$18-$H15)/O$1)^(-3/2)*EXP(-'Output(tau)'!$B$34*('Output(tau)'!$B$18-$H15)-(1-('Output(tau)'!$B$18-$H15)/O$1)^2/(4*'Output(tau)'!$B$12*('Output(tau)'!$B$18-$H15)/O$1)),0)</f>
        <v>8.6352230920757347E-10</v>
      </c>
      <c r="P15">
        <f>IF('Output(tau)'!$B$18&gt;$H15,1/P$1/SQRT(4*3.14159*'Output(tau)'!$B$12)*(('Output(tau)'!$B$18-$H15)/P$1)^(-3/2)*EXP(-'Output(tau)'!$B$34*('Output(tau)'!$B$18-$H15)-(1-('Output(tau)'!$B$18-$H15)/P$1)^2/(4*'Output(tau)'!$B$12*('Output(tau)'!$B$18-$H15)/P$1)),0)</f>
        <v>1.1255009949850298E-8</v>
      </c>
      <c r="Q15">
        <f>IF('Output(tau)'!$B$18&gt;$H15,1/Q$1/SQRT(4*3.14159*'Output(tau)'!$B$12)*(('Output(tau)'!$B$18-$H15)/Q$1)^(-3/2)*EXP(-'Output(tau)'!$B$34*('Output(tau)'!$B$18-$H15)-(1-('Output(tau)'!$B$18-$H15)/Q$1)^2/(4*'Output(tau)'!$B$12*('Output(tau)'!$B$18-$H15)/Q$1)),0)</f>
        <v>8.2682824310638623E-8</v>
      </c>
      <c r="R15">
        <f>IF('Output(tau)'!$B$18&gt;$H15,1/R$1/SQRT(4*3.14159*'Output(tau)'!$B$12)*(('Output(tau)'!$B$18-$H15)/R$1)^(-3/2)*EXP(-'Output(tau)'!$B$34*('Output(tau)'!$B$18-$H15)-(1-('Output(tau)'!$B$18-$H15)/R$1)^2/(4*'Output(tau)'!$B$12*('Output(tau)'!$B$18-$H15)/R$1)),0)</f>
        <v>4.0633008064593228E-7</v>
      </c>
      <c r="S15">
        <f>IF('Output(tau)'!$B$18&gt;$H15,1/S$1/SQRT(4*3.14159*'Output(tau)'!$B$12)*(('Output(tau)'!$B$18-$H15)/S$1)^(-3/2)*EXP(-'Output(tau)'!$B$34*('Output(tau)'!$B$18-$H15)-(1-('Output(tau)'!$B$18-$H15)/S$1)^2/(4*'Output(tau)'!$B$12*('Output(tau)'!$B$18-$H15)/S$1)),0)</f>
        <v>1.4898278003739536E-6</v>
      </c>
      <c r="T15">
        <f>IF('Output(tau)'!$B$18&gt;$H15,1/T$1/SQRT(4*3.14159*'Output(tau)'!$B$12)*(('Output(tau)'!$B$18-$H15)/T$1)^(-3/2)*EXP(-'Output(tau)'!$B$34*('Output(tau)'!$B$18-$H15)-(1-('Output(tau)'!$B$18-$H15)/T$1)^2/(4*'Output(tau)'!$B$12*('Output(tau)'!$B$18-$H15)/T$1)),0)</f>
        <v>4.3835199227492147E-6</v>
      </c>
      <c r="U15">
        <f>IF('Output(tau)'!$B$18&gt;$H15,1/U$1/SQRT(4*3.14159*'Output(tau)'!$B$12)*(('Output(tau)'!$B$18-$H15)/U$1)^(-3/2)*EXP(-'Output(tau)'!$B$34*('Output(tau)'!$B$18-$H15)-(1-('Output(tau)'!$B$18-$H15)/U$1)^2/(4*'Output(tau)'!$B$12*('Output(tau)'!$B$18-$H15)/U$1)),0)</f>
        <v>1.0885975181480408E-5</v>
      </c>
      <c r="V15">
        <f>IF('Output(tau)'!$B$18&gt;$H15,1/V$1/SQRT(4*3.14159*'Output(tau)'!$B$12)*(('Output(tau)'!$B$18-$H15)/V$1)^(-3/2)*EXP(-'Output(tau)'!$B$34*('Output(tau)'!$B$18-$H15)-(1-('Output(tau)'!$B$18-$H15)/V$1)^2/(4*'Output(tau)'!$B$12*('Output(tau)'!$B$18-$H15)/V$1)),0)</f>
        <v>2.3656469990808572E-5</v>
      </c>
      <c r="W15">
        <f>IF('Output(tau)'!$B$18&gt;$H15,1/W$1/SQRT(4*3.14159*'Output(tau)'!$B$12)*(('Output(tau)'!$B$18-$H15)/W$1)^(-3/2)*EXP(-'Output(tau)'!$B$34*('Output(tau)'!$B$18-$H15)-(1-('Output(tau)'!$B$18-$H15)/W$1)^2/(4*'Output(tau)'!$B$12*('Output(tau)'!$B$18-$H15)/W$1)),0)</f>
        <v>4.6193766524194598E-5</v>
      </c>
      <c r="X15">
        <f>IF('Output(tau)'!$B$18&gt;$H15,1/X$1/SQRT(4*3.14159*'Output(tau)'!$B$12)*(('Output(tau)'!$B$18-$H15)/X$1)^(-3/2)*EXP(-'Output(tau)'!$B$34*('Output(tau)'!$B$18-$H15)-(1-('Output(tau)'!$B$18-$H15)/X$1)^2/(4*'Output(tau)'!$B$12*('Output(tau)'!$B$18-$H15)/X$1)),0)</f>
        <v>8.268221104971917E-5</v>
      </c>
      <c r="Y15">
        <f>IF('Output(tau)'!$B$18&gt;$H15,1/Y$1/SQRT(4*3.14159*'Output(tau)'!$B$12)*(('Output(tau)'!$B$18-$H15)/Y$1)^(-3/2)*EXP(-'Output(tau)'!$B$34*('Output(tau)'!$B$18-$H15)-(1-('Output(tau)'!$B$18-$H15)/Y$1)^2/(4*'Output(tau)'!$B$12*('Output(tau)'!$B$18-$H15)/Y$1)),0)</f>
        <v>1.377381194767579E-4</v>
      </c>
      <c r="Z15">
        <f>IF('Output(tau)'!$B$18&gt;$H15,1/Z$1/SQRT(4*3.14159*'Output(tau)'!$B$12)*(('Output(tau)'!$B$18-$H15)/Z$1)^(-3/2)*EXP(-'Output(tau)'!$B$34*('Output(tau)'!$B$18-$H15)-(1-('Output(tau)'!$B$18-$H15)/Z$1)^2/(4*'Output(tau)'!$B$12*('Output(tau)'!$B$18-$H15)/Z$1)),0)</f>
        <v>2.1610405539550058E-4</v>
      </c>
      <c r="AA15">
        <f>IF('Output(tau)'!$B$18&gt;$H15,1/AA$1/SQRT(4*3.14159*'Output(tau)'!$B$12)*(('Output(tau)'!$B$18-$H15)/AA$1)^(-3/2)*EXP(-'Output(tau)'!$B$34*('Output(tau)'!$B$18-$H15)-(1-('Output(tau)'!$B$18-$H15)/AA$1)^2/(4*'Output(tau)'!$B$12*('Output(tau)'!$B$18-$H15)/AA$1)),0)</f>
        <v>3.223379914129653E-4</v>
      </c>
      <c r="AB15">
        <f>IF('Output(tau)'!$B$18&gt;$H15,1/AB$1/SQRT(4*3.14159*'Output(tau)'!$B$12)*(('Output(tau)'!$B$18-$H15)/AB$1)^(-3/2)*EXP(-'Output(tau)'!$B$34*('Output(tau)'!$B$18-$H15)-(1-('Output(tau)'!$B$18-$H15)/AB$1)^2/(4*'Output(tau)'!$B$12*('Output(tau)'!$B$18-$H15)/AB$1)),0)</f>
        <v>4.6053444677230575E-4</v>
      </c>
      <c r="AC15">
        <f>IF('Output(tau)'!$B$18&gt;$H15,1/AC$1/SQRT(4*3.14159*'Output(tau)'!$B$12)*(('Output(tau)'!$B$18-$H15)/AC$1)^(-3/2)*EXP(-'Output(tau)'!$B$34*('Output(tau)'!$B$18-$H15)-(1-('Output(tau)'!$B$18-$H15)/AC$1)^2/(4*'Output(tau)'!$B$12*('Output(tau)'!$B$18-$H15)/AC$1)),0)</f>
        <v>6.3410135216860166E-4</v>
      </c>
      <c r="AD15">
        <f>IF('Output(tau)'!$B$18&gt;$H15,1/AD$1/SQRT(4*3.14159*'Output(tau)'!$B$12)*(('Output(tau)'!$B$18-$H15)/AD$1)^(-3/2)*EXP(-'Output(tau)'!$B$34*('Output(tau)'!$B$18-$H15)-(1-('Output(tau)'!$B$18-$H15)/AD$1)^2/(4*'Output(tau)'!$B$12*('Output(tau)'!$B$18-$H15)/AD$1)),0)</f>
        <v>8.4560362400040875E-4</v>
      </c>
      <c r="AE15">
        <f>IF('Output(tau)'!$B$18&gt;$H15,1/AE$1/SQRT(4*3.14159*'Output(tau)'!$B$12)*(('Output(tau)'!$B$18-$H15)/AE$1)^(-3/2)*EXP(-'Output(tau)'!$B$34*('Output(tau)'!$B$18-$H15)-(1-('Output(tau)'!$B$18-$H15)/AE$1)^2/(4*'Output(tau)'!$B$12*('Output(tau)'!$B$18-$H15)/AE$1)),0)</f>
        <v>1.0966742892860426E-3</v>
      </c>
      <c r="AF15">
        <f>IF('Output(tau)'!$B$18&gt;$H15,1/AF$1/SQRT(4*3.14159*'Output(tau)'!$B$12)*(('Output(tau)'!$B$18-$H15)/AF$1)^(-3/2)*EXP(-'Output(tau)'!$B$34*('Output(tau)'!$B$18-$H15)-(1-('Output(tau)'!$B$18-$H15)/AF$1)^2/(4*'Output(tau)'!$B$12*('Output(tau)'!$B$18-$H15)/AF$1)),0)</f>
        <v>1.3879870871029731E-3</v>
      </c>
      <c r="AG15">
        <f>IF('Output(tau)'!$B$18&gt;$H15,1/AG$1/SQRT(4*3.14159*'Output(tau)'!$B$12)*(('Output(tau)'!$B$18-$H15)/AG$1)^(-3/2)*EXP(-'Output(tau)'!$B$34*('Output(tau)'!$B$18-$H15)-(1-('Output(tau)'!$B$18-$H15)/AG$1)^2/(4*'Output(tau)'!$B$12*('Output(tau)'!$B$18-$H15)/AG$1)),0)</f>
        <v>1.7192805302327597E-3</v>
      </c>
      <c r="AH15">
        <f>IF('Output(tau)'!$B$18&gt;$H15,1/AH$1/SQRT(4*3.14159*'Output(tau)'!$B$12)*(('Output(tau)'!$B$18-$H15)/AH$1)^(-3/2)*EXP(-'Output(tau)'!$B$34*('Output(tau)'!$B$18-$H15)-(1-('Output(tau)'!$B$18-$H15)/AH$1)^2/(4*'Output(tau)'!$B$12*('Output(tau)'!$B$18-$H15)/AH$1)),0)</f>
        <v>2.0894218138720476E-3</v>
      </c>
      <c r="AI15">
        <f>IF('Output(tau)'!$B$18&gt;$H15,1/AI$1/SQRT(4*3.14159*'Output(tau)'!$B$12)*(('Output(tau)'!$B$18-$H15)/AI$1)^(-3/2)*EXP(-'Output(tau)'!$B$34*('Output(tau)'!$B$18-$H15)-(1-('Output(tau)'!$B$18-$H15)/AI$1)^2/(4*'Output(tau)'!$B$12*('Output(tau)'!$B$18-$H15)/AI$1)),0)</f>
        <v>2.4964990027105372E-3</v>
      </c>
      <c r="AJ15">
        <f>IF('Output(tau)'!$B$18&gt;$H15,1/AJ$1/SQRT(4*3.14159*'Output(tau)'!$B$12)*(('Output(tau)'!$B$18-$H15)/AJ$1)^(-3/2)*EXP(-'Output(tau)'!$B$34*('Output(tau)'!$B$18-$H15)-(1-('Output(tau)'!$B$18-$H15)/AJ$1)^2/(4*'Output(tau)'!$B$12*('Output(tau)'!$B$18-$H15)/AJ$1)),0)</f>
        <v>2.9379309877382073E-3</v>
      </c>
      <c r="AK15">
        <f>IF('Output(tau)'!$B$18&gt;$H15,1/AK$1/SQRT(4*3.14159*'Output(tau)'!$B$12)*(('Output(tau)'!$B$18-$H15)/AK$1)^(-3/2)*EXP(-'Output(tau)'!$B$34*('Output(tau)'!$B$18-$H15)-(1-('Output(tau)'!$B$18-$H15)/AK$1)^2/(4*'Output(tau)'!$B$12*('Output(tau)'!$B$18-$H15)/AK$1)),0)</f>
        <v>3.4105862916722794E-3</v>
      </c>
      <c r="AL15">
        <f>IF('Output(tau)'!$B$18&gt;$H15,1/AL$1/SQRT(4*3.14159*'Output(tau)'!$B$12)*(('Output(tau)'!$B$18-$H15)/AL$1)^(-3/2)*EXP(-'Output(tau)'!$B$34*('Output(tau)'!$B$18-$H15)-(1-('Output(tau)'!$B$18-$H15)/AL$1)^2/(4*'Output(tau)'!$B$12*('Output(tau)'!$B$18-$H15)/AL$1)),0)</f>
        <v>3.9109035713705441E-3</v>
      </c>
      <c r="AM15">
        <f>IF('Output(tau)'!$B$18&gt;$H15,1/AM$1/SQRT(4*3.14159*'Output(tau)'!$B$12)*(('Output(tau)'!$B$18-$H15)/AM$1)^(-3/2)*EXP(-'Output(tau)'!$B$34*('Output(tau)'!$B$18-$H15)-(1-('Output(tau)'!$B$18-$H15)/AM$1)^2/(4*'Output(tau)'!$B$12*('Output(tau)'!$B$18-$H15)/AM$1)),0)</f>
        <v>4.4350083941343335E-3</v>
      </c>
      <c r="AN15">
        <f>IF('Output(tau)'!$B$18&gt;$H15,1/AN$1/SQRT(4*3.14159*'Output(tau)'!$B$12)*(('Output(tau)'!$B$18-$H15)/AN$1)^(-3/2)*EXP(-'Output(tau)'!$B$34*('Output(tau)'!$B$18-$H15)-(1-('Output(tau)'!$B$18-$H15)/AN$1)^2/(4*'Output(tau)'!$B$12*('Output(tau)'!$B$18-$H15)/AN$1)),0)</f>
        <v>4.9788224240685823E-3</v>
      </c>
      <c r="AO15">
        <f>IF('Output(tau)'!$B$18&gt;$H15,1/AO$1/SQRT(4*3.14159*'Output(tau)'!$B$12)*(('Output(tau)'!$B$18-$H15)/AO$1)^(-3/2)*EXP(-'Output(tau)'!$B$34*('Output(tau)'!$B$18-$H15)-(1-('Output(tau)'!$B$18-$H15)/AO$1)^2/(4*'Output(tau)'!$B$12*('Output(tau)'!$B$18-$H15)/AO$1)),0)</f>
        <v>5.538162483564423E-3</v>
      </c>
      <c r="AP15">
        <f>IF('Output(tau)'!$B$18&gt;$H15,1/AP$1/SQRT(4*3.14159*'Output(tau)'!$B$12)*(('Output(tau)'!$B$18-$H15)/AP$1)^(-3/2)*EXP(-'Output(tau)'!$B$34*('Output(tau)'!$B$18-$H15)-(1-('Output(tau)'!$B$18-$H15)/AP$1)^2/(4*'Output(tau)'!$B$12*('Output(tau)'!$B$18-$H15)/AP$1)),0)</f>
        <v>6.1088280368290365E-3</v>
      </c>
      <c r="AQ15">
        <f>IF('Output(tau)'!$B$18&gt;$H15,1/AQ$1/SQRT(4*3.14159*'Output(tau)'!$B$12)*(('Output(tau)'!$B$18-$H15)/AQ$1)^(-3/2)*EXP(-'Output(tau)'!$B$34*('Output(tau)'!$B$18-$H15)-(1-('Output(tau)'!$B$18-$H15)/AQ$1)^2/(4*'Output(tau)'!$B$12*('Output(tau)'!$B$18-$H15)/AQ$1)),0)</f>
        <v>6.6866764875618198E-3</v>
      </c>
      <c r="AR15">
        <f>IF('Output(tau)'!$B$18&gt;$H15,1/AR$1/SQRT(4*3.14159*'Output(tau)'!$B$12)*(('Output(tau)'!$B$18-$H15)/AR$1)^(-3/2)*EXP(-'Output(tau)'!$B$34*('Output(tau)'!$B$18-$H15)-(1-('Output(tau)'!$B$18-$H15)/AR$1)^2/(4*'Output(tau)'!$B$12*('Output(tau)'!$B$18-$H15)/AR$1)),0)</f>
        <v>7.2676863163611272E-3</v>
      </c>
      <c r="AS15">
        <f>IF('Output(tau)'!$B$18&gt;$H15,1/AS$1/SQRT(4*3.14159*'Output(tau)'!$B$12)*(('Output(tau)'!$B$18-$H15)/AS$1)^(-3/2)*EXP(-'Output(tau)'!$B$34*('Output(tau)'!$B$18-$H15)-(1-('Output(tau)'!$B$18-$H15)/AS$1)^2/(4*'Output(tau)'!$B$12*('Output(tau)'!$B$18-$H15)/AS$1)),0)</f>
        <v>7.8480085365774856E-3</v>
      </c>
      <c r="AT15">
        <f>IF('Output(tau)'!$B$18&gt;$H15,1/AT$1/SQRT(4*3.14159*'Output(tau)'!$B$12)*(('Output(tau)'!$B$18-$H15)/AT$1)^(-3/2)*EXP(-'Output(tau)'!$B$34*('Output(tau)'!$B$18-$H15)-(1-('Output(tau)'!$B$18-$H15)/AT$1)^2/(4*'Output(tau)'!$B$12*('Output(tau)'!$B$18-$H15)/AT$1)),0)</f>
        <v>8.4240072525587507E-3</v>
      </c>
      <c r="AU15">
        <f>IF('Output(tau)'!$B$18&gt;$H15,1/AU$1/SQRT(4*3.14159*'Output(tau)'!$B$12)*(('Output(tau)'!$B$18-$H15)/AU$1)^(-3/2)*EXP(-'Output(tau)'!$B$34*('Output(tau)'!$B$18-$H15)-(1-('Output(tau)'!$B$18-$H15)/AU$1)^2/(4*'Output(tau)'!$B$12*('Output(tau)'!$B$18-$H15)/AU$1)),0)</f>
        <v>8.9922902920968311E-3</v>
      </c>
      <c r="AV15">
        <f>IF('Output(tau)'!$B$18&gt;$H15,1/AV$1/SQRT(4*3.14159*'Output(tau)'!$B$12)*(('Output(tau)'!$B$18-$H15)/AV$1)^(-3/2)*EXP(-'Output(tau)'!$B$34*('Output(tau)'!$B$18-$H15)-(1-('Output(tau)'!$B$18-$H15)/AV$1)^2/(4*'Output(tau)'!$B$12*('Output(tau)'!$B$18-$H15)/AV$1)),0)</f>
        <v>9.5497309824555069E-3</v>
      </c>
    </row>
    <row r="16" spans="1:48" x14ac:dyDescent="0.15">
      <c r="G16">
        <f>IF('Output(tau)'!$B$18&gt;H16,'Output(tau)'!$B$18-H16,0)</f>
        <v>56</v>
      </c>
      <c r="H16">
        <v>1944</v>
      </c>
      <c r="I16">
        <f>IF('Output(tau)'!$B$18&gt;$H16,1/I$1/SQRT(4*3.14159*'Output(tau)'!$B$12)*(('Output(tau)'!$B$18-$H16)/I$1)^(-3/2)*EXP(-'Output(tau)'!$B$34*('Output(tau)'!$B$18-$H16)-(1-('Output(tau)'!$B$18-$H16)/I$1)^2/(4*'Output(tau)'!$B$12*('Output(tau)'!$B$18-$H16)/I$1)),0)</f>
        <v>5.3159563793026047E-7</v>
      </c>
      <c r="J16">
        <f>IF('Output(tau)'!$B$18&gt;$H16,1/J$1/SQRT(4*3.14159*'Output(tau)'!$B$12)*(('Output(tau)'!$B$18-$H16)/J$1)^(-3/2)*EXP(-'Output(tau)'!$B$34*('Output(tau)'!$B$18-$H16)-(1-('Output(tau)'!$B$18-$H16)/J$1)^2/(4*'Output(tau)'!$B$12*('Output(tau)'!$B$18-$H16)/J$1)),0)</f>
        <v>1.6244658727397081E-31</v>
      </c>
      <c r="K16">
        <f>IF('Output(tau)'!$B$18&gt;$H16,1/K$1/SQRT(4*3.14159*'Output(tau)'!$B$12)*(('Output(tau)'!$B$18-$H16)/K$1)^(-3/2)*EXP(-'Output(tau)'!$B$34*('Output(tau)'!$B$18-$H16)-(1-('Output(tau)'!$B$18-$H16)/K$1)^2/(4*'Output(tau)'!$B$12*('Output(tau)'!$B$18-$H16)/K$1)),0)</f>
        <v>2.5876526922696199E-21</v>
      </c>
      <c r="L16">
        <f>IF('Output(tau)'!$B$18&gt;$H16,1/L$1/SQRT(4*3.14159*'Output(tau)'!$B$12)*(('Output(tau)'!$B$18-$H16)/L$1)^(-3/2)*EXP(-'Output(tau)'!$B$34*('Output(tau)'!$B$18-$H16)-(1-('Output(tau)'!$B$18-$H16)/L$1)^2/(4*'Output(tau)'!$B$12*('Output(tau)'!$B$18-$H16)/L$1)),0)</f>
        <v>3.3323926154644234E-16</v>
      </c>
      <c r="M16">
        <f>IF('Output(tau)'!$B$18&gt;$H16,1/M$1/SQRT(4*3.14159*'Output(tau)'!$B$12)*(('Output(tau)'!$B$18-$H16)/M$1)^(-3/2)*EXP(-'Output(tau)'!$B$34*('Output(tau)'!$B$18-$H16)-(1-('Output(tau)'!$B$18-$H16)/M$1)^2/(4*'Output(tau)'!$B$12*('Output(tau)'!$B$18-$H16)/M$1)),0)</f>
        <v>3.9073687311242986E-13</v>
      </c>
      <c r="N16">
        <f>IF('Output(tau)'!$B$18&gt;$H16,1/N$1/SQRT(4*3.14159*'Output(tau)'!$B$12)*(('Output(tau)'!$B$18-$H16)/N$1)^(-3/2)*EXP(-'Output(tau)'!$B$34*('Output(tau)'!$B$18-$H16)-(1-('Output(tau)'!$B$18-$H16)/N$1)^2/(4*'Output(tau)'!$B$12*('Output(tau)'!$B$18-$H16)/N$1)),0)</f>
        <v>4.3530580172997183E-11</v>
      </c>
      <c r="O16">
        <f>IF('Output(tau)'!$B$18&gt;$H16,1/O$1/SQRT(4*3.14159*'Output(tau)'!$B$12)*(('Output(tau)'!$B$18-$H16)/O$1)^(-3/2)*EXP(-'Output(tau)'!$B$34*('Output(tau)'!$B$18-$H16)-(1-('Output(tau)'!$B$18-$H16)/O$1)^2/(4*'Output(tau)'!$B$12*('Output(tau)'!$B$18-$H16)/O$1)),0)</f>
        <v>1.2604568324839106E-9</v>
      </c>
      <c r="P16">
        <f>IF('Output(tau)'!$B$18&gt;$H16,1/P$1/SQRT(4*3.14159*'Output(tau)'!$B$12)*(('Output(tau)'!$B$18-$H16)/P$1)^(-3/2)*EXP(-'Output(tau)'!$B$34*('Output(tau)'!$B$18-$H16)-(1-('Output(tau)'!$B$18-$H16)/P$1)^2/(4*'Output(tau)'!$B$12*('Output(tau)'!$B$18-$H16)/P$1)),0)</f>
        <v>1.5699000688040989E-8</v>
      </c>
      <c r="Q16">
        <f>IF('Output(tau)'!$B$18&gt;$H16,1/Q$1/SQRT(4*3.14159*'Output(tau)'!$B$12)*(('Output(tau)'!$B$18-$H16)/Q$1)^(-3/2)*EXP(-'Output(tau)'!$B$34*('Output(tau)'!$B$18-$H16)-(1-('Output(tau)'!$B$18-$H16)/Q$1)^2/(4*'Output(tau)'!$B$12*('Output(tau)'!$B$18-$H16)/Q$1)),0)</f>
        <v>1.1130677912588558E-7</v>
      </c>
      <c r="R16">
        <f>IF('Output(tau)'!$B$18&gt;$H16,1/R$1/SQRT(4*3.14159*'Output(tau)'!$B$12)*(('Output(tau)'!$B$18-$H16)/R$1)^(-3/2)*EXP(-'Output(tau)'!$B$34*('Output(tau)'!$B$18-$H16)-(1-('Output(tau)'!$B$18-$H16)/R$1)^2/(4*'Output(tau)'!$B$12*('Output(tau)'!$B$18-$H16)/R$1)),0)</f>
        <v>5.3159563793026047E-7</v>
      </c>
      <c r="S16">
        <f>IF('Output(tau)'!$B$18&gt;$H16,1/S$1/SQRT(4*3.14159*'Output(tau)'!$B$12)*(('Output(tau)'!$B$18-$H16)/S$1)^(-3/2)*EXP(-'Output(tau)'!$B$34*('Output(tau)'!$B$18-$H16)-(1-('Output(tau)'!$B$18-$H16)/S$1)^2/(4*'Output(tau)'!$B$12*('Output(tau)'!$B$18-$H16)/S$1)),0)</f>
        <v>1.9038294309308042E-6</v>
      </c>
      <c r="T16">
        <f>IF('Output(tau)'!$B$18&gt;$H16,1/T$1/SQRT(4*3.14159*'Output(tau)'!$B$12)*(('Output(tau)'!$B$18-$H16)/T$1)^(-3/2)*EXP(-'Output(tau)'!$B$34*('Output(tau)'!$B$18-$H16)-(1-('Output(tau)'!$B$18-$H16)/T$1)^2/(4*'Output(tau)'!$B$12*('Output(tau)'!$B$18-$H16)/T$1)),0)</f>
        <v>5.4922402902155071E-6</v>
      </c>
      <c r="U16">
        <f>IF('Output(tau)'!$B$18&gt;$H16,1/U$1/SQRT(4*3.14159*'Output(tau)'!$B$12)*(('Output(tau)'!$B$18-$H16)/U$1)^(-3/2)*EXP(-'Output(tau)'!$B$34*('Output(tau)'!$B$18-$H16)-(1-('Output(tau)'!$B$18-$H16)/U$1)^2/(4*'Output(tau)'!$B$12*('Output(tau)'!$B$18-$H16)/U$1)),0)</f>
        <v>1.3412010799949127E-5</v>
      </c>
      <c r="V16">
        <f>IF('Output(tau)'!$B$18&gt;$H16,1/V$1/SQRT(4*3.14159*'Output(tau)'!$B$12)*(('Output(tau)'!$B$18-$H16)/V$1)^(-3/2)*EXP(-'Output(tau)'!$B$34*('Output(tau)'!$B$18-$H16)-(1-('Output(tau)'!$B$18-$H16)/V$1)^2/(4*'Output(tau)'!$B$12*('Output(tau)'!$B$18-$H16)/V$1)),0)</f>
        <v>2.8725709754078294E-5</v>
      </c>
      <c r="W16">
        <f>IF('Output(tau)'!$B$18&gt;$H16,1/W$1/SQRT(4*3.14159*'Output(tau)'!$B$12)*(('Output(tau)'!$B$18-$H16)/W$1)^(-3/2)*EXP(-'Output(tau)'!$B$34*('Output(tau)'!$B$18-$H16)-(1-('Output(tau)'!$B$18-$H16)/W$1)^2/(4*'Output(tau)'!$B$12*('Output(tau)'!$B$18-$H16)/W$1)),0)</f>
        <v>5.5385220339251597E-5</v>
      </c>
      <c r="X16">
        <f>IF('Output(tau)'!$B$18&gt;$H16,1/X$1/SQRT(4*3.14159*'Output(tau)'!$B$12)*(('Output(tau)'!$B$18-$H16)/X$1)^(-3/2)*EXP(-'Output(tau)'!$B$34*('Output(tau)'!$B$18-$H16)-(1-('Output(tau)'!$B$18-$H16)/X$1)^2/(4*'Output(tau)'!$B$12*('Output(tau)'!$B$18-$H16)/X$1)),0)</f>
        <v>9.8029898025970948E-5</v>
      </c>
      <c r="Y16">
        <f>IF('Output(tau)'!$B$18&gt;$H16,1/Y$1/SQRT(4*3.14159*'Output(tau)'!$B$12)*(('Output(tau)'!$B$18-$H16)/Y$1)^(-3/2)*EXP(-'Output(tau)'!$B$34*('Output(tau)'!$B$18-$H16)-(1-('Output(tau)'!$B$18-$H16)/Y$1)^2/(4*'Output(tau)'!$B$12*('Output(tau)'!$B$18-$H16)/Y$1)),0)</f>
        <v>1.6168465274251625E-4</v>
      </c>
      <c r="Z16">
        <f>IF('Output(tau)'!$B$18&gt;$H16,1/Z$1/SQRT(4*3.14159*'Output(tau)'!$B$12)*(('Output(tau)'!$B$18-$H16)/Z$1)^(-3/2)*EXP(-'Output(tau)'!$B$34*('Output(tau)'!$B$18-$H16)-(1-('Output(tau)'!$B$18-$H16)/Z$1)^2/(4*'Output(tau)'!$B$12*('Output(tau)'!$B$18-$H16)/Z$1)),0)</f>
        <v>2.5141388863692606E-4</v>
      </c>
      <c r="AA16">
        <f>IF('Output(tau)'!$B$18&gt;$H16,1/AA$1/SQRT(4*3.14159*'Output(tau)'!$B$12)*(('Output(tau)'!$B$18-$H16)/AA$1)^(-3/2)*EXP(-'Output(tau)'!$B$34*('Output(tau)'!$B$18-$H16)-(1-('Output(tau)'!$B$18-$H16)/AA$1)^2/(4*'Output(tau)'!$B$12*('Output(tau)'!$B$18-$H16)/AA$1)),0)</f>
        <v>3.7198294946209817E-4</v>
      </c>
      <c r="AB16">
        <f>IF('Output(tau)'!$B$18&gt;$H16,1/AB$1/SQRT(4*3.14159*'Output(tau)'!$B$12)*(('Output(tau)'!$B$18-$H16)/AB$1)^(-3/2)*EXP(-'Output(tau)'!$B$34*('Output(tau)'!$B$18-$H16)-(1-('Output(tau)'!$B$18-$H16)/AB$1)^2/(4*'Output(tau)'!$B$12*('Output(tau)'!$B$18-$H16)/AB$1)),0)</f>
        <v>5.2756541182697781E-4</v>
      </c>
      <c r="AC16">
        <f>IF('Output(tau)'!$B$18&gt;$H16,1/AC$1/SQRT(4*3.14159*'Output(tau)'!$B$12)*(('Output(tau)'!$B$18-$H16)/AC$1)^(-3/2)*EXP(-'Output(tau)'!$B$34*('Output(tau)'!$B$18-$H16)-(1-('Output(tau)'!$B$18-$H16)/AC$1)^2/(4*'Output(tau)'!$B$12*('Output(tau)'!$B$18-$H16)/AC$1)),0)</f>
        <v>7.2151878896117752E-4</v>
      </c>
      <c r="AD16">
        <f>IF('Output(tau)'!$B$18&gt;$H16,1/AD$1/SQRT(4*3.14159*'Output(tau)'!$B$12)*(('Output(tau)'!$B$18-$H16)/AD$1)^(-3/2)*EXP(-'Output(tau)'!$B$34*('Output(tau)'!$B$18-$H16)-(1-('Output(tau)'!$B$18-$H16)/AD$1)^2/(4*'Output(tau)'!$B$12*('Output(tau)'!$B$18-$H16)/AD$1)),0)</f>
        <v>9.5623707920404499E-4</v>
      </c>
      <c r="AE16">
        <f>IF('Output(tau)'!$B$18&gt;$H16,1/AE$1/SQRT(4*3.14159*'Output(tau)'!$B$12)*(('Output(tau)'!$B$18-$H16)/AE$1)^(-3/2)*EXP(-'Output(tau)'!$B$34*('Output(tau)'!$B$18-$H16)-(1-('Output(tau)'!$B$18-$H16)/AE$1)^2/(4*'Output(tau)'!$B$12*('Output(tau)'!$B$18-$H16)/AE$1)),0)</f>
        <v>1.2330779724304016E-3</v>
      </c>
      <c r="AF16">
        <f>IF('Output(tau)'!$B$18&gt;$H16,1/AF$1/SQRT(4*3.14159*'Output(tau)'!$B$12)*(('Output(tau)'!$B$18-$H16)/AF$1)^(-3/2)*EXP(-'Output(tau)'!$B$34*('Output(tau)'!$B$18-$H16)-(1-('Output(tau)'!$B$18-$H16)/AF$1)^2/(4*'Output(tau)'!$B$12*('Output(tau)'!$B$18-$H16)/AF$1)),0)</f>
        <v>1.552355723270127E-3</v>
      </c>
      <c r="AG16">
        <f>IF('Output(tau)'!$B$18&gt;$H16,1/AG$1/SQRT(4*3.14159*'Output(tau)'!$B$12)*(('Output(tau)'!$B$18-$H16)/AG$1)^(-3/2)*EXP(-'Output(tau)'!$B$34*('Output(tau)'!$B$18-$H16)-(1-('Output(tau)'!$B$18-$H16)/AG$1)^2/(4*'Output(tau)'!$B$12*('Output(tau)'!$B$18-$H16)/AG$1)),0)</f>
        <v>1.9133871952345179E-3</v>
      </c>
      <c r="AH16">
        <f>IF('Output(tau)'!$B$18&gt;$H16,1/AH$1/SQRT(4*3.14159*'Output(tau)'!$B$12)*(('Output(tau)'!$B$18-$H16)/AH$1)^(-3/2)*EXP(-'Output(tau)'!$B$34*('Output(tau)'!$B$18-$H16)-(1-('Output(tau)'!$B$18-$H16)/AH$1)^2/(4*'Output(tau)'!$B$12*('Output(tau)'!$B$18-$H16)/AH$1)),0)</f>
        <v>2.3145775495839916E-3</v>
      </c>
      <c r="AI16">
        <f>IF('Output(tau)'!$B$18&gt;$H16,1/AI$1/SQRT(4*3.14159*'Output(tau)'!$B$12)*(('Output(tau)'!$B$18-$H16)/AI$1)^(-3/2)*EXP(-'Output(tau)'!$B$34*('Output(tau)'!$B$18-$H16)-(1-('Output(tau)'!$B$18-$H16)/AI$1)^2/(4*'Output(tau)'!$B$12*('Output(tau)'!$B$18-$H16)/AI$1)),0)</f>
        <v>2.7535326662400717E-3</v>
      </c>
      <c r="AJ16">
        <f>IF('Output(tau)'!$B$18&gt;$H16,1/AJ$1/SQRT(4*3.14159*'Output(tau)'!$B$12)*(('Output(tau)'!$B$18-$H16)/AJ$1)^(-3/2)*EXP(-'Output(tau)'!$B$34*('Output(tau)'!$B$18-$H16)-(1-('Output(tau)'!$B$18-$H16)/AJ$1)^2/(4*'Output(tau)'!$B$12*('Output(tau)'!$B$18-$H16)/AJ$1)),0)</f>
        <v>3.2271869463047671E-3</v>
      </c>
      <c r="AK16">
        <f>IF('Output(tau)'!$B$18&gt;$H16,1/AK$1/SQRT(4*3.14159*'Output(tau)'!$B$12)*(('Output(tau)'!$B$18-$H16)/AK$1)^(-3/2)*EXP(-'Output(tau)'!$B$34*('Output(tau)'!$B$18-$H16)-(1-('Output(tau)'!$B$18-$H16)/AK$1)^2/(4*'Output(tau)'!$B$12*('Output(tau)'!$B$18-$H16)/AK$1)),0)</f>
        <v>3.7319371394403103E-3</v>
      </c>
      <c r="AL16">
        <f>IF('Output(tau)'!$B$18&gt;$H16,1/AL$1/SQRT(4*3.14159*'Output(tau)'!$B$12)*(('Output(tau)'!$B$18-$H16)/AL$1)^(-3/2)*EXP(-'Output(tau)'!$B$34*('Output(tau)'!$B$18-$H16)-(1-('Output(tau)'!$B$18-$H16)/AL$1)^2/(4*'Output(tau)'!$B$12*('Output(tau)'!$B$18-$H16)/AL$1)),0)</f>
        <v>4.26377491466437E-3</v>
      </c>
      <c r="AM16">
        <f>IF('Output(tau)'!$B$18&gt;$H16,1/AM$1/SQRT(4*3.14159*'Output(tau)'!$B$12)*(('Output(tau)'!$B$18-$H16)/AM$1)^(-3/2)*EXP(-'Output(tau)'!$B$34*('Output(tau)'!$B$18-$H16)-(1-('Output(tau)'!$B$18-$H16)/AM$1)^2/(4*'Output(tau)'!$B$12*('Output(tau)'!$B$18-$H16)/AM$1)),0)</f>
        <v>4.8184128363911276E-3</v>
      </c>
      <c r="AN16">
        <f>IF('Output(tau)'!$B$18&gt;$H16,1/AN$1/SQRT(4*3.14159*'Output(tau)'!$B$12)*(('Output(tau)'!$B$18-$H16)/AN$1)^(-3/2)*EXP(-'Output(tau)'!$B$34*('Output(tau)'!$B$18-$H16)-(1-('Output(tau)'!$B$18-$H16)/AN$1)^2/(4*'Output(tau)'!$B$12*('Output(tau)'!$B$18-$H16)/AN$1)),0)</f>
        <v>5.3914001056625544E-3</v>
      </c>
      <c r="AO16">
        <f>IF('Output(tau)'!$B$18&gt;$H16,1/AO$1/SQRT(4*3.14159*'Output(tau)'!$B$12)*(('Output(tau)'!$B$18-$H16)/AO$1)^(-3/2)*EXP(-'Output(tau)'!$B$34*('Output(tau)'!$B$18-$H16)-(1-('Output(tau)'!$B$18-$H16)/AO$1)^2/(4*'Output(tau)'!$B$12*('Output(tau)'!$B$18-$H16)/AO$1)),0)</f>
        <v>5.978225834913805E-3</v>
      </c>
      <c r="AP16">
        <f>IF('Output(tau)'!$B$18&gt;$H16,1/AP$1/SQRT(4*3.14159*'Output(tau)'!$B$12)*(('Output(tau)'!$B$18-$H16)/AP$1)^(-3/2)*EXP(-'Output(tau)'!$B$34*('Output(tau)'!$B$18-$H16)-(1-('Output(tau)'!$B$18-$H16)/AP$1)^2/(4*'Output(tau)'!$B$12*('Output(tau)'!$B$18-$H16)/AP$1)),0)</f>
        <v>6.5744087420137754E-3</v>
      </c>
      <c r="AQ16">
        <f>IF('Output(tau)'!$B$18&gt;$H16,1/AQ$1/SQRT(4*3.14159*'Output(tau)'!$B$12)*(('Output(tau)'!$B$18-$H16)/AQ$1)^(-3/2)*EXP(-'Output(tau)'!$B$34*('Output(tau)'!$B$18-$H16)-(1-('Output(tau)'!$B$18-$H16)/AQ$1)^2/(4*'Output(tau)'!$B$12*('Output(tau)'!$B$18-$H16)/AQ$1)),0)</f>
        <v>7.175572999170759E-3</v>
      </c>
      <c r="AR16">
        <f>IF('Output(tau)'!$B$18&gt;$H16,1/AR$1/SQRT(4*3.14159*'Output(tau)'!$B$12)*(('Output(tau)'!$B$18-$H16)/AR$1)^(-3/2)*EXP(-'Output(tau)'!$B$34*('Output(tau)'!$B$18-$H16)-(1-('Output(tau)'!$B$18-$H16)/AR$1)^2/(4*'Output(tau)'!$B$12*('Output(tau)'!$B$18-$H16)/AR$1)),0)</f>
        <v>7.777510590088855E-3</v>
      </c>
      <c r="AS16">
        <f>IF('Output(tau)'!$B$18&gt;$H16,1/AS$1/SQRT(4*3.14159*'Output(tau)'!$B$12)*(('Output(tau)'!$B$18-$H16)/AS$1)^(-3/2)*EXP(-'Output(tau)'!$B$34*('Output(tau)'!$B$18-$H16)-(1-('Output(tau)'!$B$18-$H16)/AS$1)^2/(4*'Output(tau)'!$B$12*('Output(tau)'!$B$18-$H16)/AS$1)),0)</f>
        <v>8.3762309538637711E-3</v>
      </c>
      <c r="AT16">
        <f>IF('Output(tau)'!$B$18&gt;$H16,1/AT$1/SQRT(4*3.14159*'Output(tau)'!$B$12)*(('Output(tau)'!$B$18-$H16)/AT$1)^(-3/2)*EXP(-'Output(tau)'!$B$34*('Output(tau)'!$B$18-$H16)-(1-('Output(tau)'!$B$18-$H16)/AT$1)^2/(4*'Output(tau)'!$B$12*('Output(tau)'!$B$18-$H16)/AT$1)),0)</f>
        <v>8.9679989648496009E-3</v>
      </c>
      <c r="AU16">
        <f>IF('Output(tau)'!$B$18&gt;$H16,1/AU$1/SQRT(4*3.14159*'Output(tau)'!$B$12)*(('Output(tau)'!$B$18-$H16)/AU$1)^(-3/2)*EXP(-'Output(tau)'!$B$34*('Output(tau)'!$B$18-$H16)-(1-('Output(tau)'!$B$18-$H16)/AU$1)^2/(4*'Output(tau)'!$B$12*('Output(tau)'!$B$18-$H16)/AU$1)),0)</f>
        <v>9.5493624487763776E-3</v>
      </c>
      <c r="AV16">
        <f>IF('Output(tau)'!$B$18&gt;$H16,1/AV$1/SQRT(4*3.14159*'Output(tau)'!$B$12)*(('Output(tau)'!$B$18-$H16)/AV$1)^(-3/2)*EXP(-'Output(tau)'!$B$34*('Output(tau)'!$B$18-$H16)-(1-('Output(tau)'!$B$18-$H16)/AV$1)^2/(4*'Output(tau)'!$B$12*('Output(tau)'!$B$18-$H16)/AV$1)),0)</f>
        <v>1.0117170496589051E-2</v>
      </c>
    </row>
    <row r="17" spans="7:48" x14ac:dyDescent="0.15">
      <c r="G17">
        <f>IF('Output(tau)'!$B$18&gt;H17,'Output(tau)'!$B$18-H17,0)</f>
        <v>55</v>
      </c>
      <c r="H17">
        <v>1945</v>
      </c>
      <c r="I17">
        <f>IF('Output(tau)'!$B$18&gt;$H17,1/I$1/SQRT(4*3.14159*'Output(tau)'!$B$12)*(('Output(tau)'!$B$18-$H17)/I$1)^(-3/2)*EXP(-'Output(tau)'!$B$34*('Output(tau)'!$B$18-$H17)-(1-('Output(tau)'!$B$18-$H17)/I$1)^2/(4*'Output(tau)'!$B$12*('Output(tau)'!$B$18-$H17)/I$1)),0)</f>
        <v>6.9561336532672406E-7</v>
      </c>
      <c r="J17">
        <f>IF('Output(tau)'!$B$18&gt;$H17,1/J$1/SQRT(4*3.14159*'Output(tau)'!$B$12)*(('Output(tau)'!$B$18-$H17)/J$1)^(-3/2)*EXP(-'Output(tau)'!$B$34*('Output(tau)'!$B$18-$H17)-(1-('Output(tau)'!$B$18-$H17)/J$1)^2/(4*'Output(tau)'!$B$12*('Output(tau)'!$B$18-$H17)/J$1)),0)</f>
        <v>5.8158296486610478E-31</v>
      </c>
      <c r="K17">
        <f>IF('Output(tau)'!$B$18&gt;$H17,1/K$1/SQRT(4*3.14159*'Output(tau)'!$B$12)*(('Output(tau)'!$B$18-$H17)/K$1)^(-3/2)*EXP(-'Output(tau)'!$B$34*('Output(tau)'!$B$18-$H17)-(1-('Output(tau)'!$B$18-$H17)/K$1)^2/(4*'Output(tau)'!$B$12*('Output(tau)'!$B$18-$H17)/K$1)),0)</f>
        <v>6.102369845576677E-21</v>
      </c>
      <c r="L17">
        <f>IF('Output(tau)'!$B$18&gt;$H17,1/L$1/SQRT(4*3.14159*'Output(tau)'!$B$12)*(('Output(tau)'!$B$18-$H17)/L$1)^(-3/2)*EXP(-'Output(tau)'!$B$34*('Output(tau)'!$B$18-$H17)-(1-('Output(tau)'!$B$18-$H17)/L$1)^2/(4*'Output(tau)'!$B$12*('Output(tau)'!$B$18-$H17)/L$1)),0)</f>
        <v>6.3755576016328062E-16</v>
      </c>
      <c r="M17">
        <f>IF('Output(tau)'!$B$18&gt;$H17,1/M$1/SQRT(4*3.14159*'Output(tau)'!$B$12)*(('Output(tau)'!$B$18-$H17)/M$1)^(-3/2)*EXP(-'Output(tau)'!$B$34*('Output(tau)'!$B$18-$H17)-(1-('Output(tau)'!$B$18-$H17)/M$1)^2/(4*'Output(tau)'!$B$12*('Output(tau)'!$B$18-$H17)/M$1)),0)</f>
        <v>6.5918464922718388E-13</v>
      </c>
      <c r="N17">
        <f>IF('Output(tau)'!$B$18&gt;$H17,1/N$1/SQRT(4*3.14159*'Output(tau)'!$B$12)*(('Output(tau)'!$B$18-$H17)/N$1)^(-3/2)*EXP(-'Output(tau)'!$B$34*('Output(tau)'!$B$18-$H17)-(1-('Output(tau)'!$B$18-$H17)/N$1)^2/(4*'Output(tau)'!$B$12*('Output(tau)'!$B$18-$H17)/N$1)),0)</f>
        <v>6.7510826569864492E-11</v>
      </c>
      <c r="O17">
        <f>IF('Output(tau)'!$B$18&gt;$H17,1/O$1/SQRT(4*3.14159*'Output(tau)'!$B$12)*(('Output(tau)'!$B$18-$H17)/O$1)^(-3/2)*EXP(-'Output(tau)'!$B$34*('Output(tau)'!$B$18-$H17)-(1-('Output(tau)'!$B$18-$H17)/O$1)^2/(4*'Output(tau)'!$B$12*('Output(tau)'!$B$18-$H17)/O$1)),0)</f>
        <v>1.8403633370789924E-9</v>
      </c>
      <c r="P17">
        <f>IF('Output(tau)'!$B$18&gt;$H17,1/P$1/SQRT(4*3.14159*'Output(tau)'!$B$12)*(('Output(tau)'!$B$18-$H17)/P$1)^(-3/2)*EXP(-'Output(tau)'!$B$34*('Output(tau)'!$B$18-$H17)-(1-('Output(tau)'!$B$18-$H17)/P$1)^2/(4*'Output(tau)'!$B$12*('Output(tau)'!$B$18-$H17)/P$1)),0)</f>
        <v>2.1903168607833468E-8</v>
      </c>
      <c r="Q17">
        <f>IF('Output(tau)'!$B$18&gt;$H17,1/Q$1/SQRT(4*3.14159*'Output(tau)'!$B$12)*(('Output(tau)'!$B$18-$H17)/Q$1)^(-3/2)*EXP(-'Output(tau)'!$B$34*('Output(tau)'!$B$18-$H17)-(1-('Output(tau)'!$B$18-$H17)/Q$1)^2/(4*'Output(tau)'!$B$12*('Output(tau)'!$B$18-$H17)/Q$1)),0)</f>
        <v>1.4987333533172429E-7</v>
      </c>
      <c r="R17">
        <f>IF('Output(tau)'!$B$18&gt;$H17,1/R$1/SQRT(4*3.14159*'Output(tau)'!$B$12)*(('Output(tau)'!$B$18-$H17)/R$1)^(-3/2)*EXP(-'Output(tau)'!$B$34*('Output(tau)'!$B$18-$H17)-(1-('Output(tau)'!$B$18-$H17)/R$1)^2/(4*'Output(tau)'!$B$12*('Output(tau)'!$B$18-$H17)/R$1)),0)</f>
        <v>6.9561336532672406E-7</v>
      </c>
      <c r="S17">
        <f>IF('Output(tau)'!$B$18&gt;$H17,1/S$1/SQRT(4*3.14159*'Output(tau)'!$B$12)*(('Output(tau)'!$B$18-$H17)/S$1)^(-3/2)*EXP(-'Output(tau)'!$B$34*('Output(tau)'!$B$18-$H17)-(1-('Output(tau)'!$B$18-$H17)/S$1)^2/(4*'Output(tau)'!$B$12*('Output(tau)'!$B$18-$H17)/S$1)),0)</f>
        <v>2.4332778597399836E-6</v>
      </c>
      <c r="T17">
        <f>IF('Output(tau)'!$B$18&gt;$H17,1/T$1/SQRT(4*3.14159*'Output(tau)'!$B$12)*(('Output(tau)'!$B$18-$H17)/T$1)^(-3/2)*EXP(-'Output(tau)'!$B$34*('Output(tau)'!$B$18-$H17)-(1-('Output(tau)'!$B$18-$H17)/T$1)^2/(4*'Output(tau)'!$B$12*('Output(tau)'!$B$18-$H17)/T$1)),0)</f>
        <v>6.8823287210121901E-6</v>
      </c>
      <c r="U17">
        <f>IF('Output(tau)'!$B$18&gt;$H17,1/U$1/SQRT(4*3.14159*'Output(tau)'!$B$12)*(('Output(tau)'!$B$18-$H17)/U$1)^(-3/2)*EXP(-'Output(tau)'!$B$34*('Output(tau)'!$B$18-$H17)-(1-('Output(tau)'!$B$18-$H17)/U$1)^2/(4*'Output(tau)'!$B$12*('Output(tau)'!$B$18-$H17)/U$1)),0)</f>
        <v>1.6525987408509311E-5</v>
      </c>
      <c r="V17">
        <f>IF('Output(tau)'!$B$18&gt;$H17,1/V$1/SQRT(4*3.14159*'Output(tau)'!$B$12)*(('Output(tau)'!$B$18-$H17)/V$1)^(-3/2)*EXP(-'Output(tau)'!$B$34*('Output(tau)'!$B$18-$H17)-(1-('Output(tau)'!$B$18-$H17)/V$1)^2/(4*'Output(tau)'!$B$12*('Output(tau)'!$B$18-$H17)/V$1)),0)</f>
        <v>3.488399341078765E-5</v>
      </c>
      <c r="W17">
        <f>IF('Output(tau)'!$B$18&gt;$H17,1/W$1/SQRT(4*3.14159*'Output(tau)'!$B$12)*(('Output(tau)'!$B$18-$H17)/W$1)^(-3/2)*EXP(-'Output(tau)'!$B$34*('Output(tau)'!$B$18-$H17)-(1-('Output(tau)'!$B$18-$H17)/W$1)^2/(4*'Output(tau)'!$B$12*('Output(tau)'!$B$18-$H17)/W$1)),0)</f>
        <v>6.6408952720810573E-5</v>
      </c>
      <c r="X17">
        <f>IF('Output(tau)'!$B$18&gt;$H17,1/X$1/SQRT(4*3.14159*'Output(tau)'!$B$12)*(('Output(tau)'!$B$18-$H17)/X$1)^(-3/2)*EXP(-'Output(tau)'!$B$34*('Output(tau)'!$B$18-$H17)-(1-('Output(tau)'!$B$18-$H17)/X$1)^2/(4*'Output(tau)'!$B$12*('Output(tau)'!$B$18-$H17)/X$1)),0)</f>
        <v>1.1622910185376593E-4</v>
      </c>
      <c r="Y17">
        <f>IF('Output(tau)'!$B$18&gt;$H17,1/Y$1/SQRT(4*3.14159*'Output(tau)'!$B$12)*(('Output(tau)'!$B$18-$H17)/Y$1)^(-3/2)*EXP(-'Output(tau)'!$B$34*('Output(tau)'!$B$18-$H17)-(1-('Output(tau)'!$B$18-$H17)/Y$1)^2/(4*'Output(tau)'!$B$12*('Output(tau)'!$B$18-$H17)/Y$1)),0)</f>
        <v>1.8979332759720238E-4</v>
      </c>
      <c r="Z17">
        <f>IF('Output(tau)'!$B$18&gt;$H17,1/Z$1/SQRT(4*3.14159*'Output(tau)'!$B$12)*(('Output(tau)'!$B$18-$H17)/Z$1)^(-3/2)*EXP(-'Output(tau)'!$B$34*('Output(tau)'!$B$18-$H17)-(1-('Output(tau)'!$B$18-$H17)/Z$1)^2/(4*'Output(tau)'!$B$12*('Output(tau)'!$B$18-$H17)/Z$1)),0)</f>
        <v>2.9248307370942627E-4</v>
      </c>
      <c r="AA17">
        <f>IF('Output(tau)'!$B$18&gt;$H17,1/AA$1/SQRT(4*3.14159*'Output(tau)'!$B$12)*(('Output(tau)'!$B$18-$H17)/AA$1)^(-3/2)*EXP(-'Output(tau)'!$B$34*('Output(tau)'!$B$18-$H17)-(1-('Output(tau)'!$B$18-$H17)/AA$1)^2/(4*'Output(tau)'!$B$12*('Output(tau)'!$B$18-$H17)/AA$1)),0)</f>
        <v>4.2924705808775976E-4</v>
      </c>
      <c r="AB17">
        <f>IF('Output(tau)'!$B$18&gt;$H17,1/AB$1/SQRT(4*3.14159*'Output(tau)'!$B$12)*(('Output(tau)'!$B$18-$H17)/AB$1)^(-3/2)*EXP(-'Output(tau)'!$B$34*('Output(tau)'!$B$18-$H17)-(1-('Output(tau)'!$B$18-$H17)/AB$1)^2/(4*'Output(tau)'!$B$12*('Output(tau)'!$B$18-$H17)/AB$1)),0)</f>
        <v>6.042976370578461E-4</v>
      </c>
      <c r="AC17">
        <f>IF('Output(tau)'!$B$18&gt;$H17,1/AC$1/SQRT(4*3.14159*'Output(tau)'!$B$12)*(('Output(tau)'!$B$18-$H17)/AC$1)^(-3/2)*EXP(-'Output(tau)'!$B$34*('Output(tau)'!$B$18-$H17)-(1-('Output(tau)'!$B$18-$H17)/AC$1)^2/(4*'Output(tau)'!$B$12*('Output(tau)'!$B$18-$H17)/AC$1)),0)</f>
        <v>8.2088936350592924E-4</v>
      </c>
      <c r="AD17">
        <f>IF('Output(tau)'!$B$18&gt;$H17,1/AD$1/SQRT(4*3.14159*'Output(tau)'!$B$12)*(('Output(tau)'!$B$18-$H17)/AD$1)^(-3/2)*EXP(-'Output(tau)'!$B$34*('Output(tau)'!$B$18-$H17)-(1-('Output(tau)'!$B$18-$H17)/AD$1)^2/(4*'Output(tau)'!$B$12*('Output(tau)'!$B$18-$H17)/AD$1)),0)</f>
        <v>1.0811849041065459E-3</v>
      </c>
      <c r="AE17">
        <f>IF('Output(tau)'!$B$18&gt;$H17,1/AE$1/SQRT(4*3.14159*'Output(tau)'!$B$12)*(('Output(tau)'!$B$18-$H17)/AE$1)^(-3/2)*EXP(-'Output(tau)'!$B$34*('Output(tau)'!$B$18-$H17)-(1-('Output(tau)'!$B$18-$H17)/AE$1)^2/(4*'Output(tau)'!$B$12*('Output(tau)'!$B$18-$H17)/AE$1)),0)</f>
        <v>1.3862025629766371E-3</v>
      </c>
      <c r="AF17">
        <f>IF('Output(tau)'!$B$18&gt;$H17,1/AF$1/SQRT(4*3.14159*'Output(tau)'!$B$12)*(('Output(tau)'!$B$18-$H17)/AF$1)^(-3/2)*EXP(-'Output(tau)'!$B$34*('Output(tau)'!$B$18-$H17)-(1-('Output(tau)'!$B$18-$H17)/AF$1)^2/(4*'Output(tau)'!$B$12*('Output(tau)'!$B$18-$H17)/AF$1)),0)</f>
        <v>1.7358331573046608E-3</v>
      </c>
      <c r="AG17">
        <f>IF('Output(tau)'!$B$18&gt;$H17,1/AG$1/SQRT(4*3.14159*'Output(tau)'!$B$12)*(('Output(tau)'!$B$18-$H17)/AG$1)^(-3/2)*EXP(-'Output(tau)'!$B$34*('Output(tau)'!$B$18-$H17)-(1-('Output(tau)'!$B$18-$H17)/AG$1)^2/(4*'Output(tau)'!$B$12*('Output(tau)'!$B$18-$H17)/AG$1)),0)</f>
        <v>2.1289110876569098E-3</v>
      </c>
      <c r="AH17">
        <f>IF('Output(tau)'!$B$18&gt;$H17,1/AH$1/SQRT(4*3.14159*'Output(tau)'!$B$12)*(('Output(tau)'!$B$18-$H17)/AH$1)^(-3/2)*EXP(-'Output(tau)'!$B$34*('Output(tau)'!$B$18-$H17)-(1-('Output(tau)'!$B$18-$H17)/AH$1)^2/(4*'Output(tau)'!$B$12*('Output(tau)'!$B$18-$H17)/AH$1)),0)</f>
        <v>2.5633241062714509E-3</v>
      </c>
      <c r="AI17">
        <f>IF('Output(tau)'!$B$18&gt;$H17,1/AI$1/SQRT(4*3.14159*'Output(tau)'!$B$12)*(('Output(tau)'!$B$18-$H17)/AI$1)^(-3/2)*EXP(-'Output(tau)'!$B$34*('Output(tau)'!$B$18-$H17)-(1-('Output(tau)'!$B$18-$H17)/AI$1)^2/(4*'Output(tau)'!$B$12*('Output(tau)'!$B$18-$H17)/AI$1)),0)</f>
        <v>3.0361475534325939E-3</v>
      </c>
      <c r="AJ17">
        <f>IF('Output(tau)'!$B$18&gt;$H17,1/AJ$1/SQRT(4*3.14159*'Output(tau)'!$B$12)*(('Output(tau)'!$B$18-$H17)/AJ$1)^(-3/2)*EXP(-'Output(tau)'!$B$34*('Output(tau)'!$B$18-$H17)-(1-('Output(tau)'!$B$18-$H17)/AJ$1)^2/(4*'Output(tau)'!$B$12*('Output(tau)'!$B$18-$H17)/AJ$1)),0)</f>
        <v>3.5437909469567589E-3</v>
      </c>
      <c r="AK17">
        <f>IF('Output(tau)'!$B$18&gt;$H17,1/AK$1/SQRT(4*3.14159*'Output(tau)'!$B$12)*(('Output(tau)'!$B$18-$H17)/AK$1)^(-3/2)*EXP(-'Output(tau)'!$B$34*('Output(tau)'!$B$18-$H17)-(1-('Output(tau)'!$B$18-$H17)/AK$1)^2/(4*'Output(tau)'!$B$12*('Output(tau)'!$B$18-$H17)/AK$1)),0)</f>
        <v>4.0821472345043434E-3</v>
      </c>
      <c r="AL17">
        <f>IF('Output(tau)'!$B$18&gt;$H17,1/AL$1/SQRT(4*3.14159*'Output(tau)'!$B$12)*(('Output(tau)'!$B$18-$H17)/AL$1)^(-3/2)*EXP(-'Output(tau)'!$B$34*('Output(tau)'!$B$18-$H17)-(1-('Output(tau)'!$B$18-$H17)/AL$1)^2/(4*'Output(tau)'!$B$12*('Output(tau)'!$B$18-$H17)/AL$1)),0)</f>
        <v>4.6467374065484396E-3</v>
      </c>
      <c r="AM17">
        <f>IF('Output(tau)'!$B$18&gt;$H17,1/AM$1/SQRT(4*3.14159*'Output(tau)'!$B$12)*(('Output(tau)'!$B$18-$H17)/AM$1)^(-3/2)*EXP(-'Output(tau)'!$B$34*('Output(tau)'!$B$18-$H17)-(1-('Output(tau)'!$B$18-$H17)/AM$1)^2/(4*'Output(tau)'!$B$12*('Output(tau)'!$B$18-$H17)/AM$1)),0)</f>
        <v>5.232845321461236E-3</v>
      </c>
      <c r="AN17">
        <f>IF('Output(tau)'!$B$18&gt;$H17,1/AN$1/SQRT(4*3.14159*'Output(tau)'!$B$12)*(('Output(tau)'!$B$18-$H17)/AN$1)^(-3/2)*EXP(-'Output(tau)'!$B$34*('Output(tau)'!$B$18-$H17)-(1-('Output(tau)'!$B$18-$H17)/AN$1)^2/(4*'Output(tau)'!$B$12*('Output(tau)'!$B$18-$H17)/AN$1)),0)</f>
        <v>5.8356394202923002E-3</v>
      </c>
      <c r="AO17">
        <f>IF('Output(tau)'!$B$18&gt;$H17,1/AO$1/SQRT(4*3.14159*'Output(tau)'!$B$12)*(('Output(tau)'!$B$18-$H17)/AO$1)^(-3/2)*EXP(-'Output(tau)'!$B$34*('Output(tau)'!$B$18-$H17)-(1-('Output(tau)'!$B$18-$H17)/AO$1)^2/(4*'Output(tau)'!$B$12*('Output(tau)'!$B$18-$H17)/AO$1)),0)</f>
        <v>6.4502794828573467E-3</v>
      </c>
      <c r="AP17">
        <f>IF('Output(tau)'!$B$18&gt;$H17,1/AP$1/SQRT(4*3.14159*'Output(tau)'!$B$12)*(('Output(tau)'!$B$18-$H17)/AP$1)^(-3/2)*EXP(-'Output(tau)'!$B$34*('Output(tau)'!$B$18-$H17)-(1-('Output(tau)'!$B$18-$H17)/AP$1)^2/(4*'Output(tau)'!$B$12*('Output(tau)'!$B$18-$H17)/AP$1)),0)</f>
        <v>7.072007715112712E-3</v>
      </c>
      <c r="AQ17">
        <f>IF('Output(tau)'!$B$18&gt;$H17,1/AQ$1/SQRT(4*3.14159*'Output(tau)'!$B$12)*(('Output(tau)'!$B$18-$H17)/AQ$1)^(-3/2)*EXP(-'Output(tau)'!$B$34*('Output(tau)'!$B$18-$H17)-(1-('Output(tau)'!$B$18-$H17)/AQ$1)^2/(4*'Output(tau)'!$B$12*('Output(tau)'!$B$18-$H17)/AQ$1)),0)</f>
        <v>7.6962242984069855E-3</v>
      </c>
      <c r="AR17">
        <f>IF('Output(tau)'!$B$18&gt;$H17,1/AR$1/SQRT(4*3.14159*'Output(tau)'!$B$12)*(('Output(tau)'!$B$18-$H17)/AR$1)^(-3/2)*EXP(-'Output(tau)'!$B$34*('Output(tau)'!$B$18-$H17)-(1-('Output(tau)'!$B$18-$H17)/AR$1)^2/(4*'Output(tau)'!$B$12*('Output(tau)'!$B$18-$H17)/AR$1)),0)</f>
        <v>8.3185481208335518E-3</v>
      </c>
      <c r="AS17">
        <f>IF('Output(tau)'!$B$18&gt;$H17,1/AS$1/SQRT(4*3.14159*'Output(tau)'!$B$12)*(('Output(tau)'!$B$18-$H17)/AS$1)^(-3/2)*EXP(-'Output(tau)'!$B$34*('Output(tau)'!$B$18-$H17)-(1-('Output(tau)'!$B$18-$H17)/AS$1)^2/(4*'Output(tau)'!$B$12*('Output(tau)'!$B$18-$H17)/AS$1)),0)</f>
        <v>8.9348637972762844E-3</v>
      </c>
      <c r="AT17">
        <f>IF('Output(tau)'!$B$18&gt;$H17,1/AT$1/SQRT(4*3.14159*'Output(tau)'!$B$12)*(('Output(tau)'!$B$18-$H17)/AT$1)^(-3/2)*EXP(-'Output(tau)'!$B$34*('Output(tau)'!$B$18-$H17)-(1-('Output(tau)'!$B$18-$H17)/AT$1)^2/(4*'Output(tau)'!$B$12*('Output(tau)'!$B$18-$H17)/AT$1)),0)</f>
        <v>9.5413563121219055E-3</v>
      </c>
      <c r="AU17">
        <f>IF('Output(tau)'!$B$18&gt;$H17,1/AU$1/SQRT(4*3.14159*'Output(tau)'!$B$12)*(('Output(tau)'!$B$18-$H17)/AU$1)^(-3/2)*EXP(-'Output(tau)'!$B$34*('Output(tau)'!$B$18-$H17)-(1-('Output(tau)'!$B$18-$H17)/AU$1)^2/(4*'Output(tau)'!$B$12*('Output(tau)'!$B$18-$H17)/AU$1)),0)</f>
        <v>1.0134534725706475E-2</v>
      </c>
      <c r="AV17">
        <f>IF('Output(tau)'!$B$18&gt;$H17,1/AV$1/SQRT(4*3.14159*'Output(tau)'!$B$12)*(('Output(tau)'!$B$18-$H17)/AV$1)^(-3/2)*EXP(-'Output(tau)'!$B$34*('Output(tau)'!$B$18-$H17)-(1-('Output(tau)'!$B$18-$H17)/AV$1)^2/(4*'Output(tau)'!$B$12*('Output(tau)'!$B$18-$H17)/AV$1)),0)</f>
        <v>1.0711246404789654E-2</v>
      </c>
    </row>
    <row r="18" spans="7:48" x14ac:dyDescent="0.15">
      <c r="G18">
        <f>IF('Output(tau)'!$B$18&gt;H18,'Output(tau)'!$B$18-H18,0)</f>
        <v>54</v>
      </c>
      <c r="H18">
        <v>1946</v>
      </c>
      <c r="I18">
        <f>IF('Output(tau)'!$B$18&gt;$H18,1/I$1/SQRT(4*3.14159*'Output(tau)'!$B$12)*(('Output(tau)'!$B$18-$H18)/I$1)^(-3/2)*EXP(-'Output(tau)'!$B$34*('Output(tau)'!$B$18-$H18)-(1-('Output(tau)'!$B$18-$H18)/I$1)^2/(4*'Output(tau)'!$B$12*('Output(tau)'!$B$18-$H18)/I$1)),0)</f>
        <v>9.1041468724341114E-7</v>
      </c>
      <c r="J18">
        <f>IF('Output(tau)'!$B$18&gt;$H18,1/J$1/SQRT(4*3.14159*'Output(tau)'!$B$12)*(('Output(tau)'!$B$18-$H18)/J$1)^(-3/2)*EXP(-'Output(tau)'!$B$34*('Output(tau)'!$B$18-$H18)-(1-('Output(tau)'!$B$18-$H18)/J$1)^2/(4*'Output(tau)'!$B$12*('Output(tau)'!$B$18-$H18)/J$1)),0)</f>
        <v>2.0830612426167016E-30</v>
      </c>
      <c r="K18">
        <f>IF('Output(tau)'!$B$18&gt;$H18,1/K$1/SQRT(4*3.14159*'Output(tau)'!$B$12)*(('Output(tau)'!$B$18-$H18)/K$1)^(-3/2)*EXP(-'Output(tau)'!$B$34*('Output(tau)'!$B$18-$H18)-(1-('Output(tau)'!$B$18-$H18)/K$1)^2/(4*'Output(tau)'!$B$12*('Output(tau)'!$B$18-$H18)/K$1)),0)</f>
        <v>1.4396843538198794E-20</v>
      </c>
      <c r="L18">
        <f>IF('Output(tau)'!$B$18&gt;$H18,1/L$1/SQRT(4*3.14159*'Output(tau)'!$B$12)*(('Output(tau)'!$B$18-$H18)/L$1)^(-3/2)*EXP(-'Output(tau)'!$B$34*('Output(tau)'!$B$18-$H18)-(1-('Output(tau)'!$B$18-$H18)/L$1)^2/(4*'Output(tau)'!$B$12*('Output(tau)'!$B$18-$H18)/L$1)),0)</f>
        <v>1.2202346371472621E-15</v>
      </c>
      <c r="M18">
        <f>IF('Output(tau)'!$B$18&gt;$H18,1/M$1/SQRT(4*3.14159*'Output(tau)'!$B$12)*(('Output(tau)'!$B$18-$H18)/M$1)^(-3/2)*EXP(-'Output(tau)'!$B$34*('Output(tau)'!$B$18-$H18)-(1-('Output(tau)'!$B$18-$H18)/M$1)^2/(4*'Output(tau)'!$B$12*('Output(tau)'!$B$18-$H18)/M$1)),0)</f>
        <v>1.1124484157990855E-12</v>
      </c>
      <c r="N18">
        <f>IF('Output(tau)'!$B$18&gt;$H18,1/N$1/SQRT(4*3.14159*'Output(tau)'!$B$12)*(('Output(tau)'!$B$18-$H18)/N$1)^(-3/2)*EXP(-'Output(tau)'!$B$34*('Output(tau)'!$B$18-$H18)-(1-('Output(tau)'!$B$18-$H18)/N$1)^2/(4*'Output(tau)'!$B$12*('Output(tau)'!$B$18-$H18)/N$1)),0)</f>
        <v>1.0473442372920717E-10</v>
      </c>
      <c r="O18">
        <f>IF('Output(tau)'!$B$18&gt;$H18,1/O$1/SQRT(4*3.14159*'Output(tau)'!$B$12)*(('Output(tau)'!$B$18-$H18)/O$1)^(-3/2)*EXP(-'Output(tau)'!$B$34*('Output(tau)'!$B$18-$H18)-(1-('Output(tau)'!$B$18-$H18)/O$1)^2/(4*'Output(tau)'!$B$12*('Output(tau)'!$B$18-$H18)/O$1)),0)</f>
        <v>2.6878384682112162E-9</v>
      </c>
      <c r="P18">
        <f>IF('Output(tau)'!$B$18&gt;$H18,1/P$1/SQRT(4*3.14159*'Output(tau)'!$B$12)*(('Output(tau)'!$B$18-$H18)/P$1)^(-3/2)*EXP(-'Output(tau)'!$B$34*('Output(tau)'!$B$18-$H18)-(1-('Output(tau)'!$B$18-$H18)/P$1)^2/(4*'Output(tau)'!$B$12*('Output(tau)'!$B$18-$H18)/P$1)),0)</f>
        <v>3.0567000527396215E-8</v>
      </c>
      <c r="Q18">
        <f>IF('Output(tau)'!$B$18&gt;$H18,1/Q$1/SQRT(4*3.14159*'Output(tau)'!$B$12)*(('Output(tau)'!$B$18-$H18)/Q$1)^(-3/2)*EXP(-'Output(tau)'!$B$34*('Output(tau)'!$B$18-$H18)-(1-('Output(tau)'!$B$18-$H18)/Q$1)^2/(4*'Output(tau)'!$B$12*('Output(tau)'!$B$18-$H18)/Q$1)),0)</f>
        <v>2.0184826150310529E-7</v>
      </c>
      <c r="R18">
        <f>IF('Output(tau)'!$B$18&gt;$H18,1/R$1/SQRT(4*3.14159*'Output(tau)'!$B$12)*(('Output(tau)'!$B$18-$H18)/R$1)^(-3/2)*EXP(-'Output(tau)'!$B$34*('Output(tau)'!$B$18-$H18)-(1-('Output(tau)'!$B$18-$H18)/R$1)^2/(4*'Output(tau)'!$B$12*('Output(tau)'!$B$18-$H18)/R$1)),0)</f>
        <v>9.1041468724341114E-7</v>
      </c>
      <c r="S18">
        <f>IF('Output(tau)'!$B$18&gt;$H18,1/S$1/SQRT(4*3.14159*'Output(tau)'!$B$12)*(('Output(tau)'!$B$18-$H18)/S$1)^(-3/2)*EXP(-'Output(tau)'!$B$34*('Output(tau)'!$B$18-$H18)-(1-('Output(tau)'!$B$18-$H18)/S$1)^2/(4*'Output(tau)'!$B$12*('Output(tau)'!$B$18-$H18)/S$1)),0)</f>
        <v>3.1104780800791169E-6</v>
      </c>
      <c r="T18">
        <f>IF('Output(tau)'!$B$18&gt;$H18,1/T$1/SQRT(4*3.14159*'Output(tau)'!$B$12)*(('Output(tau)'!$B$18-$H18)/T$1)^(-3/2)*EXP(-'Output(tau)'!$B$34*('Output(tau)'!$B$18-$H18)-(1-('Output(tau)'!$B$18-$H18)/T$1)^2/(4*'Output(tau)'!$B$12*('Output(tau)'!$B$18-$H18)/T$1)),0)</f>
        <v>8.6254152164882414E-6</v>
      </c>
      <c r="U18">
        <f>IF('Output(tau)'!$B$18&gt;$H18,1/U$1/SQRT(4*3.14159*'Output(tau)'!$B$12)*(('Output(tau)'!$B$18-$H18)/U$1)^(-3/2)*EXP(-'Output(tau)'!$B$34*('Output(tau)'!$B$18-$H18)-(1-('Output(tau)'!$B$18-$H18)/U$1)^2/(4*'Output(tau)'!$B$12*('Output(tau)'!$B$18-$H18)/U$1)),0)</f>
        <v>2.0365102530406541E-5</v>
      </c>
      <c r="V18">
        <f>IF('Output(tau)'!$B$18&gt;$H18,1/V$1/SQRT(4*3.14159*'Output(tau)'!$B$12)*(('Output(tau)'!$B$18-$H18)/V$1)^(-3/2)*EXP(-'Output(tau)'!$B$34*('Output(tau)'!$B$18-$H18)-(1-('Output(tau)'!$B$18-$H18)/V$1)^2/(4*'Output(tau)'!$B$12*('Output(tau)'!$B$18-$H18)/V$1)),0)</f>
        <v>4.236568452285829E-5</v>
      </c>
      <c r="W18">
        <f>IF('Output(tau)'!$B$18&gt;$H18,1/W$1/SQRT(4*3.14159*'Output(tau)'!$B$12)*(('Output(tau)'!$B$18-$H18)/W$1)^(-3/2)*EXP(-'Output(tau)'!$B$34*('Output(tau)'!$B$18-$H18)-(1-('Output(tau)'!$B$18-$H18)/W$1)^2/(4*'Output(tau)'!$B$12*('Output(tau)'!$B$18-$H18)/W$1)),0)</f>
        <v>7.9630404784180562E-5</v>
      </c>
      <c r="X18">
        <f>IF('Output(tau)'!$B$18&gt;$H18,1/X$1/SQRT(4*3.14159*'Output(tau)'!$B$12)*(('Output(tau)'!$B$18-$H18)/X$1)^(-3/2)*EXP(-'Output(tau)'!$B$34*('Output(tau)'!$B$18-$H18)-(1-('Output(tau)'!$B$18-$H18)/X$1)^2/(4*'Output(tau)'!$B$12*('Output(tau)'!$B$18-$H18)/X$1)),0)</f>
        <v>1.3780903932356087E-4</v>
      </c>
      <c r="Y18">
        <f>IF('Output(tau)'!$B$18&gt;$H18,1/Y$1/SQRT(4*3.14159*'Output(tau)'!$B$12)*(('Output(tau)'!$B$18-$H18)/Y$1)^(-3/2)*EXP(-'Output(tau)'!$B$34*('Output(tau)'!$B$18-$H18)-(1-('Output(tau)'!$B$18-$H18)/Y$1)^2/(4*'Output(tau)'!$B$12*('Output(tau)'!$B$18-$H18)/Y$1)),0)</f>
        <v>2.2278529341552419E-4</v>
      </c>
      <c r="Z18">
        <f>IF('Output(tau)'!$B$18&gt;$H18,1/Z$1/SQRT(4*3.14159*'Output(tau)'!$B$12)*(('Output(tau)'!$B$18-$H18)/Z$1)^(-3/2)*EXP(-'Output(tau)'!$B$34*('Output(tau)'!$B$18-$H18)-(1-('Output(tau)'!$B$18-$H18)/Z$1)^2/(4*'Output(tau)'!$B$12*('Output(tau)'!$B$18-$H18)/Z$1)),0)</f>
        <v>3.4024565760257464E-4</v>
      </c>
      <c r="AA18">
        <f>IF('Output(tau)'!$B$18&gt;$H18,1/AA$1/SQRT(4*3.14159*'Output(tau)'!$B$12)*(('Output(tau)'!$B$18-$H18)/AA$1)^(-3/2)*EXP(-'Output(tau)'!$B$34*('Output(tau)'!$B$18-$H18)-(1-('Output(tau)'!$B$18-$H18)/AA$1)^2/(4*'Output(tau)'!$B$12*('Output(tau)'!$B$18-$H18)/AA$1)),0)</f>
        <v>4.9528929961823571E-4</v>
      </c>
      <c r="AB18">
        <f>IF('Output(tau)'!$B$18&gt;$H18,1/AB$1/SQRT(4*3.14159*'Output(tau)'!$B$12)*(('Output(tau)'!$B$18-$H18)/AB$1)^(-3/2)*EXP(-'Output(tau)'!$B$34*('Output(tau)'!$B$18-$H18)-(1-('Output(tau)'!$B$18-$H18)/AB$1)^2/(4*'Output(tau)'!$B$12*('Output(tau)'!$B$18-$H18)/AB$1)),0)</f>
        <v>6.9211736532909436E-4</v>
      </c>
      <c r="AC18">
        <f>IF('Output(tau)'!$B$18&gt;$H18,1/AC$1/SQRT(4*3.14159*'Output(tau)'!$B$12)*(('Output(tau)'!$B$18-$H18)/AC$1)^(-3/2)*EXP(-'Output(tau)'!$B$34*('Output(tau)'!$B$18-$H18)-(1-('Output(tau)'!$B$18-$H18)/AC$1)^2/(4*'Output(tau)'!$B$12*('Output(tau)'!$B$18-$H18)/AC$1)),0)</f>
        <v>9.338192542147003E-4</v>
      </c>
      <c r="AD18">
        <f>IF('Output(tau)'!$B$18&gt;$H18,1/AD$1/SQRT(4*3.14159*'Output(tau)'!$B$12)*(('Output(tau)'!$B$18-$H18)/AD$1)^(-3/2)*EXP(-'Output(tau)'!$B$34*('Output(tau)'!$B$18-$H18)-(1-('Output(tau)'!$B$18-$H18)/AD$1)^2/(4*'Output(tau)'!$B$12*('Output(tau)'!$B$18-$H18)/AD$1)),0)</f>
        <v>1.2222569714901643E-3</v>
      </c>
      <c r="AE18">
        <f>IF('Output(tau)'!$B$18&gt;$H18,1/AE$1/SQRT(4*3.14159*'Output(tau)'!$B$12)*(('Output(tau)'!$B$18-$H18)/AE$1)^(-3/2)*EXP(-'Output(tau)'!$B$34*('Output(tau)'!$B$18-$H18)-(1-('Output(tau)'!$B$18-$H18)/AE$1)^2/(4*'Output(tau)'!$B$12*('Output(tau)'!$B$18-$H18)/AE$1)),0)</f>
        <v>1.5580376772425639E-3</v>
      </c>
      <c r="AF18">
        <f>IF('Output(tau)'!$B$18&gt;$H18,1/AF$1/SQRT(4*3.14159*'Output(tau)'!$B$12)*(('Output(tau)'!$B$18-$H18)/AF$1)^(-3/2)*EXP(-'Output(tau)'!$B$34*('Output(tau)'!$B$18-$H18)-(1-('Output(tau)'!$B$18-$H18)/AF$1)^2/(4*'Output(tau)'!$B$12*('Output(tau)'!$B$18-$H18)/AF$1)),0)</f>
        <v>1.9405585782070233E-3</v>
      </c>
      <c r="AG18">
        <f>IF('Output(tau)'!$B$18&gt;$H18,1/AG$1/SQRT(4*3.14159*'Output(tau)'!$B$12)*(('Output(tau)'!$B$18-$H18)/AG$1)^(-3/2)*EXP(-'Output(tau)'!$B$34*('Output(tau)'!$B$18-$H18)-(1-('Output(tau)'!$B$18-$H18)/AG$1)^2/(4*'Output(tau)'!$B$12*('Output(tau)'!$B$18-$H18)/AG$1)),0)</f>
        <v>2.3681061893857085E-3</v>
      </c>
      <c r="AH18">
        <f>IF('Output(tau)'!$B$18&gt;$H18,1/AH$1/SQRT(4*3.14159*'Output(tau)'!$B$12)*(('Output(tau)'!$B$18-$H18)/AH$1)^(-3/2)*EXP(-'Output(tau)'!$B$34*('Output(tau)'!$B$18-$H18)-(1-('Output(tau)'!$B$18-$H18)/AH$1)^2/(4*'Output(tau)'!$B$12*('Output(tau)'!$B$18-$H18)/AH$1)),0)</f>
        <v>2.8379924757389401E-3</v>
      </c>
      <c r="AI18">
        <f>IF('Output(tau)'!$B$18&gt;$H18,1/AI$1/SQRT(4*3.14159*'Output(tau)'!$B$12)*(('Output(tau)'!$B$18-$H18)/AI$1)^(-3/2)*EXP(-'Output(tau)'!$B$34*('Output(tau)'!$B$18-$H18)-(1-('Output(tau)'!$B$18-$H18)/AI$1)^2/(4*'Output(tau)'!$B$12*('Output(tau)'!$B$18-$H18)/AI$1)),0)</f>
        <v>3.3467123887604999E-3</v>
      </c>
      <c r="AJ18">
        <f>IF('Output(tau)'!$B$18&gt;$H18,1/AJ$1/SQRT(4*3.14159*'Output(tau)'!$B$12)*(('Output(tau)'!$B$18-$H18)/AJ$1)^(-3/2)*EXP(-'Output(tau)'!$B$34*('Output(tau)'!$B$18-$H18)-(1-('Output(tau)'!$B$18-$H18)/AJ$1)^2/(4*'Output(tau)'!$B$12*('Output(tau)'!$B$18-$H18)/AJ$1)),0)</f>
        <v>3.8901100271429953E-3</v>
      </c>
      <c r="AK18">
        <f>IF('Output(tau)'!$B$18&gt;$H18,1/AK$1/SQRT(4*3.14159*'Output(tau)'!$B$12)*(('Output(tau)'!$B$18-$H18)/AK$1)^(-3/2)*EXP(-'Output(tau)'!$B$34*('Output(tau)'!$B$18-$H18)-(1-('Output(tau)'!$B$18-$H18)/AK$1)^2/(4*'Output(tau)'!$B$12*('Output(tau)'!$B$18-$H18)/AK$1)),0)</f>
        <v>4.4635435258114165E-3</v>
      </c>
      <c r="AL18">
        <f>IF('Output(tau)'!$B$18&gt;$H18,1/AL$1/SQRT(4*3.14159*'Output(tau)'!$B$12)*(('Output(tau)'!$B$18-$H18)/AL$1)^(-3/2)*EXP(-'Output(tau)'!$B$34*('Output(tau)'!$B$18-$H18)-(1-('Output(tau)'!$B$18-$H18)/AL$1)^2/(4*'Output(tau)'!$B$12*('Output(tau)'!$B$18-$H18)/AL$1)),0)</f>
        <v>5.0620414797138665E-3</v>
      </c>
      <c r="AM18">
        <f>IF('Output(tau)'!$B$18&gt;$H18,1/AM$1/SQRT(4*3.14159*'Output(tau)'!$B$12)*(('Output(tau)'!$B$18-$H18)/AM$1)^(-3/2)*EXP(-'Output(tau)'!$B$34*('Output(tau)'!$B$18-$H18)-(1-('Output(tau)'!$B$18-$H18)/AM$1)^2/(4*'Output(tau)'!$B$12*('Output(tau)'!$B$18-$H18)/AM$1)),0)</f>
        <v>5.6804460629562925E-3</v>
      </c>
      <c r="AN18">
        <f>IF('Output(tau)'!$B$18&gt;$H18,1/AN$1/SQRT(4*3.14159*'Output(tau)'!$B$12)*(('Output(tau)'!$B$18-$H18)/AN$1)^(-3/2)*EXP(-'Output(tau)'!$B$34*('Output(tau)'!$B$18-$H18)-(1-('Output(tau)'!$B$18-$H18)/AN$1)^2/(4*'Output(tau)'!$B$12*('Output(tau)'!$B$18-$H18)/AN$1)),0)</f>
        <v>6.3135399424967108E-3</v>
      </c>
      <c r="AO18">
        <f>IF('Output(tau)'!$B$18&gt;$H18,1/AO$1/SQRT(4*3.14159*'Output(tau)'!$B$12)*(('Output(tau)'!$B$18-$H18)/AO$1)^(-3/2)*EXP(-'Output(tau)'!$B$34*('Output(tau)'!$B$18-$H18)-(1-('Output(tau)'!$B$18-$H18)/AO$1)^2/(4*'Output(tau)'!$B$12*('Output(tau)'!$B$18-$H18)/AO$1)),0)</f>
        <v>6.9561556077007867E-3</v>
      </c>
      <c r="AP18">
        <f>IF('Output(tau)'!$B$18&gt;$H18,1/AP$1/SQRT(4*3.14159*'Output(tau)'!$B$12)*(('Output(tau)'!$B$18-$H18)/AP$1)^(-3/2)*EXP(-'Output(tau)'!$B$34*('Output(tau)'!$B$18-$H18)-(1-('Output(tau)'!$B$18-$H18)/AP$1)^2/(4*'Output(tau)'!$B$12*('Output(tau)'!$B$18-$H18)/AP$1)),0)</f>
        <v>7.603266878908283E-3</v>
      </c>
      <c r="AQ18">
        <f>IF('Output(tau)'!$B$18&gt;$H18,1/AQ$1/SQRT(4*3.14159*'Output(tau)'!$B$12)*(('Output(tau)'!$B$18-$H18)/AQ$1)^(-3/2)*EXP(-'Output(tau)'!$B$34*('Output(tau)'!$B$18-$H18)-(1-('Output(tau)'!$B$18-$H18)/AQ$1)^2/(4*'Output(tau)'!$B$12*('Output(tau)'!$B$18-$H18)/AQ$1)),0)</f>
        <v>8.2500631735039735E-3</v>
      </c>
      <c r="AR18">
        <f>IF('Output(tau)'!$B$18&gt;$H18,1/AR$1/SQRT(4*3.14159*'Output(tau)'!$B$12)*(('Output(tau)'!$B$18-$H18)/AR$1)^(-3/2)*EXP(-'Output(tau)'!$B$34*('Output(tau)'!$B$18-$H18)-(1-('Output(tau)'!$B$18-$H18)/AR$1)^2/(4*'Output(tau)'!$B$12*('Output(tau)'!$B$18-$H18)/AR$1)),0)</f>
        <v>8.8920076554786821E-3</v>
      </c>
      <c r="AS18">
        <f>IF('Output(tau)'!$B$18&gt;$H18,1/AS$1/SQRT(4*3.14159*'Output(tau)'!$B$12)*(('Output(tau)'!$B$18-$H18)/AS$1)^(-3/2)*EXP(-'Output(tau)'!$B$34*('Output(tau)'!$B$18-$H18)-(1-('Output(tau)'!$B$18-$H18)/AS$1)^2/(4*'Output(tau)'!$B$12*('Output(tau)'!$B$18-$H18)/AS$1)),0)</f>
        <v>9.5248807303917101E-3</v>
      </c>
      <c r="AT18">
        <f>IF('Output(tau)'!$B$18&gt;$H18,1/AT$1/SQRT(4*3.14159*'Output(tau)'!$B$12)*(('Output(tau)'!$B$18-$H18)/AT$1)^(-3/2)*EXP(-'Output(tau)'!$B$34*('Output(tau)'!$B$18-$H18)-(1-('Output(tau)'!$B$18-$H18)/AT$1)^2/(4*'Output(tau)'!$B$12*('Output(tau)'!$B$18-$H18)/AT$1)),0)</f>
        <v>1.0144810522174022E-2</v>
      </c>
      <c r="AU18">
        <f>IF('Output(tau)'!$B$18&gt;$H18,1/AU$1/SQRT(4*3.14159*'Output(tau)'!$B$12)*(('Output(tau)'!$B$18-$H18)/AU$1)^(-3/2)*EXP(-'Output(tau)'!$B$34*('Output(tau)'!$B$18-$H18)-(1-('Output(tau)'!$B$18-$H18)/AU$1)^2/(4*'Output(tau)'!$B$12*('Output(tau)'!$B$18-$H18)/AU$1)),0)</f>
        <v>1.0748292023878768E-2</v>
      </c>
      <c r="AV18">
        <f>IF('Output(tau)'!$B$18&gt;$H18,1/AV$1/SQRT(4*3.14159*'Output(tau)'!$B$12)*(('Output(tau)'!$B$18-$H18)/AV$1)^(-3/2)*EXP(-'Output(tau)'!$B$34*('Output(tau)'!$B$18-$H18)-(1-('Output(tau)'!$B$18-$H18)/AV$1)^2/(4*'Output(tau)'!$B$12*('Output(tau)'!$B$18-$H18)/AV$1)),0)</f>
        <v>1.1332196586034878E-2</v>
      </c>
    </row>
    <row r="19" spans="7:48" x14ac:dyDescent="0.15">
      <c r="G19">
        <f>IF('Output(tau)'!$B$18&gt;H19,'Output(tau)'!$B$18-H19,0)</f>
        <v>53</v>
      </c>
      <c r="H19">
        <v>1947</v>
      </c>
      <c r="I19">
        <f>IF('Output(tau)'!$B$18&gt;$H19,1/I$1/SQRT(4*3.14159*'Output(tau)'!$B$12)*(('Output(tau)'!$B$18-$H19)/I$1)^(-3/2)*EXP(-'Output(tau)'!$B$34*('Output(tau)'!$B$18-$H19)-(1-('Output(tau)'!$B$18-$H19)/I$1)^2/(4*'Output(tau)'!$B$12*('Output(tau)'!$B$18-$H19)/I$1)),0)</f>
        <v>1.1917799742805224E-6</v>
      </c>
      <c r="J19">
        <f>IF('Output(tau)'!$B$18&gt;$H19,1/J$1/SQRT(4*3.14159*'Output(tau)'!$B$12)*(('Output(tau)'!$B$18-$H19)/J$1)^(-3/2)*EXP(-'Output(tau)'!$B$34*('Output(tau)'!$B$18-$H19)-(1-('Output(tau)'!$B$18-$H19)/J$1)^2/(4*'Output(tau)'!$B$12*('Output(tau)'!$B$18-$H19)/J$1)),0)</f>
        <v>7.4642856447674086E-30</v>
      </c>
      <c r="K19">
        <f>IF('Output(tau)'!$B$18&gt;$H19,1/K$1/SQRT(4*3.14159*'Output(tau)'!$B$12)*(('Output(tau)'!$B$18-$H19)/K$1)^(-3/2)*EXP(-'Output(tau)'!$B$34*('Output(tau)'!$B$18-$H19)-(1-('Output(tau)'!$B$18-$H19)/K$1)^2/(4*'Output(tau)'!$B$12*('Output(tau)'!$B$18-$H19)/K$1)),0)</f>
        <v>3.3979587327387232E-20</v>
      </c>
      <c r="L19">
        <f>IF('Output(tau)'!$B$18&gt;$H19,1/L$1/SQRT(4*3.14159*'Output(tau)'!$B$12)*(('Output(tau)'!$B$18-$H19)/L$1)^(-3/2)*EXP(-'Output(tau)'!$B$34*('Output(tau)'!$B$18-$H19)-(1-('Output(tau)'!$B$18-$H19)/L$1)^2/(4*'Output(tau)'!$B$12*('Output(tau)'!$B$18-$H19)/L$1)),0)</f>
        <v>2.3363439785189461E-15</v>
      </c>
      <c r="M19">
        <f>IF('Output(tau)'!$B$18&gt;$H19,1/M$1/SQRT(4*3.14159*'Output(tau)'!$B$12)*(('Output(tau)'!$B$18-$H19)/M$1)^(-3/2)*EXP(-'Output(tau)'!$B$34*('Output(tau)'!$B$18-$H19)-(1-('Output(tau)'!$B$18-$H19)/M$1)^2/(4*'Output(tau)'!$B$12*('Output(tau)'!$B$18-$H19)/M$1)),0)</f>
        <v>1.8780499738168224E-12</v>
      </c>
      <c r="N19">
        <f>IF('Output(tau)'!$B$18&gt;$H19,1/N$1/SQRT(4*3.14159*'Output(tau)'!$B$12)*(('Output(tau)'!$B$18-$H19)/N$1)^(-3/2)*EXP(-'Output(tau)'!$B$34*('Output(tau)'!$B$18-$H19)-(1-('Output(tau)'!$B$18-$H19)/N$1)^2/(4*'Output(tau)'!$B$12*('Output(tau)'!$B$18-$H19)/N$1)),0)</f>
        <v>1.6253471736939806E-10</v>
      </c>
      <c r="O19">
        <f>IF('Output(tau)'!$B$18&gt;$H19,1/O$1/SQRT(4*3.14159*'Output(tau)'!$B$12)*(('Output(tau)'!$B$18-$H19)/O$1)^(-3/2)*EXP(-'Output(tau)'!$B$34*('Output(tau)'!$B$18-$H19)-(1-('Output(tau)'!$B$18-$H19)/O$1)^2/(4*'Output(tau)'!$B$12*('Output(tau)'!$B$18-$H19)/O$1)),0)</f>
        <v>3.9267172782641662E-9</v>
      </c>
      <c r="P19">
        <f>IF('Output(tau)'!$B$18&gt;$H19,1/P$1/SQRT(4*3.14159*'Output(tau)'!$B$12)*(('Output(tau)'!$B$18-$H19)/P$1)^(-3/2)*EXP(-'Output(tau)'!$B$34*('Output(tau)'!$B$18-$H19)-(1-('Output(tau)'!$B$18-$H19)/P$1)^2/(4*'Output(tau)'!$B$12*('Output(tau)'!$B$18-$H19)/P$1)),0)</f>
        <v>4.2668933051555089E-8</v>
      </c>
      <c r="Q19">
        <f>IF('Output(tau)'!$B$18&gt;$H19,1/Q$1/SQRT(4*3.14159*'Output(tau)'!$B$12)*(('Output(tau)'!$B$18-$H19)/Q$1)^(-3/2)*EXP(-'Output(tau)'!$B$34*('Output(tau)'!$B$18-$H19)-(1-('Output(tau)'!$B$18-$H19)/Q$1)^2/(4*'Output(tau)'!$B$12*('Output(tau)'!$B$18-$H19)/Q$1)),0)</f>
        <v>2.7190984972419468E-7</v>
      </c>
      <c r="R19">
        <f>IF('Output(tau)'!$B$18&gt;$H19,1/R$1/SQRT(4*3.14159*'Output(tau)'!$B$12)*(('Output(tau)'!$B$18-$H19)/R$1)^(-3/2)*EXP(-'Output(tau)'!$B$34*('Output(tau)'!$B$18-$H19)-(1-('Output(tau)'!$B$18-$H19)/R$1)^2/(4*'Output(tau)'!$B$12*('Output(tau)'!$B$18-$H19)/R$1)),0)</f>
        <v>1.1917799742805224E-6</v>
      </c>
      <c r="S19">
        <f>IF('Output(tau)'!$B$18&gt;$H19,1/S$1/SQRT(4*3.14159*'Output(tau)'!$B$12)*(('Output(tau)'!$B$18-$H19)/S$1)^(-3/2)*EXP(-'Output(tau)'!$B$34*('Output(tau)'!$B$18-$H19)-(1-('Output(tau)'!$B$18-$H19)/S$1)^2/(4*'Output(tau)'!$B$12*('Output(tau)'!$B$18-$H19)/S$1)),0)</f>
        <v>3.9768048660098555E-6</v>
      </c>
      <c r="T19">
        <f>IF('Output(tau)'!$B$18&gt;$H19,1/T$1/SQRT(4*3.14159*'Output(tau)'!$B$12)*(('Output(tau)'!$B$18-$H19)/T$1)^(-3/2)*EXP(-'Output(tau)'!$B$34*('Output(tau)'!$B$18-$H19)-(1-('Output(tau)'!$B$18-$H19)/T$1)^2/(4*'Output(tau)'!$B$12*('Output(tau)'!$B$18-$H19)/T$1)),0)</f>
        <v>1.0811414296790414E-5</v>
      </c>
      <c r="U19">
        <f>IF('Output(tau)'!$B$18&gt;$H19,1/U$1/SQRT(4*3.14159*'Output(tau)'!$B$12)*(('Output(tau)'!$B$18-$H19)/U$1)^(-3/2)*EXP(-'Output(tau)'!$B$34*('Output(tau)'!$B$18-$H19)-(1-('Output(tau)'!$B$18-$H19)/U$1)^2/(4*'Output(tau)'!$B$12*('Output(tau)'!$B$18-$H19)/U$1)),0)</f>
        <v>2.5098622702801489E-5</v>
      </c>
      <c r="V19">
        <f>IF('Output(tau)'!$B$18&gt;$H19,1/V$1/SQRT(4*3.14159*'Output(tau)'!$B$12)*(('Output(tau)'!$B$18-$H19)/V$1)^(-3/2)*EXP(-'Output(tau)'!$B$34*('Output(tau)'!$B$18-$H19)-(1-('Output(tau)'!$B$18-$H19)/V$1)^2/(4*'Output(tau)'!$B$12*('Output(tau)'!$B$18-$H19)/V$1)),0)</f>
        <v>5.1455591001316029E-5</v>
      </c>
      <c r="W19">
        <f>IF('Output(tau)'!$B$18&gt;$H19,1/W$1/SQRT(4*3.14159*'Output(tau)'!$B$12)*(('Output(tau)'!$B$18-$H19)/W$1)^(-3/2)*EXP(-'Output(tau)'!$B$34*('Output(tau)'!$B$18-$H19)-(1-('Output(tau)'!$B$18-$H19)/W$1)^2/(4*'Output(tau)'!$B$12*('Output(tau)'!$B$18-$H19)/W$1)),0)</f>
        <v>9.5487765600717726E-5</v>
      </c>
      <c r="X19">
        <f>IF('Output(tau)'!$B$18&gt;$H19,1/X$1/SQRT(4*3.14159*'Output(tau)'!$B$12)*(('Output(tau)'!$B$18-$H19)/X$1)^(-3/2)*EXP(-'Output(tau)'!$B$34*('Output(tau)'!$B$18-$H19)-(1-('Output(tau)'!$B$18-$H19)/X$1)^2/(4*'Output(tau)'!$B$12*('Output(tau)'!$B$18-$H19)/X$1)),0)</f>
        <v>1.633966880042096E-4</v>
      </c>
      <c r="Y19">
        <f>IF('Output(tau)'!$B$18&gt;$H19,1/Y$1/SQRT(4*3.14159*'Output(tau)'!$B$12)*(('Output(tau)'!$B$18-$H19)/Y$1)^(-3/2)*EXP(-'Output(tau)'!$B$34*('Output(tau)'!$B$18-$H19)-(1-('Output(tau)'!$B$18-$H19)/Y$1)^2/(4*'Output(tau)'!$B$12*('Output(tau)'!$B$18-$H19)/Y$1)),0)</f>
        <v>2.6150561760126119E-4</v>
      </c>
      <c r="Z19">
        <f>IF('Output(tau)'!$B$18&gt;$H19,1/Z$1/SQRT(4*3.14159*'Output(tau)'!$B$12)*(('Output(tau)'!$B$18-$H19)/Z$1)^(-3/2)*EXP(-'Output(tau)'!$B$34*('Output(tau)'!$B$18-$H19)-(1-('Output(tau)'!$B$18-$H19)/Z$1)^2/(4*'Output(tau)'!$B$12*('Output(tau)'!$B$18-$H19)/Z$1)),0)</f>
        <v>3.9578522263778967E-4</v>
      </c>
      <c r="AA19">
        <f>IF('Output(tau)'!$B$18&gt;$H19,1/AA$1/SQRT(4*3.14159*'Output(tau)'!$B$12)*(('Output(tau)'!$B$18-$H19)/AA$1)^(-3/2)*EXP(-'Output(tau)'!$B$34*('Output(tau)'!$B$18-$H19)-(1-('Output(tau)'!$B$18-$H19)/AA$1)^2/(4*'Output(tau)'!$B$12*('Output(tau)'!$B$18-$H19)/AA$1)),0)</f>
        <v>5.7144166066215628E-4</v>
      </c>
      <c r="AB19">
        <f>IF('Output(tau)'!$B$18&gt;$H19,1/AB$1/SQRT(4*3.14159*'Output(tau)'!$B$12)*(('Output(tau)'!$B$18-$H19)/AB$1)^(-3/2)*EXP(-'Output(tau)'!$B$34*('Output(tau)'!$B$18-$H19)-(1-('Output(tau)'!$B$18-$H19)/AB$1)^2/(4*'Output(tau)'!$B$12*('Output(tau)'!$B$18-$H19)/AB$1)),0)</f>
        <v>7.9260377483476863E-4</v>
      </c>
      <c r="AC19">
        <f>IF('Output(tau)'!$B$18&gt;$H19,1/AC$1/SQRT(4*3.14159*'Output(tau)'!$B$12)*(('Output(tau)'!$B$18-$H19)/AC$1)^(-3/2)*EXP(-'Output(tau)'!$B$34*('Output(tau)'!$B$18-$H19)-(1-('Output(tau)'!$B$18-$H19)/AC$1)^2/(4*'Output(tau)'!$B$12*('Output(tau)'!$B$18-$H19)/AC$1)),0)</f>
        <v>1.0621228834619978E-3</v>
      </c>
      <c r="AD19">
        <f>IF('Output(tau)'!$B$18&gt;$H19,1/AD$1/SQRT(4*3.14159*'Output(tau)'!$B$12)*(('Output(tau)'!$B$18-$H19)/AD$1)^(-3/2)*EXP(-'Output(tau)'!$B$34*('Output(tau)'!$B$18-$H19)-(1-('Output(tau)'!$B$18-$H19)/AD$1)^2/(4*'Output(tau)'!$B$12*('Output(tau)'!$B$18-$H19)/AD$1)),0)</f>
        <v>1.381481340913376E-3</v>
      </c>
      <c r="AE19">
        <f>IF('Output(tau)'!$B$18&gt;$H19,1/AE$1/SQRT(4*3.14159*'Output(tau)'!$B$12)*(('Output(tau)'!$B$18-$H19)/AE$1)^(-3/2)*EXP(-'Output(tau)'!$B$34*('Output(tau)'!$B$18-$H19)-(1-('Output(tau)'!$B$18-$H19)/AE$1)^2/(4*'Output(tau)'!$B$12*('Output(tau)'!$B$18-$H19)/AE$1)),0)</f>
        <v>1.7507952904132745E-3</v>
      </c>
      <c r="AF19">
        <f>IF('Output(tau)'!$B$18&gt;$H19,1/AF$1/SQRT(4*3.14159*'Output(tau)'!$B$12)*(('Output(tau)'!$B$18-$H19)/AF$1)^(-3/2)*EXP(-'Output(tau)'!$B$34*('Output(tau)'!$B$18-$H19)-(1-('Output(tau)'!$B$18-$H19)/AF$1)^2/(4*'Output(tau)'!$B$12*('Output(tau)'!$B$18-$H19)/AF$1)),0)</f>
        <v>2.1688918396474016E-3</v>
      </c>
      <c r="AG19">
        <f>IF('Output(tau)'!$B$18&gt;$H19,1/AG$1/SQRT(4*3.14159*'Output(tau)'!$B$12)*(('Output(tau)'!$B$18-$H19)/AG$1)^(-3/2)*EXP(-'Output(tau)'!$B$34*('Output(tau)'!$B$18-$H19)-(1-('Output(tau)'!$B$18-$H19)/AG$1)^2/(4*'Output(tau)'!$B$12*('Output(tau)'!$B$18-$H19)/AG$1)),0)</f>
        <v>2.6334397553535779E-3</v>
      </c>
      <c r="AH19">
        <f>IF('Output(tau)'!$B$18&gt;$H19,1/AH$1/SQRT(4*3.14159*'Output(tau)'!$B$12)*(('Output(tau)'!$B$18-$H19)/AH$1)^(-3/2)*EXP(-'Output(tau)'!$B$34*('Output(tau)'!$B$18-$H19)-(1-('Output(tau)'!$B$18-$H19)/AH$1)^2/(4*'Output(tau)'!$B$12*('Output(tau)'!$B$18-$H19)/AH$1)),0)</f>
        <v>3.1411142149903939E-3</v>
      </c>
      <c r="AI19">
        <f>IF('Output(tau)'!$B$18&gt;$H19,1/AI$1/SQRT(4*3.14159*'Output(tau)'!$B$12)*(('Output(tau)'!$B$18-$H19)/AI$1)^(-3/2)*EXP(-'Output(tau)'!$B$34*('Output(tau)'!$B$18-$H19)-(1-('Output(tau)'!$B$18-$H19)/AI$1)^2/(4*'Output(tau)'!$B$12*('Output(tau)'!$B$18-$H19)/AI$1)),0)</f>
        <v>3.6877789782866722E-3</v>
      </c>
      <c r="AJ19">
        <f>IF('Output(tau)'!$B$18&gt;$H19,1/AJ$1/SQRT(4*3.14159*'Output(tau)'!$B$12)*(('Output(tau)'!$B$18-$H19)/AJ$1)^(-3/2)*EXP(-'Output(tau)'!$B$34*('Output(tau)'!$B$18-$H19)-(1-('Output(tau)'!$B$18-$H19)/AJ$1)^2/(4*'Output(tau)'!$B$12*('Output(tau)'!$B$18-$H19)/AJ$1)),0)</f>
        <v>4.2686726963058258E-3</v>
      </c>
      <c r="AK19">
        <f>IF('Output(tau)'!$B$18&gt;$H19,1/AK$1/SQRT(4*3.14159*'Output(tau)'!$B$12)*(('Output(tau)'!$B$18-$H19)/AK$1)^(-3/2)*EXP(-'Output(tau)'!$B$34*('Output(tau)'!$B$18-$H19)-(1-('Output(tau)'!$B$18-$H19)/AK$1)^2/(4*'Output(tau)'!$B$12*('Output(tau)'!$B$18-$H19)/AK$1)),0)</f>
        <v>4.8785894133943752E-3</v>
      </c>
      <c r="AL19">
        <f>IF('Output(tau)'!$B$18&gt;$H19,1/AL$1/SQRT(4*3.14159*'Output(tau)'!$B$12)*(('Output(tau)'!$B$18-$H19)/AL$1)^(-3/2)*EXP(-'Output(tau)'!$B$34*('Output(tau)'!$B$18-$H19)-(1-('Output(tau)'!$B$18-$H19)/AL$1)^2/(4*'Output(tau)'!$B$12*('Output(tau)'!$B$18-$H19)/AL$1)),0)</f>
        <v>5.5120463276113361E-3</v>
      </c>
      <c r="AM19">
        <f>IF('Output(tau)'!$B$18&gt;$H19,1/AM$1/SQRT(4*3.14159*'Output(tau)'!$B$12)*(('Output(tau)'!$B$18-$H19)/AM$1)^(-3/2)*EXP(-'Output(tau)'!$B$34*('Output(tau)'!$B$18-$H19)-(1-('Output(tau)'!$B$18-$H19)/AM$1)^2/(4*'Output(tau)'!$B$12*('Output(tau)'!$B$18-$H19)/AM$1)),0)</f>
        <v>6.163434413935796E-3</v>
      </c>
      <c r="AN19">
        <f>IF('Output(tau)'!$B$18&gt;$H19,1/AN$1/SQRT(4*3.14159*'Output(tau)'!$B$12)*(('Output(tau)'!$B$18-$H19)/AN$1)^(-3/2)*EXP(-'Output(tau)'!$B$34*('Output(tau)'!$B$18-$H19)-(1-('Output(tau)'!$B$18-$H19)/AN$1)^2/(4*'Output(tau)'!$B$12*('Output(tau)'!$B$18-$H19)/AN$1)),0)</f>
        <v>6.8271495450111901E-3</v>
      </c>
      <c r="AO19">
        <f>IF('Output(tau)'!$B$18&gt;$H19,1/AO$1/SQRT(4*3.14159*'Output(tau)'!$B$12)*(('Output(tau)'!$B$18-$H19)/AO$1)^(-3/2)*EXP(-'Output(tau)'!$B$34*('Output(tau)'!$B$18-$H19)-(1-('Output(tau)'!$B$18-$H19)/AO$1)^2/(4*'Output(tau)'!$B$12*('Output(tau)'!$B$18-$H19)/AO$1)),0)</f>
        <v>7.4977032926269414E-3</v>
      </c>
      <c r="AP19">
        <f>IF('Output(tau)'!$B$18&gt;$H19,1/AP$1/SQRT(4*3.14159*'Output(tau)'!$B$12)*(('Output(tau)'!$B$18-$H19)/AP$1)^(-3/2)*EXP(-'Output(tau)'!$B$34*('Output(tau)'!$B$18-$H19)-(1-('Output(tau)'!$B$18-$H19)/AP$1)^2/(4*'Output(tau)'!$B$12*('Output(tau)'!$B$18-$H19)/AP$1)),0)</f>
        <v>8.1698137179499579E-3</v>
      </c>
      <c r="AQ19">
        <f>IF('Output(tau)'!$B$18&gt;$H19,1/AQ$1/SQRT(4*3.14159*'Output(tau)'!$B$12)*(('Output(tau)'!$B$18-$H19)/AQ$1)^(-3/2)*EXP(-'Output(tau)'!$B$34*('Output(tau)'!$B$18-$H19)-(1-('Output(tau)'!$B$18-$H19)/AQ$1)^2/(4*'Output(tau)'!$B$12*('Output(tau)'!$B$18-$H19)/AQ$1)),0)</f>
        <v>8.8384772303620636E-3</v>
      </c>
      <c r="AR19">
        <f>IF('Output(tau)'!$B$18&gt;$H19,1/AR$1/SQRT(4*3.14159*'Output(tau)'!$B$12)*(('Output(tau)'!$B$18-$H19)/AR$1)^(-3/2)*EXP(-'Output(tau)'!$B$34*('Output(tau)'!$B$18-$H19)-(1-('Output(tau)'!$B$18-$H19)/AR$1)^2/(4*'Output(tau)'!$B$12*('Output(tau)'!$B$18-$H19)/AR$1)),0)</f>
        <v>9.4990230846472394E-3</v>
      </c>
      <c r="AS19">
        <f>IF('Output(tau)'!$B$18&gt;$H19,1/AS$1/SQRT(4*3.14159*'Output(tau)'!$B$12)*(('Output(tau)'!$B$18-$H19)/AS$1)^(-3/2)*EXP(-'Output(tau)'!$B$34*('Output(tau)'!$B$18-$H19)-(1-('Output(tau)'!$B$18-$H19)/AS$1)^2/(4*'Output(tau)'!$B$12*('Output(tau)'!$B$18-$H19)/AS$1)),0)</f>
        <v>1.014715235910584E-2</v>
      </c>
      <c r="AT19">
        <f>IF('Output(tau)'!$B$18&gt;$H19,1/AT$1/SQRT(4*3.14159*'Output(tau)'!$B$12)*(('Output(tau)'!$B$18-$H19)/AT$1)^(-3/2)*EXP(-'Output(tau)'!$B$34*('Output(tau)'!$B$18-$H19)-(1-('Output(tau)'!$B$18-$H19)/AT$1)^2/(4*'Output(tau)'!$B$12*('Output(tau)'!$B$18-$H19)/AT$1)),0)</f>
        <v>1.0778963368819745E-2</v>
      </c>
      <c r="AU19">
        <f>IF('Output(tau)'!$B$18&gt;$H19,1/AU$1/SQRT(4*3.14159*'Output(tau)'!$B$12)*(('Output(tau)'!$B$18-$H19)/AU$1)^(-3/2)*EXP(-'Output(tau)'!$B$34*('Output(tau)'!$B$18-$H19)-(1-('Output(tau)'!$B$18-$H19)/AU$1)^2/(4*'Output(tau)'!$B$12*('Output(tau)'!$B$18-$H19)/AU$1)),0)</f>
        <v>1.1390965464820369E-2</v>
      </c>
      <c r="AV19">
        <f>IF('Output(tau)'!$B$18&gt;$H19,1/AV$1/SQRT(4*3.14159*'Output(tau)'!$B$12)*(('Output(tau)'!$B$18-$H19)/AV$1)^(-3/2)*EXP(-'Output(tau)'!$B$34*('Output(tau)'!$B$18-$H19)-(1-('Output(tau)'!$B$18-$H19)/AV$1)^2/(4*'Output(tau)'!$B$12*('Output(tau)'!$B$18-$H19)/AV$1)),0)</f>
        <v>1.19800830880324E-2</v>
      </c>
    </row>
    <row r="20" spans="7:48" x14ac:dyDescent="0.15">
      <c r="G20">
        <f>IF('Output(tau)'!$B$18&gt;H20,'Output(tau)'!$B$18-H20,0)</f>
        <v>52</v>
      </c>
      <c r="H20">
        <v>1948</v>
      </c>
      <c r="I20">
        <f>IF('Output(tau)'!$B$18&gt;$H20,1/I$1/SQRT(4*3.14159*'Output(tau)'!$B$12)*(('Output(tau)'!$B$18-$H20)/I$1)^(-3/2)*EXP(-'Output(tau)'!$B$34*('Output(tau)'!$B$18-$H20)-(1-('Output(tau)'!$B$18-$H20)/I$1)^2/(4*'Output(tau)'!$B$12*('Output(tau)'!$B$18-$H20)/I$1)),0)</f>
        <v>1.5604108331365287E-6</v>
      </c>
      <c r="J20">
        <f>IF('Output(tau)'!$B$18&gt;$H20,1/J$1/SQRT(4*3.14159*'Output(tau)'!$B$12)*(('Output(tau)'!$B$18-$H20)/J$1)^(-3/2)*EXP(-'Output(tau)'!$B$34*('Output(tau)'!$B$18-$H20)-(1-('Output(tau)'!$B$18-$H20)/J$1)^2/(4*'Output(tau)'!$B$12*('Output(tau)'!$B$18-$H20)/J$1)),0)</f>
        <v>2.6759453196023337E-29</v>
      </c>
      <c r="K20">
        <f>IF('Output(tau)'!$B$18&gt;$H20,1/K$1/SQRT(4*3.14159*'Output(tau)'!$B$12)*(('Output(tau)'!$B$18-$H20)/K$1)^(-3/2)*EXP(-'Output(tau)'!$B$34*('Output(tau)'!$B$18-$H20)-(1-('Output(tau)'!$B$18-$H20)/K$1)^2/(4*'Output(tau)'!$B$12*('Output(tau)'!$B$18-$H20)/K$1)),0)</f>
        <v>8.0233751028861079E-20</v>
      </c>
      <c r="L20">
        <f>IF('Output(tau)'!$B$18&gt;$H20,1/L$1/SQRT(4*3.14159*'Output(tau)'!$B$12)*(('Output(tau)'!$B$18-$H20)/L$1)^(-3/2)*EXP(-'Output(tau)'!$B$34*('Output(tau)'!$B$18-$H20)-(1-('Output(tau)'!$B$18-$H20)/L$1)^2/(4*'Output(tau)'!$B$12*('Output(tau)'!$B$18-$H20)/L$1)),0)</f>
        <v>4.4751109764914426E-15</v>
      </c>
      <c r="M20">
        <f>IF('Output(tau)'!$B$18&gt;$H20,1/M$1/SQRT(4*3.14159*'Output(tau)'!$B$12)*(('Output(tau)'!$B$18-$H20)/M$1)^(-3/2)*EXP(-'Output(tau)'!$B$34*('Output(tau)'!$B$18-$H20)-(1-('Output(tau)'!$B$18-$H20)/M$1)^2/(4*'Output(tau)'!$B$12*('Output(tau)'!$B$18-$H20)/M$1)),0)</f>
        <v>3.171709523002506E-12</v>
      </c>
      <c r="N20">
        <f>IF('Output(tau)'!$B$18&gt;$H20,1/N$1/SQRT(4*3.14159*'Output(tau)'!$B$12)*(('Output(tau)'!$B$18-$H20)/N$1)^(-3/2)*EXP(-'Output(tau)'!$B$34*('Output(tau)'!$B$18-$H20)-(1-('Output(tau)'!$B$18-$H20)/N$1)^2/(4*'Output(tau)'!$B$12*('Output(tau)'!$B$18-$H20)/N$1)),0)</f>
        <v>2.5231742374318893E-10</v>
      </c>
      <c r="O20">
        <f>IF('Output(tau)'!$B$18&gt;$H20,1/O$1/SQRT(4*3.14159*'Output(tau)'!$B$12)*(('Output(tau)'!$B$18-$H20)/O$1)^(-3/2)*EXP(-'Output(tau)'!$B$34*('Output(tau)'!$B$18-$H20)-(1-('Output(tau)'!$B$18-$H20)/O$1)^2/(4*'Output(tau)'!$B$12*('Output(tau)'!$B$18-$H20)/O$1)),0)</f>
        <v>5.7383352720697611E-9</v>
      </c>
      <c r="P20">
        <f>IF('Output(tau)'!$B$18&gt;$H20,1/P$1/SQRT(4*3.14159*'Output(tau)'!$B$12)*(('Output(tau)'!$B$18-$H20)/P$1)^(-3/2)*EXP(-'Output(tau)'!$B$34*('Output(tau)'!$B$18-$H20)-(1-('Output(tau)'!$B$18-$H20)/P$1)^2/(4*'Output(tau)'!$B$12*('Output(tau)'!$B$18-$H20)/P$1)),0)</f>
        <v>5.9578006686623847E-8</v>
      </c>
      <c r="Q20">
        <f>IF('Output(tau)'!$B$18&gt;$H20,1/Q$1/SQRT(4*3.14159*'Output(tau)'!$B$12)*(('Output(tau)'!$B$18-$H20)/Q$1)^(-3/2)*EXP(-'Output(tau)'!$B$34*('Output(tau)'!$B$18-$H20)-(1-('Output(tau)'!$B$18-$H20)/Q$1)^2/(4*'Output(tau)'!$B$12*('Output(tau)'!$B$18-$H20)/Q$1)),0)</f>
        <v>3.6637472225820174E-7</v>
      </c>
      <c r="R20">
        <f>IF('Output(tau)'!$B$18&gt;$H20,1/R$1/SQRT(4*3.14159*'Output(tau)'!$B$12)*(('Output(tau)'!$B$18-$H20)/R$1)^(-3/2)*EXP(-'Output(tau)'!$B$34*('Output(tau)'!$B$18-$H20)-(1-('Output(tau)'!$B$18-$H20)/R$1)^2/(4*'Output(tau)'!$B$12*('Output(tau)'!$B$18-$H20)/R$1)),0)</f>
        <v>1.5604108331365287E-6</v>
      </c>
      <c r="S20">
        <f>IF('Output(tau)'!$B$18&gt;$H20,1/S$1/SQRT(4*3.14159*'Output(tau)'!$B$12)*(('Output(tau)'!$B$18-$H20)/S$1)^(-3/2)*EXP(-'Output(tau)'!$B$34*('Output(tau)'!$B$18-$H20)-(1-('Output(tau)'!$B$18-$H20)/S$1)^2/(4*'Output(tau)'!$B$12*('Output(tau)'!$B$18-$H20)/S$1)),0)</f>
        <v>5.0852565971366046E-6</v>
      </c>
      <c r="T20">
        <f>IF('Output(tau)'!$B$18&gt;$H20,1/T$1/SQRT(4*3.14159*'Output(tau)'!$B$12)*(('Output(tau)'!$B$18-$H20)/T$1)^(-3/2)*EXP(-'Output(tau)'!$B$34*('Output(tau)'!$B$18-$H20)-(1-('Output(tau)'!$B$18-$H20)/T$1)^2/(4*'Output(tau)'!$B$12*('Output(tau)'!$B$18-$H20)/T$1)),0)</f>
        <v>1.3553200789728996E-5</v>
      </c>
      <c r="U20">
        <f>IF('Output(tau)'!$B$18&gt;$H20,1/U$1/SQRT(4*3.14159*'Output(tau)'!$B$12)*(('Output(tau)'!$B$18-$H20)/U$1)^(-3/2)*EXP(-'Output(tau)'!$B$34*('Output(tau)'!$B$18-$H20)-(1-('Output(tau)'!$B$18-$H20)/U$1)^2/(4*'Output(tau)'!$B$12*('Output(tau)'!$B$18-$H20)/U$1)),0)</f>
        <v>3.0935379735161245E-5</v>
      </c>
      <c r="V20">
        <f>IF('Output(tau)'!$B$18&gt;$H20,1/V$1/SQRT(4*3.14159*'Output(tau)'!$B$12)*(('Output(tau)'!$B$18-$H20)/V$1)^(-3/2)*EXP(-'Output(tau)'!$B$34*('Output(tau)'!$B$18-$H20)-(1-('Output(tau)'!$B$18-$H20)/V$1)^2/(4*'Output(tau)'!$B$12*('Output(tau)'!$B$18-$H20)/V$1)),0)</f>
        <v>6.2499795294753107E-5</v>
      </c>
      <c r="W20">
        <f>IF('Output(tau)'!$B$18&gt;$H20,1/W$1/SQRT(4*3.14159*'Output(tau)'!$B$12)*(('Output(tau)'!$B$18-$H20)/W$1)^(-3/2)*EXP(-'Output(tau)'!$B$34*('Output(tau)'!$B$18-$H20)-(1-('Output(tau)'!$B$18-$H20)/W$1)^2/(4*'Output(tau)'!$B$12*('Output(tau)'!$B$18-$H20)/W$1)),0)</f>
        <v>1.1450636525172026E-4</v>
      </c>
      <c r="X20">
        <f>IF('Output(tau)'!$B$18&gt;$H20,1/X$1/SQRT(4*3.14159*'Output(tau)'!$B$12)*(('Output(tau)'!$B$18-$H20)/X$1)^(-3/2)*EXP(-'Output(tau)'!$B$34*('Output(tau)'!$B$18-$H20)-(1-('Output(tau)'!$B$18-$H20)/X$1)^2/(4*'Output(tau)'!$B$12*('Output(tau)'!$B$18-$H20)/X$1)),0)</f>
        <v>1.9373464574505789E-4</v>
      </c>
      <c r="Y20">
        <f>IF('Output(tau)'!$B$18&gt;$H20,1/Y$1/SQRT(4*3.14159*'Output(tau)'!$B$12)*(('Output(tau)'!$B$18-$H20)/Y$1)^(-3/2)*EXP(-'Output(tau)'!$B$34*('Output(tau)'!$B$18-$H20)-(1-('Output(tau)'!$B$18-$H20)/Y$1)^2/(4*'Output(tau)'!$B$12*('Output(tau)'!$B$18-$H20)/Y$1)),0)</f>
        <v>3.0694420292157025E-4</v>
      </c>
      <c r="Z20">
        <f>IF('Output(tau)'!$B$18&gt;$H20,1/Z$1/SQRT(4*3.14159*'Output(tau)'!$B$12)*(('Output(tau)'!$B$18-$H20)/Z$1)^(-3/2)*EXP(-'Output(tau)'!$B$34*('Output(tau)'!$B$18-$H20)-(1-('Output(tau)'!$B$18-$H20)/Z$1)^2/(4*'Output(tau)'!$B$12*('Output(tau)'!$B$18-$H20)/Z$1)),0)</f>
        <v>4.6035819294211564E-4</v>
      </c>
      <c r="AA20">
        <f>IF('Output(tau)'!$B$18&gt;$H20,1/AA$1/SQRT(4*3.14159*'Output(tau)'!$B$12)*(('Output(tau)'!$B$18-$H20)/AA$1)^(-3/2)*EXP(-'Output(tau)'!$B$34*('Output(tau)'!$B$18-$H20)-(1-('Output(tau)'!$B$18-$H20)/AA$1)^2/(4*'Output(tau)'!$B$12*('Output(tau)'!$B$18-$H20)/AA$1)),0)</f>
        <v>6.592339726189311E-4</v>
      </c>
      <c r="AB20">
        <f>IF('Output(tau)'!$B$18&gt;$H20,1/AB$1/SQRT(4*3.14159*'Output(tau)'!$B$12)*(('Output(tau)'!$B$18-$H20)/AB$1)^(-3/2)*EXP(-'Output(tau)'!$B$34*('Output(tau)'!$B$18-$H20)-(1-('Output(tau)'!$B$18-$H20)/AB$1)^2/(4*'Output(tau)'!$B$12*('Output(tau)'!$B$18-$H20)/AB$1)),0)</f>
        <v>9.075543922215252E-4</v>
      </c>
      <c r="AC20">
        <f>IF('Output(tau)'!$B$18&gt;$H20,1/AC$1/SQRT(4*3.14159*'Output(tau)'!$B$12)*(('Output(tau)'!$B$18-$H20)/AC$1)^(-3/2)*EXP(-'Output(tau)'!$B$34*('Output(tau)'!$B$18-$H20)-(1-('Output(tau)'!$B$18-$H20)/AC$1)^2/(4*'Output(tau)'!$B$12*('Output(tau)'!$B$18-$H20)/AC$1)),0)</f>
        <v>1.2078479111549928E-3</v>
      </c>
      <c r="AD20">
        <f>IF('Output(tau)'!$B$18&gt;$H20,1/AD$1/SQRT(4*3.14159*'Output(tau)'!$B$12)*(('Output(tau)'!$B$18-$H20)/AD$1)^(-3/2)*EXP(-'Output(tau)'!$B$34*('Output(tau)'!$B$18-$H20)-(1-('Output(tau)'!$B$18-$H20)/AD$1)^2/(4*'Output(tau)'!$B$12*('Output(tau)'!$B$18-$H20)/AD$1)),0)</f>
        <v>1.5611278742668671E-3</v>
      </c>
      <c r="AE20">
        <f>IF('Output(tau)'!$B$18&gt;$H20,1/AE$1/SQRT(4*3.14159*'Output(tau)'!$B$12)*(('Output(tau)'!$B$18-$H20)/AE$1)^(-3/2)*EXP(-'Output(tau)'!$B$34*('Output(tau)'!$B$18-$H20)-(1-('Output(tau)'!$B$18-$H20)/AE$1)^2/(4*'Output(tau)'!$B$12*('Output(tau)'!$B$18-$H20)/AE$1)),0)</f>
        <v>1.966931099556033E-3</v>
      </c>
      <c r="AF20">
        <f>IF('Output(tau)'!$B$18&gt;$H20,1/AF$1/SQRT(4*3.14159*'Output(tau)'!$B$12)*(('Output(tau)'!$B$18-$H20)/AF$1)^(-3/2)*EXP(-'Output(tau)'!$B$34*('Output(tau)'!$B$18-$H20)-(1-('Output(tau)'!$B$18-$H20)/AF$1)^2/(4*'Output(tau)'!$B$12*('Output(tau)'!$B$18-$H20)/AF$1)),0)</f>
        <v>2.4234318153319133E-3</v>
      </c>
      <c r="AG20">
        <f>IF('Output(tau)'!$B$18&gt;$H20,1/AG$1/SQRT(4*3.14159*'Output(tau)'!$B$12)*(('Output(tau)'!$B$18-$H20)/AG$1)^(-3/2)*EXP(-'Output(tau)'!$B$34*('Output(tau)'!$B$18-$H20)-(1-('Output(tau)'!$B$18-$H20)/AG$1)^2/(4*'Output(tau)'!$B$12*('Output(tau)'!$B$18-$H20)/AG$1)),0)</f>
        <v>2.9276070473874308E-3</v>
      </c>
      <c r="AH20">
        <f>IF('Output(tau)'!$B$18&gt;$H20,1/AH$1/SQRT(4*3.14159*'Output(tau)'!$B$12)*(('Output(tau)'!$B$18-$H20)/AH$1)^(-3/2)*EXP(-'Output(tau)'!$B$34*('Output(tau)'!$B$18-$H20)-(1-('Output(tau)'!$B$18-$H20)/AH$1)^2/(4*'Output(tau)'!$B$12*('Output(tau)'!$B$18-$H20)/AH$1)),0)</f>
        <v>3.4754320960205189E-3</v>
      </c>
      <c r="AI20">
        <f>IF('Output(tau)'!$B$18&gt;$H20,1/AI$1/SQRT(4*3.14159*'Output(tau)'!$B$12)*(('Output(tau)'!$B$18-$H20)/AI$1)^(-3/2)*EXP(-'Output(tau)'!$B$34*('Output(tau)'!$B$18-$H20)-(1-('Output(tau)'!$B$18-$H20)/AI$1)^2/(4*'Output(tau)'!$B$12*('Output(tau)'!$B$18-$H20)/AI$1)),0)</f>
        <v>4.062088464851398E-3</v>
      </c>
      <c r="AJ20">
        <f>IF('Output(tau)'!$B$18&gt;$H20,1/AJ$1/SQRT(4*3.14159*'Output(tau)'!$B$12)*(('Output(tau)'!$B$18-$H20)/AJ$1)^(-3/2)*EXP(-'Output(tau)'!$B$34*('Output(tau)'!$B$18-$H20)-(1-('Output(tau)'!$B$18-$H20)/AJ$1)^2/(4*'Output(tau)'!$B$12*('Output(tau)'!$B$18-$H20)/AJ$1)),0)</f>
        <v>4.6821706314000341E-3</v>
      </c>
      <c r="AK20">
        <f>IF('Output(tau)'!$B$18&gt;$H20,1/AK$1/SQRT(4*3.14159*'Output(tau)'!$B$12)*(('Output(tau)'!$B$18-$H20)/AK$1)^(-3/2)*EXP(-'Output(tau)'!$B$34*('Output(tau)'!$B$18-$H20)-(1-('Output(tau)'!$B$18-$H20)/AK$1)^2/(4*'Output(tau)'!$B$12*('Output(tau)'!$B$18-$H20)/AK$1)),0)</f>
        <v>5.3298818530625337E-3</v>
      </c>
      <c r="AL20">
        <f>IF('Output(tau)'!$B$18&gt;$H20,1/AL$1/SQRT(4*3.14159*'Output(tau)'!$B$12)*(('Output(tau)'!$B$18-$H20)/AL$1)^(-3/2)*EXP(-'Output(tau)'!$B$34*('Output(tau)'!$B$18-$H20)-(1-('Output(tau)'!$B$18-$H20)/AL$1)^2/(4*'Output(tau)'!$B$12*('Output(tau)'!$B$18-$H20)/AL$1)),0)</f>
        <v>5.9992125061822856E-3</v>
      </c>
      <c r="AM20">
        <f>IF('Output(tau)'!$B$18&gt;$H20,1/AM$1/SQRT(4*3.14159*'Output(tau)'!$B$12)*(('Output(tau)'!$B$18-$H20)/AM$1)^(-3/2)*EXP(-'Output(tau)'!$B$34*('Output(tau)'!$B$18-$H20)-(1-('Output(tau)'!$B$18-$H20)/AM$1)^2/(4*'Output(tau)'!$B$12*('Output(tau)'!$B$18-$H20)/AM$1)),0)</f>
        <v>6.684097155871269E-3</v>
      </c>
      <c r="AN20">
        <f>IF('Output(tau)'!$B$18&gt;$H20,1/AN$1/SQRT(4*3.14159*'Output(tau)'!$B$12)*(('Output(tau)'!$B$18-$H20)/AN$1)^(-3/2)*EXP(-'Output(tau)'!$B$34*('Output(tau)'!$B$18-$H20)-(1-('Output(tau)'!$B$18-$H20)/AN$1)^2/(4*'Output(tau)'!$B$12*('Output(tau)'!$B$18-$H20)/AN$1)),0)</f>
        <v>7.3785486500894211E-3</v>
      </c>
      <c r="AO20">
        <f>IF('Output(tau)'!$B$18&gt;$H20,1/AO$1/SQRT(4*3.14159*'Output(tau)'!$B$12)*(('Output(tau)'!$B$18-$H20)/AO$1)^(-3/2)*EXP(-'Output(tau)'!$B$34*('Output(tau)'!$B$18-$H20)-(1-('Output(tau)'!$B$18-$H20)/AO$1)^2/(4*'Output(tau)'!$B$12*('Output(tau)'!$B$18-$H20)/AO$1)),0)</f>
        <v>8.0767690802165826E-3</v>
      </c>
      <c r="AP20">
        <f>IF('Output(tau)'!$B$18&gt;$H20,1/AP$1/SQRT(4*3.14159*'Output(tau)'!$B$12)*(('Output(tau)'!$B$18-$H20)/AP$1)^(-3/2)*EXP(-'Output(tau)'!$B$34*('Output(tau)'!$B$18-$H20)-(1-('Output(tau)'!$B$18-$H20)/AP$1)^2/(4*'Output(tau)'!$B$12*('Output(tau)'!$B$18-$H20)/AP$1)),0)</f>
        <v>8.7732385344121977E-3</v>
      </c>
      <c r="AQ20">
        <f>IF('Output(tau)'!$B$18&gt;$H20,1/AQ$1/SQRT(4*3.14159*'Output(tau)'!$B$12)*(('Output(tau)'!$B$18-$H20)/AQ$1)^(-3/2)*EXP(-'Output(tau)'!$B$34*('Output(tau)'!$B$18-$H20)-(1-('Output(tau)'!$B$18-$H20)/AQ$1)^2/(4*'Output(tau)'!$B$12*('Output(tau)'!$B$18-$H20)/AQ$1)),0)</f>
        <v>9.4627832779702048E-3</v>
      </c>
      <c r="AR20">
        <f>IF('Output(tau)'!$B$18&gt;$H20,1/AR$1/SQRT(4*3.14159*'Output(tau)'!$B$12)*(('Output(tau)'!$B$18-$H20)/AR$1)^(-3/2)*EXP(-'Output(tau)'!$B$34*('Output(tau)'!$B$18-$H20)-(1-('Output(tau)'!$B$18-$H20)/AR$1)^2/(4*'Output(tau)'!$B$12*('Output(tau)'!$B$18-$H20)/AR$1)),0)</f>
        <v>1.014062541026718E-2</v>
      </c>
      <c r="AS20">
        <f>IF('Output(tau)'!$B$18&gt;$H20,1/AS$1/SQRT(4*3.14159*'Output(tau)'!$B$12)*(('Output(tau)'!$B$18-$H20)/AS$1)^(-3/2)*EXP(-'Output(tau)'!$B$34*('Output(tau)'!$B$18-$H20)-(1-('Output(tau)'!$B$18-$H20)/AS$1)^2/(4*'Output(tau)'!$B$12*('Output(tau)'!$B$18-$H20)/AS$1)),0)</f>
        <v>1.0802416244145343E-2</v>
      </c>
      <c r="AT20">
        <f>IF('Output(tau)'!$B$18&gt;$H20,1/AT$1/SQRT(4*3.14159*'Output(tau)'!$B$12)*(('Output(tau)'!$B$18-$H20)/AT$1)^(-3/2)*EXP(-'Output(tau)'!$B$34*('Output(tau)'!$B$18-$H20)-(1-('Output(tau)'!$B$18-$H20)/AT$1)^2/(4*'Output(tau)'!$B$12*('Output(tau)'!$B$18-$H20)/AT$1)),0)</f>
        <v>1.1444255691888823E-2</v>
      </c>
      <c r="AU20">
        <f>IF('Output(tau)'!$B$18&gt;$H20,1/AU$1/SQRT(4*3.14159*'Output(tau)'!$B$12)*(('Output(tau)'!$B$18-$H20)/AU$1)^(-3/2)*EXP(-'Output(tau)'!$B$34*('Output(tau)'!$B$18-$H20)-(1-('Output(tau)'!$B$18-$H20)/AU$1)^2/(4*'Output(tau)'!$B$12*('Output(tau)'!$B$18-$H20)/AU$1)),0)</f>
        <v>1.2062699871501378E-2</v>
      </c>
      <c r="AV20">
        <f>IF('Output(tau)'!$B$18&gt;$H20,1/AV$1/SQRT(4*3.14159*'Output(tau)'!$B$12)*(('Output(tau)'!$B$18-$H20)/AV$1)^(-3/2)*EXP(-'Output(tau)'!$B$34*('Output(tau)'!$B$18-$H20)-(1-('Output(tau)'!$B$18-$H20)/AV$1)^2/(4*'Output(tau)'!$B$12*('Output(tau)'!$B$18-$H20)/AV$1)),0)</f>
        <v>1.2654759006010529E-2</v>
      </c>
    </row>
    <row r="21" spans="7:48" x14ac:dyDescent="0.15">
      <c r="G21">
        <f>IF('Output(tau)'!$B$18&gt;H21,'Output(tau)'!$B$18-H21,0)</f>
        <v>51</v>
      </c>
      <c r="H21">
        <v>1949</v>
      </c>
      <c r="I21">
        <f>IF('Output(tau)'!$B$18&gt;$H21,1/I$1/SQRT(4*3.14159*'Output(tau)'!$B$12)*(('Output(tau)'!$B$18-$H21)/I$1)^(-3/2)*EXP(-'Output(tau)'!$B$34*('Output(tau)'!$B$18-$H21)-(1-('Output(tau)'!$B$18-$H21)/I$1)^2/(4*'Output(tau)'!$B$12*('Output(tau)'!$B$18-$H21)/I$1)),0)</f>
        <v>2.0434701615738645E-6</v>
      </c>
      <c r="J21">
        <f>IF('Output(tau)'!$B$18&gt;$H21,1/J$1/SQRT(4*3.14159*'Output(tau)'!$B$12)*(('Output(tau)'!$B$18-$H21)/J$1)^(-3/2)*EXP(-'Output(tau)'!$B$34*('Output(tau)'!$B$18-$H21)-(1-('Output(tau)'!$B$18-$H21)/J$1)^2/(4*'Output(tau)'!$B$12*('Output(tau)'!$B$18-$H21)/J$1)),0)</f>
        <v>9.5979013737907852E-29</v>
      </c>
      <c r="K21">
        <f>IF('Output(tau)'!$B$18&gt;$H21,1/K$1/SQRT(4*3.14159*'Output(tau)'!$B$12)*(('Output(tau)'!$B$18-$H21)/K$1)^(-3/2)*EXP(-'Output(tau)'!$B$34*('Output(tau)'!$B$18-$H21)-(1-('Output(tau)'!$B$18-$H21)/K$1)^2/(4*'Output(tau)'!$B$12*('Output(tau)'!$B$18-$H21)/K$1)),0)</f>
        <v>1.8953556214259859E-19</v>
      </c>
      <c r="L21">
        <f>IF('Output(tau)'!$B$18&gt;$H21,1/L$1/SQRT(4*3.14159*'Output(tau)'!$B$12)*(('Output(tau)'!$B$18-$H21)/L$1)^(-3/2)*EXP(-'Output(tau)'!$B$34*('Output(tau)'!$B$18-$H21)-(1-('Output(tau)'!$B$18-$H21)/L$1)^2/(4*'Output(tau)'!$B$12*('Output(tau)'!$B$18-$H21)/L$1)),0)</f>
        <v>8.575313398859406E-15</v>
      </c>
      <c r="M21">
        <f>IF('Output(tau)'!$B$18&gt;$H21,1/M$1/SQRT(4*3.14159*'Output(tau)'!$B$12)*(('Output(tau)'!$B$18-$H21)/M$1)^(-3/2)*EXP(-'Output(tau)'!$B$34*('Output(tau)'!$B$18-$H21)-(1-('Output(tau)'!$B$18-$H21)/M$1)^2/(4*'Output(tau)'!$B$12*('Output(tau)'!$B$18-$H21)/M$1)),0)</f>
        <v>5.3585018434154098E-12</v>
      </c>
      <c r="N21">
        <f>IF('Output(tau)'!$B$18&gt;$H21,1/N$1/SQRT(4*3.14159*'Output(tau)'!$B$12)*(('Output(tau)'!$B$18-$H21)/N$1)^(-3/2)*EXP(-'Output(tau)'!$B$34*('Output(tau)'!$B$18-$H21)-(1-('Output(tau)'!$B$18-$H21)/N$1)^2/(4*'Output(tau)'!$B$12*('Output(tau)'!$B$18-$H21)/N$1)),0)</f>
        <v>3.9182903119533694E-10</v>
      </c>
      <c r="O21">
        <f>IF('Output(tau)'!$B$18&gt;$H21,1/O$1/SQRT(4*3.14159*'Output(tau)'!$B$12)*(('Output(tau)'!$B$18-$H21)/O$1)^(-3/2)*EXP(-'Output(tau)'!$B$34*('Output(tau)'!$B$18-$H21)-(1-('Output(tau)'!$B$18-$H21)/O$1)^2/(4*'Output(tau)'!$B$12*('Output(tau)'!$B$18-$H21)/O$1)),0)</f>
        <v>8.3883206416619045E-9</v>
      </c>
      <c r="P21">
        <f>IF('Output(tau)'!$B$18&gt;$H21,1/P$1/SQRT(4*3.14159*'Output(tau)'!$B$12)*(('Output(tau)'!$B$18-$H21)/P$1)^(-3/2)*EXP(-'Output(tau)'!$B$34*('Output(tau)'!$B$18-$H21)-(1-('Output(tau)'!$B$18-$H21)/P$1)^2/(4*'Output(tau)'!$B$12*('Output(tau)'!$B$18-$H21)/P$1)),0)</f>
        <v>8.3210383464757014E-8</v>
      </c>
      <c r="Q21">
        <f>IF('Output(tau)'!$B$18&gt;$H21,1/Q$1/SQRT(4*3.14159*'Output(tau)'!$B$12)*(('Output(tau)'!$B$18-$H21)/Q$1)^(-3/2)*EXP(-'Output(tau)'!$B$34*('Output(tau)'!$B$18-$H21)-(1-('Output(tau)'!$B$18-$H21)/Q$1)^2/(4*'Output(tau)'!$B$12*('Output(tau)'!$B$18-$H21)/Q$1)),0)</f>
        <v>4.9377373434406071E-7</v>
      </c>
      <c r="R21">
        <f>IF('Output(tau)'!$B$18&gt;$H21,1/R$1/SQRT(4*3.14159*'Output(tau)'!$B$12)*(('Output(tau)'!$B$18-$H21)/R$1)^(-3/2)*EXP(-'Output(tau)'!$B$34*('Output(tau)'!$B$18-$H21)-(1-('Output(tau)'!$B$18-$H21)/R$1)^2/(4*'Output(tau)'!$B$12*('Output(tau)'!$B$18-$H21)/R$1)),0)</f>
        <v>2.0434701615738645E-6</v>
      </c>
      <c r="S21">
        <f>IF('Output(tau)'!$B$18&gt;$H21,1/S$1/SQRT(4*3.14159*'Output(tau)'!$B$12)*(('Output(tau)'!$B$18-$H21)/S$1)^(-3/2)*EXP(-'Output(tau)'!$B$34*('Output(tau)'!$B$18-$H21)-(1-('Output(tau)'!$B$18-$H21)/S$1)^2/(4*'Output(tau)'!$B$12*('Output(tau)'!$B$18-$H21)/S$1)),0)</f>
        <v>6.5037297071315963E-6</v>
      </c>
      <c r="T21">
        <f>IF('Output(tau)'!$B$18&gt;$H21,1/T$1/SQRT(4*3.14159*'Output(tau)'!$B$12)*(('Output(tau)'!$B$18-$H21)/T$1)^(-3/2)*EXP(-'Output(tau)'!$B$34*('Output(tau)'!$B$18-$H21)-(1-('Output(tau)'!$B$18-$H21)/T$1)^2/(4*'Output(tau)'!$B$12*('Output(tau)'!$B$18-$H21)/T$1)),0)</f>
        <v>1.6992481559068811E-5</v>
      </c>
      <c r="U21">
        <f>IF('Output(tau)'!$B$18&gt;$H21,1/U$1/SQRT(4*3.14159*'Output(tau)'!$B$12)*(('Output(tau)'!$B$18-$H21)/U$1)^(-3/2)*EXP(-'Output(tau)'!$B$34*('Output(tau)'!$B$18-$H21)-(1-('Output(tau)'!$B$18-$H21)/U$1)^2/(4*'Output(tau)'!$B$12*('Output(tau)'!$B$18-$H21)/U$1)),0)</f>
        <v>3.8133014273920935E-5</v>
      </c>
      <c r="V21">
        <f>IF('Output(tau)'!$B$18&gt;$H21,1/V$1/SQRT(4*3.14159*'Output(tau)'!$B$12)*(('Output(tau)'!$B$18-$H21)/V$1)^(-3/2)*EXP(-'Output(tau)'!$B$34*('Output(tau)'!$B$18-$H21)-(1-('Output(tau)'!$B$18-$H21)/V$1)^2/(4*'Output(tau)'!$B$12*('Output(tau)'!$B$18-$H21)/V$1)),0)</f>
        <v>7.5918792713167149E-5</v>
      </c>
      <c r="W21">
        <f>IF('Output(tau)'!$B$18&gt;$H21,1/W$1/SQRT(4*3.14159*'Output(tau)'!$B$12)*(('Output(tau)'!$B$18-$H21)/W$1)^(-3/2)*EXP(-'Output(tau)'!$B$34*('Output(tau)'!$B$18-$H21)-(1-('Output(tau)'!$B$18-$H21)/W$1)^2/(4*'Output(tau)'!$B$12*('Output(tau)'!$B$18-$H21)/W$1)),0)</f>
        <v>1.3731587614140053E-4</v>
      </c>
      <c r="X21">
        <f>IF('Output(tau)'!$B$18&gt;$H21,1/X$1/SQRT(4*3.14159*'Output(tau)'!$B$12)*(('Output(tau)'!$B$18-$H21)/X$1)^(-3/2)*EXP(-'Output(tau)'!$B$34*('Output(tau)'!$B$18-$H21)-(1-('Output(tau)'!$B$18-$H21)/X$1)^2/(4*'Output(tau)'!$B$12*('Output(tau)'!$B$18-$H21)/X$1)),0)</f>
        <v>2.2970217760236563E-4</v>
      </c>
      <c r="Y21">
        <f>IF('Output(tau)'!$B$18&gt;$H21,1/Y$1/SQRT(4*3.14159*'Output(tau)'!$B$12)*(('Output(tau)'!$B$18-$H21)/Y$1)^(-3/2)*EXP(-'Output(tau)'!$B$34*('Output(tau)'!$B$18-$H21)-(1-('Output(tau)'!$B$18-$H21)/Y$1)^2/(4*'Output(tau)'!$B$12*('Output(tau)'!$B$18-$H21)/Y$1)),0)</f>
        <v>3.6026010804978499E-4</v>
      </c>
      <c r="Z21">
        <f>IF('Output(tau)'!$B$18&gt;$H21,1/Z$1/SQRT(4*3.14159*'Output(tau)'!$B$12)*(('Output(tau)'!$B$18-$H21)/Z$1)^(-3/2)*EXP(-'Output(tau)'!$B$34*('Output(tau)'!$B$18-$H21)-(1-('Output(tau)'!$B$18-$H21)/Z$1)^2/(4*'Output(tau)'!$B$12*('Output(tau)'!$B$18-$H21)/Z$1)),0)</f>
        <v>5.3542057451859198E-4</v>
      </c>
      <c r="AA21">
        <f>IF('Output(tau)'!$B$18&gt;$H21,1/AA$1/SQRT(4*3.14159*'Output(tau)'!$B$12)*(('Output(tau)'!$B$18-$H21)/AA$1)^(-3/2)*EXP(-'Output(tau)'!$B$34*('Output(tau)'!$B$18-$H21)-(1-('Output(tau)'!$B$18-$H21)/AA$1)^2/(4*'Output(tau)'!$B$12*('Output(tau)'!$B$18-$H21)/AA$1)),0)</f>
        <v>7.6042202787683264E-4</v>
      </c>
      <c r="AB21">
        <f>IF('Output(tau)'!$B$18&gt;$H21,1/AB$1/SQRT(4*3.14159*'Output(tau)'!$B$12)*(('Output(tau)'!$B$18-$H21)/AB$1)^(-3/2)*EXP(-'Output(tau)'!$B$34*('Output(tau)'!$B$18-$H21)-(1-('Output(tau)'!$B$18-$H21)/AB$1)^2/(4*'Output(tau)'!$B$12*('Output(tau)'!$B$18-$H21)/AB$1)),0)</f>
        <v>1.0390134479027807E-3</v>
      </c>
      <c r="AC21">
        <f>IF('Output(tau)'!$B$18&gt;$H21,1/AC$1/SQRT(4*3.14159*'Output(tau)'!$B$12)*(('Output(tau)'!$B$18-$H21)/AC$1)^(-3/2)*EXP(-'Output(tau)'!$B$34*('Output(tau)'!$B$18-$H21)-(1-('Output(tau)'!$B$18-$H21)/AC$1)^2/(4*'Output(tau)'!$B$12*('Output(tau)'!$B$18-$H21)/AC$1)),0)</f>
        <v>1.3733026853717052E-3</v>
      </c>
      <c r="AD21">
        <f>IF('Output(tau)'!$B$18&gt;$H21,1/AD$1/SQRT(4*3.14159*'Output(tau)'!$B$12)*(('Output(tau)'!$B$18-$H21)/AD$1)^(-3/2)*EXP(-'Output(tau)'!$B$34*('Output(tau)'!$B$18-$H21)-(1-('Output(tau)'!$B$18-$H21)/AD$1)^2/(4*'Output(tau)'!$B$12*('Output(tau)'!$B$18-$H21)/AD$1)),0)</f>
        <v>1.7637337025505706E-3</v>
      </c>
      <c r="AE21">
        <f>IF('Output(tau)'!$B$18&gt;$H21,1/AE$1/SQRT(4*3.14159*'Output(tau)'!$B$12)*(('Output(tau)'!$B$18-$H21)/AE$1)^(-3/2)*EXP(-'Output(tau)'!$B$34*('Output(tau)'!$B$18-$H21)-(1-('Output(tau)'!$B$18-$H21)/AE$1)^2/(4*'Output(tau)'!$B$12*('Output(tau)'!$B$18-$H21)/AE$1)),0)</f>
        <v>2.2091670453842633E-3</v>
      </c>
      <c r="AF21">
        <f>IF('Output(tau)'!$B$18&gt;$H21,1/AF$1/SQRT(4*3.14159*'Output(tau)'!$B$12)*(('Output(tau)'!$B$18-$H21)/AF$1)^(-3/2)*EXP(-'Output(tau)'!$B$34*('Output(tau)'!$B$18-$H21)-(1-('Output(tau)'!$B$18-$H21)/AF$1)^2/(4*'Output(tau)'!$B$12*('Output(tau)'!$B$18-$H21)/AF$1)),0)</f>
        <v>2.7070351683452297E-3</v>
      </c>
      <c r="AG21">
        <f>IF('Output(tau)'!$B$18&gt;$H21,1/AG$1/SQRT(4*3.14159*'Output(tau)'!$B$12)*(('Output(tau)'!$B$18-$H21)/AG$1)^(-3/2)*EXP(-'Output(tau)'!$B$34*('Output(tau)'!$B$18-$H21)-(1-('Output(tau)'!$B$18-$H21)/AG$1)^2/(4*'Output(tau)'!$B$12*('Output(tau)'!$B$18-$H21)/AG$1)),0)</f>
        <v>3.2535457173413899E-3</v>
      </c>
      <c r="AH21">
        <f>IF('Output(tau)'!$B$18&gt;$H21,1/AH$1/SQRT(4*3.14159*'Output(tau)'!$B$12)*(('Output(tau)'!$B$18-$H21)/AH$1)^(-3/2)*EXP(-'Output(tau)'!$B$34*('Output(tau)'!$B$18-$H21)-(1-('Output(tau)'!$B$18-$H21)/AH$1)^2/(4*'Output(tau)'!$B$12*('Output(tau)'!$B$18-$H21)/AH$1)),0)</f>
        <v>3.8439096492837556E-3</v>
      </c>
      <c r="AI21">
        <f>IF('Output(tau)'!$B$18&gt;$H21,1/AI$1/SQRT(4*3.14159*'Output(tau)'!$B$12)*(('Output(tau)'!$B$18-$H21)/AI$1)^(-3/2)*EXP(-'Output(tau)'!$B$34*('Output(tau)'!$B$18-$H21)-(1-('Output(tau)'!$B$18-$H21)/AI$1)^2/(4*'Output(tau)'!$B$12*('Output(tau)'!$B$18-$H21)/AI$1)),0)</f>
        <v>4.4725757551964231E-3</v>
      </c>
      <c r="AJ21">
        <f>IF('Output(tau)'!$B$18&gt;$H21,1/AJ$1/SQRT(4*3.14159*'Output(tau)'!$B$12)*(('Output(tau)'!$B$18-$H21)/AJ$1)^(-3/2)*EXP(-'Output(tau)'!$B$34*('Output(tau)'!$B$18-$H21)-(1-('Output(tau)'!$B$18-$H21)/AJ$1)^2/(4*'Output(tau)'!$B$12*('Output(tau)'!$B$18-$H21)/AJ$1)),0)</f>
        <v>5.133457876682024E-3</v>
      </c>
      <c r="AK21">
        <f>IF('Output(tau)'!$B$18&gt;$H21,1/AK$1/SQRT(4*3.14159*'Output(tau)'!$B$12)*(('Output(tau)'!$B$18-$H21)/AK$1)^(-3/2)*EXP(-'Output(tau)'!$B$34*('Output(tau)'!$B$18-$H21)-(1-('Output(tau)'!$B$18-$H21)/AK$1)^2/(4*'Output(tau)'!$B$12*('Output(tau)'!$B$18-$H21)/AK$1)),0)</f>
        <v>5.8201453673799005E-3</v>
      </c>
      <c r="AL21">
        <f>IF('Output(tau)'!$B$18&gt;$H21,1/AL$1/SQRT(4*3.14159*'Output(tau)'!$B$12)*(('Output(tau)'!$B$18-$H21)/AL$1)^(-3/2)*EXP(-'Output(tau)'!$B$34*('Output(tau)'!$B$18-$H21)-(1-('Output(tau)'!$B$18-$H21)/AL$1)^2/(4*'Output(tau)'!$B$12*('Output(tau)'!$B$18-$H21)/AL$1)),0)</f>
        <v>6.5260909248199559E-3</v>
      </c>
      <c r="AM21">
        <f>IF('Output(tau)'!$B$18&gt;$H21,1/AM$1/SQRT(4*3.14159*'Output(tau)'!$B$12)*(('Output(tau)'!$B$18-$H21)/AM$1)^(-3/2)*EXP(-'Output(tau)'!$B$34*('Output(tau)'!$B$18-$H21)-(1-('Output(tau)'!$B$18-$H21)/AM$1)^2/(4*'Output(tau)'!$B$12*('Output(tau)'!$B$18-$H21)/AM$1)),0)</f>
        <v>7.2447727479564104E-3</v>
      </c>
      <c r="AN21">
        <f>IF('Output(tau)'!$B$18&gt;$H21,1/AN$1/SQRT(4*3.14159*'Output(tau)'!$B$12)*(('Output(tau)'!$B$18-$H21)/AN$1)^(-3/2)*EXP(-'Output(tau)'!$B$34*('Output(tau)'!$B$18-$H21)-(1-('Output(tau)'!$B$18-$H21)/AN$1)^2/(4*'Output(tau)'!$B$12*('Output(tau)'!$B$18-$H21)/AN$1)),0)</f>
        <v>7.9698301041849998E-3</v>
      </c>
      <c r="AO21">
        <f>IF('Output(tau)'!$B$18&gt;$H21,1/AO$1/SQRT(4*3.14159*'Output(tau)'!$B$12)*(('Output(tau)'!$B$18-$H21)/AO$1)^(-3/2)*EXP(-'Output(tau)'!$B$34*('Output(tau)'!$B$18-$H21)-(1-('Output(tau)'!$B$18-$H21)/AO$1)^2/(4*'Output(tau)'!$B$12*('Output(tau)'!$B$18-$H21)/AO$1)),0)</f>
        <v>8.6951729079436241E-3</v>
      </c>
      <c r="AP21">
        <f>IF('Output(tau)'!$B$18&gt;$H21,1/AP$1/SQRT(4*3.14159*'Output(tau)'!$B$12)*(('Output(tau)'!$B$18-$H21)/AP$1)^(-3/2)*EXP(-'Output(tau)'!$B$34*('Output(tau)'!$B$18-$H21)-(1-('Output(tau)'!$B$18-$H21)/AP$1)^2/(4*'Output(tau)'!$B$12*('Output(tau)'!$B$18-$H21)/AP$1)),0)</f>
        <v>9.4150669293303676E-3</v>
      </c>
      <c r="AQ21">
        <f>IF('Output(tau)'!$B$18&gt;$H21,1/AQ$1/SQRT(4*3.14159*'Output(tau)'!$B$12)*(('Output(tau)'!$B$18-$H21)/AQ$1)^(-3/2)*EXP(-'Output(tau)'!$B$34*('Output(tau)'!$B$18-$H21)-(1-('Output(tau)'!$B$18-$H21)/AQ$1)^2/(4*'Output(tau)'!$B$12*('Output(tau)'!$B$18-$H21)/AQ$1)),0)</f>
        <v>1.0124196872560316E-2</v>
      </c>
      <c r="AR21">
        <f>IF('Output(tau)'!$B$18&gt;$H21,1/AR$1/SQRT(4*3.14159*'Output(tau)'!$B$12)*(('Output(tau)'!$B$18-$H21)/AR$1)^(-3/2)*EXP(-'Output(tau)'!$B$34*('Output(tau)'!$B$18-$H21)-(1-('Output(tau)'!$B$18-$H21)/AR$1)^2/(4*'Output(tau)'!$B$12*('Output(tau)'!$B$18-$H21)/AR$1)),0)</f>
        <v>1.0817709886759098E-2</v>
      </c>
      <c r="AS21">
        <f>IF('Output(tau)'!$B$18&gt;$H21,1/AS$1/SQRT(4*3.14159*'Output(tau)'!$B$12)*(('Output(tau)'!$B$18-$H21)/AS$1)^(-3/2)*EXP(-'Output(tau)'!$B$34*('Output(tau)'!$B$18-$H21)-(1-('Output(tau)'!$B$18-$H21)/AS$1)^2/(4*'Output(tau)'!$B$12*('Output(tau)'!$B$18-$H21)/AS$1)),0)</f>
        <v>1.1491242177040022E-2</v>
      </c>
      <c r="AT21">
        <f>IF('Output(tau)'!$B$18&gt;$H21,1/AT$1/SQRT(4*3.14159*'Output(tau)'!$B$12)*(('Output(tau)'!$B$18-$H21)/AT$1)^(-3/2)*EXP(-'Output(tau)'!$B$34*('Output(tau)'!$B$18-$H21)-(1-('Output(tau)'!$B$18-$H21)/AT$1)^2/(4*'Output(tau)'!$B$12*('Output(tau)'!$B$18-$H21)/AT$1)),0)</f>
        <v>1.2140931338074286E-2</v>
      </c>
      <c r="AU21">
        <f>IF('Output(tau)'!$B$18&gt;$H21,1/AU$1/SQRT(4*3.14159*'Output(tau)'!$B$12)*(('Output(tau)'!$B$18-$H21)/AU$1)^(-3/2)*EXP(-'Output(tau)'!$B$34*('Output(tau)'!$B$18-$H21)-(1-('Output(tau)'!$B$18-$H21)/AU$1)^2/(4*'Output(tau)'!$B$12*('Output(tau)'!$B$18-$H21)/AU$1)),0)</f>
        <v>1.2763416887118753E-2</v>
      </c>
      <c r="AV21">
        <f>IF('Output(tau)'!$B$18&gt;$H21,1/AV$1/SQRT(4*3.14159*'Output(tau)'!$B$12)*(('Output(tau)'!$B$18-$H21)/AV$1)^(-3/2)*EXP(-'Output(tau)'!$B$34*('Output(tau)'!$B$18-$H21)-(1-('Output(tau)'!$B$18-$H21)/AV$1)^2/(4*'Output(tau)'!$B$12*('Output(tau)'!$B$18-$H21)/AV$1)),0)</f>
        <v>1.3355831267909042E-2</v>
      </c>
    </row>
    <row r="22" spans="7:48" x14ac:dyDescent="0.15">
      <c r="G22">
        <f>IF('Output(tau)'!$B$18&gt;H22,'Output(tau)'!$B$18-H22,0)</f>
        <v>50</v>
      </c>
      <c r="H22">
        <v>1950</v>
      </c>
      <c r="I22">
        <f>IF('Output(tau)'!$B$18&gt;$H22,1/I$1/SQRT(4*3.14159*'Output(tau)'!$B$12)*(('Output(tau)'!$B$18-$H22)/I$1)^(-3/2)*EXP(-'Output(tau)'!$B$34*('Output(tau)'!$B$18-$H22)-(1-('Output(tau)'!$B$18-$H22)/I$1)^2/(4*'Output(tau)'!$B$12*('Output(tau)'!$B$18-$H22)/I$1)),0)</f>
        <v>2.6766056457139822E-6</v>
      </c>
      <c r="J22">
        <f>IF('Output(tau)'!$B$18&gt;$H22,1/J$1/SQRT(4*3.14159*'Output(tau)'!$B$12)*(('Output(tau)'!$B$18-$H22)/J$1)^(-3/2)*EXP(-'Output(tau)'!$B$34*('Output(tau)'!$B$18-$H22)-(1-('Output(tau)'!$B$18-$H22)/J$1)^2/(4*'Output(tau)'!$B$12*('Output(tau)'!$B$18-$H22)/J$1)),0)</f>
        <v>3.4442374539046293E-28</v>
      </c>
      <c r="K22">
        <f>IF('Output(tau)'!$B$18&gt;$H22,1/K$1/SQRT(4*3.14159*'Output(tau)'!$B$12)*(('Output(tau)'!$B$18-$H22)/K$1)^(-3/2)*EXP(-'Output(tau)'!$B$34*('Output(tau)'!$B$18-$H22)-(1-('Output(tau)'!$B$18-$H22)/K$1)^2/(4*'Output(tau)'!$B$12*('Output(tau)'!$B$18-$H22)/K$1)),0)</f>
        <v>4.4794603507817177E-19</v>
      </c>
      <c r="L22">
        <f>IF('Output(tau)'!$B$18&gt;$H22,1/L$1/SQRT(4*3.14159*'Output(tau)'!$B$12)*(('Output(tau)'!$B$18-$H22)/L$1)^(-3/2)*EXP(-'Output(tau)'!$B$34*('Output(tau)'!$B$18-$H22)-(1-('Output(tau)'!$B$18-$H22)/L$1)^2/(4*'Output(tau)'!$B$12*('Output(tau)'!$B$18-$H22)/L$1)),0)</f>
        <v>1.6439219497385698E-14</v>
      </c>
      <c r="M22">
        <f>IF('Output(tau)'!$B$18&gt;$H22,1/M$1/SQRT(4*3.14159*'Output(tau)'!$B$12)*(('Output(tau)'!$B$18-$H22)/M$1)^(-3/2)*EXP(-'Output(tau)'!$B$34*('Output(tau)'!$B$18-$H22)-(1-('Output(tau)'!$B$18-$H22)/M$1)^2/(4*'Output(tau)'!$B$12*('Output(tau)'!$B$18-$H22)/M$1)),0)</f>
        <v>9.0565333044074682E-12</v>
      </c>
      <c r="N22">
        <f>IF('Output(tau)'!$B$18&gt;$H22,1/N$1/SQRT(4*3.14159*'Output(tau)'!$B$12)*(('Output(tau)'!$B$18-$H22)/N$1)^(-3/2)*EXP(-'Output(tau)'!$B$34*('Output(tau)'!$B$18-$H22)-(1-('Output(tau)'!$B$18-$H22)/N$1)^2/(4*'Output(tau)'!$B$12*('Output(tau)'!$B$18-$H22)/N$1)),0)</f>
        <v>6.0869288976303679E-10</v>
      </c>
      <c r="O22">
        <f>IF('Output(tau)'!$B$18&gt;$H22,1/O$1/SQRT(4*3.14159*'Output(tau)'!$B$12)*(('Output(tau)'!$B$18-$H22)/O$1)^(-3/2)*EXP(-'Output(tau)'!$B$34*('Output(tau)'!$B$18-$H22)-(1-('Output(tau)'!$B$18-$H22)/O$1)^2/(4*'Output(tau)'!$B$12*('Output(tau)'!$B$18-$H22)/O$1)),0)</f>
        <v>1.2265916399272851E-8</v>
      </c>
      <c r="P22">
        <f>IF('Output(tau)'!$B$18&gt;$H22,1/P$1/SQRT(4*3.14159*'Output(tau)'!$B$12)*(('Output(tau)'!$B$18-$H22)/P$1)^(-3/2)*EXP(-'Output(tau)'!$B$34*('Output(tau)'!$B$18-$H22)-(1-('Output(tau)'!$B$18-$H22)/P$1)^2/(4*'Output(tau)'!$B$12*('Output(tau)'!$B$18-$H22)/P$1)),0)</f>
        <v>1.162488259415103E-7</v>
      </c>
      <c r="Q22">
        <f>IF('Output(tau)'!$B$18&gt;$H22,1/Q$1/SQRT(4*3.14159*'Output(tau)'!$B$12)*(('Output(tau)'!$B$18-$H22)/Q$1)^(-3/2)*EXP(-'Output(tau)'!$B$34*('Output(tau)'!$B$18-$H22)-(1-('Output(tau)'!$B$18-$H22)/Q$1)^2/(4*'Output(tau)'!$B$12*('Output(tau)'!$B$18-$H22)/Q$1)),0)</f>
        <v>6.6563107387588012E-7</v>
      </c>
      <c r="R22">
        <f>IF('Output(tau)'!$B$18&gt;$H22,1/R$1/SQRT(4*3.14159*'Output(tau)'!$B$12)*(('Output(tau)'!$B$18-$H22)/R$1)^(-3/2)*EXP(-'Output(tau)'!$B$34*('Output(tau)'!$B$18-$H22)-(1-('Output(tau)'!$B$18-$H22)/R$1)^2/(4*'Output(tau)'!$B$12*('Output(tau)'!$B$18-$H22)/R$1)),0)</f>
        <v>2.6766056457139822E-6</v>
      </c>
      <c r="S22">
        <f>IF('Output(tau)'!$B$18&gt;$H22,1/S$1/SQRT(4*3.14159*'Output(tau)'!$B$12)*(('Output(tau)'!$B$18-$H22)/S$1)^(-3/2)*EXP(-'Output(tau)'!$B$34*('Output(tau)'!$B$18-$H22)-(1-('Output(tau)'!$B$18-$H22)/S$1)^2/(4*'Output(tau)'!$B$12*('Output(tau)'!$B$18-$H22)/S$1)),0)</f>
        <v>8.3192172337853724E-6</v>
      </c>
      <c r="T22">
        <f>IF('Output(tau)'!$B$18&gt;$H22,1/T$1/SQRT(4*3.14159*'Output(tau)'!$B$12)*(('Output(tau)'!$B$18-$H22)/T$1)^(-3/2)*EXP(-'Output(tau)'!$B$34*('Output(tau)'!$B$18-$H22)-(1-('Output(tau)'!$B$18-$H22)/T$1)^2/(4*'Output(tau)'!$B$12*('Output(tau)'!$B$18-$H22)/T$1)),0)</f>
        <v>2.1307168244372201E-5</v>
      </c>
      <c r="U22">
        <f>IF('Output(tau)'!$B$18&gt;$H22,1/U$1/SQRT(4*3.14159*'Output(tau)'!$B$12)*(('Output(tau)'!$B$18-$H22)/U$1)^(-3/2)*EXP(-'Output(tau)'!$B$34*('Output(tau)'!$B$18-$H22)-(1-('Output(tau)'!$B$18-$H22)/U$1)^2/(4*'Output(tau)'!$B$12*('Output(tau)'!$B$18-$H22)/U$1)),0)</f>
        <v>4.7009370703749703E-5</v>
      </c>
      <c r="V22">
        <f>IF('Output(tau)'!$B$18&gt;$H22,1/V$1/SQRT(4*3.14159*'Output(tau)'!$B$12)*(('Output(tau)'!$B$18-$H22)/V$1)^(-3/2)*EXP(-'Output(tau)'!$B$34*('Output(tau)'!$B$18-$H22)-(1-('Output(tau)'!$B$18-$H22)/V$1)^2/(4*'Output(tau)'!$B$12*('Output(tau)'!$B$18-$H22)/V$1)),0)</f>
        <v>9.2223421851925111E-5</v>
      </c>
      <c r="W22">
        <f>IF('Output(tau)'!$B$18&gt;$H22,1/W$1/SQRT(4*3.14159*'Output(tau)'!$B$12)*(('Output(tau)'!$B$18-$H22)/W$1)^(-3/2)*EXP(-'Output(tau)'!$B$34*('Output(tau)'!$B$18-$H22)-(1-('Output(tau)'!$B$18-$H22)/W$1)^2/(4*'Output(tau)'!$B$12*('Output(tau)'!$B$18-$H22)/W$1)),0)</f>
        <v>1.6467085482961476E-4</v>
      </c>
      <c r="X22">
        <f>IF('Output(tau)'!$B$18&gt;$H22,1/X$1/SQRT(4*3.14159*'Output(tau)'!$B$12)*(('Output(tau)'!$B$18-$H22)/X$1)^(-3/2)*EXP(-'Output(tau)'!$B$34*('Output(tau)'!$B$18-$H22)-(1-('Output(tau)'!$B$18-$H22)/X$1)^2/(4*'Output(tau)'!$B$12*('Output(tau)'!$B$18-$H22)/X$1)),0)</f>
        <v>2.7233999199048202E-4</v>
      </c>
      <c r="Y22">
        <f>IF('Output(tau)'!$B$18&gt;$H22,1/Y$1/SQRT(4*3.14159*'Output(tau)'!$B$12)*(('Output(tau)'!$B$18-$H22)/Y$1)^(-3/2)*EXP(-'Output(tau)'!$B$34*('Output(tau)'!$B$18-$H22)-(1-('Output(tau)'!$B$18-$H22)/Y$1)^2/(4*'Output(tau)'!$B$12*('Output(tau)'!$B$18-$H22)/Y$1)),0)</f>
        <v>4.2280978232175502E-4</v>
      </c>
      <c r="Z22">
        <f>IF('Output(tau)'!$B$18&gt;$H22,1/Z$1/SQRT(4*3.14159*'Output(tau)'!$B$12)*(('Output(tau)'!$B$18-$H22)/Z$1)^(-3/2)*EXP(-'Output(tau)'!$B$34*('Output(tau)'!$B$18-$H22)-(1-('Output(tau)'!$B$18-$H22)/Z$1)^2/(4*'Output(tau)'!$B$12*('Output(tau)'!$B$18-$H22)/Z$1)),0)</f>
        <v>6.2265857177210959E-4</v>
      </c>
      <c r="AA22">
        <f>IF('Output(tau)'!$B$18&gt;$H22,1/AA$1/SQRT(4*3.14159*'Output(tau)'!$B$12)*(('Output(tau)'!$B$18-$H22)/AA$1)^(-3/2)*EXP(-'Output(tau)'!$B$34*('Output(tau)'!$B$18-$H22)-(1-('Output(tau)'!$B$18-$H22)/AA$1)^2/(4*'Output(tau)'!$B$12*('Output(tau)'!$B$18-$H22)/AA$1)),0)</f>
        <v>8.7701931522257215E-4</v>
      </c>
      <c r="AB22">
        <f>IF('Output(tau)'!$B$18&gt;$H22,1/AB$1/SQRT(4*3.14159*'Output(tau)'!$B$12)*(('Output(tau)'!$B$18-$H22)/AB$1)^(-3/2)*EXP(-'Output(tau)'!$B$34*('Output(tau)'!$B$18-$H22)-(1-('Output(tau)'!$B$18-$H22)/AB$1)^2/(4*'Output(tau)'!$B$12*('Output(tau)'!$B$18-$H22)/AB$1)),0)</f>
        <v>1.1893033945172009E-3</v>
      </c>
      <c r="AC22">
        <f>IF('Output(tau)'!$B$18&gt;$H22,1/AC$1/SQRT(4*3.14159*'Output(tau)'!$B$12)*(('Output(tau)'!$B$18-$H22)/AC$1)^(-3/2)*EXP(-'Output(tau)'!$B$34*('Output(tau)'!$B$18-$H22)-(1-('Output(tau)'!$B$18-$H22)/AC$1)^2/(4*'Output(tau)'!$B$12*('Output(tau)'!$B$18-$H22)/AC$1)),0)</f>
        <v>1.5610862337886537E-3</v>
      </c>
      <c r="AD22">
        <f>IF('Output(tau)'!$B$18&gt;$H22,1/AD$1/SQRT(4*3.14159*'Output(tau)'!$B$12)*(('Output(tau)'!$B$18-$H22)/AD$1)^(-3/2)*EXP(-'Output(tau)'!$B$34*('Output(tau)'!$B$18-$H22)-(1-('Output(tau)'!$B$18-$H22)/AD$1)^2/(4*'Output(tau)'!$B$12*('Output(tau)'!$B$18-$H22)/AD$1)),0)</f>
        <v>1.9921304840243136E-3</v>
      </c>
      <c r="AE22">
        <f>IF('Output(tau)'!$B$18&gt;$H22,1/AE$1/SQRT(4*3.14159*'Output(tau)'!$B$12)*(('Output(tau)'!$B$18-$H22)/AE$1)^(-3/2)*EXP(-'Output(tau)'!$B$34*('Output(tau)'!$B$18-$H22)-(1-('Output(tau)'!$B$18-$H22)/AE$1)^2/(4*'Output(tau)'!$B$12*('Output(tau)'!$B$18-$H22)/AE$1)),0)</f>
        <v>2.4805147905074625E-3</v>
      </c>
      <c r="AF22">
        <f>IF('Output(tau)'!$B$18&gt;$H22,1/AF$1/SQRT(4*3.14159*'Output(tau)'!$B$12)*(('Output(tau)'!$B$18-$H22)/AF$1)^(-3/2)*EXP(-'Output(tau)'!$B$34*('Output(tau)'!$B$18-$H22)-(1-('Output(tau)'!$B$18-$H22)/AF$1)^2/(4*'Output(tau)'!$B$12*('Output(tau)'!$B$18-$H22)/AF$1)),0)</f>
        <v>3.0228351972667899E-3</v>
      </c>
      <c r="AG22">
        <f>IF('Output(tau)'!$B$18&gt;$H22,1/AG$1/SQRT(4*3.14159*'Output(tau)'!$B$12)*(('Output(tau)'!$B$18-$H22)/AG$1)^(-3/2)*EXP(-'Output(tau)'!$B$34*('Output(tau)'!$B$18-$H22)-(1-('Output(tau)'!$B$18-$H22)/AG$1)^2/(4*'Output(tau)'!$B$12*('Output(tau)'!$B$18-$H22)/AG$1)),0)</f>
        <v>3.6144493798613395E-3</v>
      </c>
      <c r="AH22">
        <f>IF('Output(tau)'!$B$18&gt;$H22,1/AH$1/SQRT(4*3.14159*'Output(tau)'!$B$12)*(('Output(tau)'!$B$18-$H22)/AH$1)^(-3/2)*EXP(-'Output(tau)'!$B$34*('Output(tau)'!$B$18-$H22)-(1-('Output(tau)'!$B$18-$H22)/AH$1)^2/(4*'Output(tau)'!$B$12*('Output(tau)'!$B$18-$H22)/AH$1)),0)</f>
        <v>4.2497390349201048E-3</v>
      </c>
      <c r="AI22">
        <f>IF('Output(tau)'!$B$18&gt;$H22,1/AI$1/SQRT(4*3.14159*'Output(tau)'!$B$12)*(('Output(tau)'!$B$18-$H22)/AI$1)^(-3/2)*EXP(-'Output(tau)'!$B$34*('Output(tau)'!$B$18-$H22)-(1-('Output(tau)'!$B$18-$H22)/AI$1)^2/(4*'Output(tau)'!$B$12*('Output(tau)'!$B$18-$H22)/AI$1)),0)</f>
        <v>4.9223714654851409E-3</v>
      </c>
      <c r="AJ22">
        <f>IF('Output(tau)'!$B$18&gt;$H22,1/AJ$1/SQRT(4*3.14159*'Output(tau)'!$B$12)*(('Output(tau)'!$B$18-$H22)/AJ$1)^(-3/2)*EXP(-'Output(tau)'!$B$34*('Output(tau)'!$B$18-$H22)-(1-('Output(tau)'!$B$18-$H22)/AJ$1)^2/(4*'Output(tau)'!$B$12*('Output(tau)'!$B$18-$H22)/AJ$1)),0)</f>
        <v>5.6255468266167051E-3</v>
      </c>
      <c r="AK22">
        <f>IF('Output(tau)'!$B$18&gt;$H22,1/AK$1/SQRT(4*3.14159*'Output(tau)'!$B$12)*(('Output(tau)'!$B$18-$H22)/AK$1)^(-3/2)*EXP(-'Output(tau)'!$B$34*('Output(tau)'!$B$18-$H22)-(1-('Output(tau)'!$B$18-$H22)/AK$1)^2/(4*'Output(tau)'!$B$12*('Output(tau)'!$B$18-$H22)/AK$1)),0)</f>
        <v>6.3522221946013388E-3</v>
      </c>
      <c r="AL22">
        <f>IF('Output(tau)'!$B$18&gt;$H22,1/AL$1/SQRT(4*3.14159*'Output(tau)'!$B$12)*(('Output(tau)'!$B$18-$H22)/AL$1)^(-3/2)*EXP(-'Output(tau)'!$B$34*('Output(tau)'!$B$18-$H22)-(1-('Output(tau)'!$B$18-$H22)/AL$1)^2/(4*'Output(tau)'!$B$12*('Output(tau)'!$B$18-$H22)/AL$1)),0)</f>
        <v>7.0953074311430817E-3</v>
      </c>
      <c r="AM22">
        <f>IF('Output(tau)'!$B$18&gt;$H22,1/AM$1/SQRT(4*3.14159*'Output(tau)'!$B$12)*(('Output(tau)'!$B$18-$H22)/AM$1)^(-3/2)*EXP(-'Output(tau)'!$B$34*('Output(tau)'!$B$18-$H22)-(1-('Output(tau)'!$B$18-$H22)/AM$1)^2/(4*'Output(tau)'!$B$12*('Output(tau)'!$B$18-$H22)/AM$1)),0)</f>
        <v>7.8478307333972545E-3</v>
      </c>
      <c r="AN22">
        <f>IF('Output(tau)'!$B$18&gt;$H22,1/AN$1/SQRT(4*3.14159*'Output(tau)'!$B$12)*(('Output(tau)'!$B$18-$H22)/AN$1)^(-3/2)*EXP(-'Output(tau)'!$B$34*('Output(tau)'!$B$18-$H22)-(1-('Output(tau)'!$B$18-$H22)/AN$1)^2/(4*'Output(tau)'!$B$12*('Output(tau)'!$B$18-$H22)/AN$1)),0)</f>
        <v>8.6030738824085864E-3</v>
      </c>
      <c r="AO22">
        <f>IF('Output(tau)'!$B$18&gt;$H22,1/AO$1/SQRT(4*3.14159*'Output(tau)'!$B$12)*(('Output(tau)'!$B$18-$H22)/AO$1)^(-3/2)*EXP(-'Output(tau)'!$B$34*('Output(tau)'!$B$18-$H22)-(1-('Output(tau)'!$B$18-$H22)/AO$1)^2/(4*'Output(tau)'!$B$12*('Output(tau)'!$B$18-$H22)/AO$1)),0)</f>
        <v>9.3546786548405411E-3</v>
      </c>
      <c r="AP22">
        <f>IF('Output(tau)'!$B$18&gt;$H22,1/AP$1/SQRT(4*3.14159*'Output(tau)'!$B$12)*(('Output(tau)'!$B$18-$H22)/AP$1)^(-3/2)*EXP(-'Output(tau)'!$B$34*('Output(tau)'!$B$18-$H22)-(1-('Output(tau)'!$B$18-$H22)/AP$1)^2/(4*'Output(tau)'!$B$12*('Output(tau)'!$B$18-$H22)/AP$1)),0)</f>
        <v>1.0096726781249517E-2</v>
      </c>
      <c r="AQ22">
        <f>IF('Output(tau)'!$B$18&gt;$H22,1/AQ$1/SQRT(4*3.14159*'Output(tau)'!$B$12)*(('Output(tau)'!$B$18-$H22)/AQ$1)^(-3/2)*EXP(-'Output(tau)'!$B$34*('Output(tau)'!$B$18-$H22)-(1-('Output(tau)'!$B$18-$H22)/AQ$1)^2/(4*'Output(tau)'!$B$12*('Output(tau)'!$B$18-$H22)/AQ$1)),0)</f>
        <v>1.0823796344373294E-2</v>
      </c>
      <c r="AR22">
        <f>IF('Output(tau)'!$B$18&gt;$H22,1/AR$1/SQRT(4*3.14159*'Output(tau)'!$B$12)*(('Output(tau)'!$B$18-$H22)/AR$1)^(-3/2)*EXP(-'Output(tau)'!$B$34*('Output(tau)'!$B$18-$H22)-(1-('Output(tau)'!$B$18-$H22)/AR$1)^2/(4*'Output(tau)'!$B$12*('Output(tau)'!$B$18-$H22)/AR$1)),0)</f>
        <v>1.1530997721489156E-2</v>
      </c>
      <c r="AS22">
        <f>IF('Output(tau)'!$B$18&gt;$H22,1/AS$1/SQRT(4*3.14159*'Output(tau)'!$B$12)*(('Output(tau)'!$B$18-$H22)/AS$1)^(-3/2)*EXP(-'Output(tau)'!$B$34*('Output(tau)'!$B$18-$H22)-(1-('Output(tau)'!$B$18-$H22)/AS$1)^2/(4*'Output(tau)'!$B$12*('Output(tau)'!$B$18-$H22)/AS$1)),0)</f>
        <v>1.2213992174824894E-2</v>
      </c>
      <c r="AT22">
        <f>IF('Output(tau)'!$B$18&gt;$H22,1/AT$1/SQRT(4*3.14159*'Output(tau)'!$B$12)*(('Output(tau)'!$B$18-$H22)/AT$1)^(-3/2)*EXP(-'Output(tau)'!$B$34*('Output(tau)'!$B$18-$H22)-(1-('Output(tau)'!$B$18-$H22)/AT$1)^2/(4*'Output(tau)'!$B$12*('Output(tau)'!$B$18-$H22)/AT$1)),0)</f>
        <v>1.2868996053407042E-2</v>
      </c>
      <c r="AU22">
        <f>IF('Output(tau)'!$B$18&gt;$H22,1/AU$1/SQRT(4*3.14159*'Output(tau)'!$B$12)*(('Output(tau)'!$B$18-$H22)/AU$1)^(-3/2)*EXP(-'Output(tau)'!$B$34*('Output(tau)'!$B$18-$H22)-(1-('Output(tau)'!$B$18-$H22)/AU$1)^2/(4*'Output(tau)'!$B$12*('Output(tau)'!$B$18-$H22)/AU$1)),0)</f>
        <v>1.3492773342069083E-2</v>
      </c>
      <c r="AV22">
        <f>IF('Output(tau)'!$B$18&gt;$H22,1/AV$1/SQRT(4*3.14159*'Output(tau)'!$B$12)*(('Output(tau)'!$B$18-$H22)/AV$1)^(-3/2)*EXP(-'Output(tau)'!$B$34*('Output(tau)'!$B$18-$H22)-(1-('Output(tau)'!$B$18-$H22)/AV$1)^2/(4*'Output(tau)'!$B$12*('Output(tau)'!$B$18-$H22)/AV$1)),0)</f>
        <v>1.4082619018112943E-2</v>
      </c>
    </row>
    <row r="23" spans="7:48" x14ac:dyDescent="0.15">
      <c r="G23">
        <f>IF('Output(tau)'!$B$18&gt;H23,'Output(tau)'!$B$18-H23,0)</f>
        <v>49</v>
      </c>
      <c r="H23">
        <v>1951</v>
      </c>
      <c r="I23">
        <f>IF('Output(tau)'!$B$18&gt;$H23,1/I$1/SQRT(4*3.14159*'Output(tau)'!$B$12)*(('Output(tau)'!$B$18-$H23)/I$1)^(-3/2)*EXP(-'Output(tau)'!$B$34*('Output(tau)'!$B$18-$H23)-(1-('Output(tau)'!$B$18-$H23)/I$1)^2/(4*'Output(tau)'!$B$12*('Output(tau)'!$B$18-$H23)/I$1)),0)</f>
        <v>3.5066088154397261E-6</v>
      </c>
      <c r="J23">
        <f>IF('Output(tau)'!$B$18&gt;$H23,1/J$1/SQRT(4*3.14159*'Output(tau)'!$B$12)*(('Output(tau)'!$B$18-$H23)/J$1)^(-3/2)*EXP(-'Output(tau)'!$B$34*('Output(tau)'!$B$18-$H23)-(1-('Output(tau)'!$B$18-$H23)/J$1)^2/(4*'Output(tau)'!$B$12*('Output(tau)'!$B$18-$H23)/J$1)),0)</f>
        <v>1.2366185551106182E-27</v>
      </c>
      <c r="K23">
        <f>IF('Output(tau)'!$B$18&gt;$H23,1/K$1/SQRT(4*3.14159*'Output(tau)'!$B$12)*(('Output(tau)'!$B$18-$H23)/K$1)^(-3/2)*EXP(-'Output(tau)'!$B$34*('Output(tau)'!$B$18-$H23)-(1-('Output(tau)'!$B$18-$H23)/K$1)^2/(4*'Output(tau)'!$B$12*('Output(tau)'!$B$18-$H23)/K$1)),0)</f>
        <v>1.0591785539398133E-18</v>
      </c>
      <c r="L23">
        <f>IF('Output(tau)'!$B$18&gt;$H23,1/L$1/SQRT(4*3.14159*'Output(tau)'!$B$12)*(('Output(tau)'!$B$18-$H23)/L$1)^(-3/2)*EXP(-'Output(tau)'!$B$34*('Output(tau)'!$B$18-$H23)-(1-('Output(tau)'!$B$18-$H23)/L$1)^2/(4*'Output(tau)'!$B$12*('Output(tau)'!$B$18-$H23)/L$1)),0)</f>
        <v>3.1528513945377405E-14</v>
      </c>
      <c r="M23">
        <f>IF('Output(tau)'!$B$18&gt;$H23,1/M$1/SQRT(4*3.14159*'Output(tau)'!$B$12)*(('Output(tau)'!$B$18-$H23)/M$1)^(-3/2)*EXP(-'Output(tau)'!$B$34*('Output(tau)'!$B$18-$H23)-(1-('Output(tau)'!$B$18-$H23)/M$1)^2/(4*'Output(tau)'!$B$12*('Output(tau)'!$B$18-$H23)/M$1)),0)</f>
        <v>1.5312790039915822E-11</v>
      </c>
      <c r="N23">
        <f>IF('Output(tau)'!$B$18&gt;$H23,1/N$1/SQRT(4*3.14159*'Output(tau)'!$B$12)*(('Output(tau)'!$B$18-$H23)/N$1)^(-3/2)*EXP(-'Output(tau)'!$B$34*('Output(tau)'!$B$18-$H23)-(1-('Output(tau)'!$B$18-$H23)/N$1)^2/(4*'Output(tau)'!$B$12*('Output(tau)'!$B$18-$H23)/N$1)),0)</f>
        <v>9.4592391062595303E-10</v>
      </c>
      <c r="O23">
        <f>IF('Output(tau)'!$B$18&gt;$H23,1/O$1/SQRT(4*3.14159*'Output(tau)'!$B$12)*(('Output(tau)'!$B$18-$H23)/O$1)^(-3/2)*EXP(-'Output(tau)'!$B$34*('Output(tau)'!$B$18-$H23)-(1-('Output(tau)'!$B$18-$H23)/O$1)^2/(4*'Output(tau)'!$B$12*('Output(tau)'!$B$18-$H23)/O$1)),0)</f>
        <v>1.7941715072046847E-8</v>
      </c>
      <c r="P23">
        <f>IF('Output(tau)'!$B$18&gt;$H23,1/P$1/SQRT(4*3.14159*'Output(tau)'!$B$12)*(('Output(tau)'!$B$18-$H23)/P$1)^(-3/2)*EXP(-'Output(tau)'!$B$34*('Output(tau)'!$B$18-$H23)-(1-('Output(tau)'!$B$18-$H23)/P$1)^2/(4*'Output(tau)'!$B$12*('Output(tau)'!$B$18-$H23)/P$1)),0)</f>
        <v>1.6245056509039815E-7</v>
      </c>
      <c r="Q23">
        <f>IF('Output(tau)'!$B$18&gt;$H23,1/Q$1/SQRT(4*3.14159*'Output(tau)'!$B$12)*(('Output(tau)'!$B$18-$H23)/Q$1)^(-3/2)*EXP(-'Output(tau)'!$B$34*('Output(tau)'!$B$18-$H23)-(1-('Output(tau)'!$B$18-$H23)/Q$1)^2/(4*'Output(tau)'!$B$12*('Output(tau)'!$B$18-$H23)/Q$1)),0)</f>
        <v>8.9751850560877855E-7</v>
      </c>
      <c r="R23">
        <f>IF('Output(tau)'!$B$18&gt;$H23,1/R$1/SQRT(4*3.14159*'Output(tau)'!$B$12)*(('Output(tau)'!$B$18-$H23)/R$1)^(-3/2)*EXP(-'Output(tau)'!$B$34*('Output(tau)'!$B$18-$H23)-(1-('Output(tau)'!$B$18-$H23)/R$1)^2/(4*'Output(tau)'!$B$12*('Output(tau)'!$B$18-$H23)/R$1)),0)</f>
        <v>3.5066088154397261E-6</v>
      </c>
      <c r="S23">
        <f>IF('Output(tau)'!$B$18&gt;$H23,1/S$1/SQRT(4*3.14159*'Output(tau)'!$B$12)*(('Output(tau)'!$B$18-$H23)/S$1)^(-3/2)*EXP(-'Output(tau)'!$B$34*('Output(tau)'!$B$18-$H23)-(1-('Output(tau)'!$B$18-$H23)/S$1)^2/(4*'Output(tau)'!$B$12*('Output(tau)'!$B$18-$H23)/S$1)),0)</f>
        <v>1.0643192292261622E-5</v>
      </c>
      <c r="T23">
        <f>IF('Output(tau)'!$B$18&gt;$H23,1/T$1/SQRT(4*3.14159*'Output(tau)'!$B$12)*(('Output(tau)'!$B$18-$H23)/T$1)^(-3/2)*EXP(-'Output(tau)'!$B$34*('Output(tau)'!$B$18-$H23)-(1-('Output(tau)'!$B$18-$H23)/T$1)^2/(4*'Output(tau)'!$B$12*('Output(tau)'!$B$18-$H23)/T$1)),0)</f>
        <v>2.6720633300251956E-5</v>
      </c>
      <c r="U23">
        <f>IF('Output(tau)'!$B$18&gt;$H23,1/U$1/SQRT(4*3.14159*'Output(tau)'!$B$12)*(('Output(tau)'!$B$18-$H23)/U$1)^(-3/2)*EXP(-'Output(tau)'!$B$34*('Output(tau)'!$B$18-$H23)-(1-('Output(tau)'!$B$18-$H23)/U$1)^2/(4*'Output(tau)'!$B$12*('Output(tau)'!$B$18-$H23)/U$1)),0)</f>
        <v>5.7956539208657988E-5</v>
      </c>
      <c r="V23">
        <f>IF('Output(tau)'!$B$18&gt;$H23,1/V$1/SQRT(4*3.14159*'Output(tau)'!$B$12)*(('Output(tau)'!$B$18-$H23)/V$1)^(-3/2)*EXP(-'Output(tau)'!$B$34*('Output(tau)'!$B$18-$H23)-(1-('Output(tau)'!$B$18-$H23)/V$1)^2/(4*'Output(tau)'!$B$12*('Output(tau)'!$B$18-$H23)/V$1)),0)</f>
        <v>1.1203416917253823E-4</v>
      </c>
      <c r="W23">
        <f>IF('Output(tau)'!$B$18&gt;$H23,1/W$1/SQRT(4*3.14159*'Output(tau)'!$B$12)*(('Output(tau)'!$B$18-$H23)/W$1)^(-3/2)*EXP(-'Output(tau)'!$B$34*('Output(tau)'!$B$18-$H23)-(1-('Output(tau)'!$B$18-$H23)/W$1)^2/(4*'Output(tau)'!$B$12*('Output(tau)'!$B$18-$H23)/W$1)),0)</f>
        <v>1.9747525149006227E-4</v>
      </c>
      <c r="X23">
        <f>IF('Output(tau)'!$B$18&gt;$H23,1/X$1/SQRT(4*3.14159*'Output(tau)'!$B$12)*(('Output(tau)'!$B$18-$H23)/X$1)^(-3/2)*EXP(-'Output(tau)'!$B$34*('Output(tau)'!$B$18-$H23)-(1-('Output(tau)'!$B$18-$H23)/X$1)^2/(4*'Output(tau)'!$B$12*('Output(tau)'!$B$18-$H23)/X$1)),0)</f>
        <v>3.228793702184035E-4</v>
      </c>
      <c r="Y23">
        <f>IF('Output(tau)'!$B$18&gt;$H23,1/Y$1/SQRT(4*3.14159*'Output(tau)'!$B$12)*(('Output(tau)'!$B$18-$H23)/Y$1)^(-3/2)*EXP(-'Output(tau)'!$B$34*('Output(tau)'!$B$18-$H23)-(1-('Output(tau)'!$B$18-$H23)/Y$1)^2/(4*'Output(tau)'!$B$12*('Output(tau)'!$B$18-$H23)/Y$1)),0)</f>
        <v>4.9617978780219774E-4</v>
      </c>
      <c r="Z23">
        <f>IF('Output(tau)'!$B$18&gt;$H23,1/Z$1/SQRT(4*3.14159*'Output(tau)'!$B$12)*(('Output(tau)'!$B$18-$H23)/Z$1)^(-3/2)*EXP(-'Output(tau)'!$B$34*('Output(tau)'!$B$18-$H23)-(1-('Output(tau)'!$B$18-$H23)/Z$1)^2/(4*'Output(tau)'!$B$12*('Output(tau)'!$B$18-$H23)/Z$1)),0)</f>
        <v>7.2402355949597393E-4</v>
      </c>
      <c r="AA23">
        <f>IF('Output(tau)'!$B$18&gt;$H23,1/AA$1/SQRT(4*3.14159*'Output(tau)'!$B$12)*(('Output(tau)'!$B$18-$H23)/AA$1)^(-3/2)*EXP(-'Output(tau)'!$B$34*('Output(tau)'!$B$18-$H23)-(1-('Output(tau)'!$B$18-$H23)/AA$1)^2/(4*'Output(tau)'!$B$12*('Output(tau)'!$B$18-$H23)/AA$1)),0)</f>
        <v>1.0113327248456032E-3</v>
      </c>
      <c r="AB23">
        <f>IF('Output(tau)'!$B$18&gt;$H23,1/AB$1/SQRT(4*3.14159*'Output(tau)'!$B$12)*(('Output(tau)'!$B$18-$H23)/AB$1)^(-3/2)*EXP(-'Output(tau)'!$B$34*('Output(tau)'!$B$18-$H23)-(1-('Output(tau)'!$B$18-$H23)/AB$1)^2/(4*'Output(tau)'!$B$12*('Output(tau)'!$B$18-$H23)/AB$1)),0)</f>
        <v>1.3610597859642444E-3</v>
      </c>
      <c r="AC23">
        <f>IF('Output(tau)'!$B$18&gt;$H23,1/AC$1/SQRT(4*3.14159*'Output(tau)'!$B$12)*(('Output(tau)'!$B$18-$H23)/AC$1)^(-3/2)*EXP(-'Output(tau)'!$B$34*('Output(tau)'!$B$18-$H23)-(1-('Output(tau)'!$B$18-$H23)/AC$1)^2/(4*'Output(tau)'!$B$12*('Output(tau)'!$B$18-$H23)/AC$1)),0)</f>
        <v>1.7741208265944306E-3</v>
      </c>
      <c r="AD23">
        <f>IF('Output(tau)'!$B$18&gt;$H23,1/AD$1/SQRT(4*3.14159*'Output(tau)'!$B$12)*(('Output(tau)'!$B$18-$H23)/AD$1)^(-3/2)*EXP(-'Output(tau)'!$B$34*('Output(tau)'!$B$18-$H23)-(1-('Output(tau)'!$B$18-$H23)/AD$1)^2/(4*'Output(tau)'!$B$12*('Output(tau)'!$B$18-$H23)/AD$1)),0)</f>
        <v>2.2494733138158822E-3</v>
      </c>
      <c r="AE23">
        <f>IF('Output(tau)'!$B$18&gt;$H23,1/AE$1/SQRT(4*3.14159*'Output(tau)'!$B$12)*(('Output(tau)'!$B$18-$H23)/AE$1)^(-3/2)*EXP(-'Output(tau)'!$B$34*('Output(tau)'!$B$18-$H23)-(1-('Output(tau)'!$B$18-$H23)/AE$1)^2/(4*'Output(tau)'!$B$12*('Output(tau)'!$B$18-$H23)/AE$1)),0)</f>
        <v>2.7842998484257728E-3</v>
      </c>
      <c r="AF23">
        <f>IF('Output(tau)'!$B$18&gt;$H23,1/AF$1/SQRT(4*3.14159*'Output(tau)'!$B$12)*(('Output(tau)'!$B$18-$H23)/AF$1)^(-3/2)*EXP(-'Output(tau)'!$B$34*('Output(tau)'!$B$18-$H23)-(1-('Output(tau)'!$B$18-$H23)/AF$1)^2/(4*'Output(tau)'!$B$12*('Output(tau)'!$B$18-$H23)/AF$1)),0)</f>
        <v>3.3742602993819624E-3</v>
      </c>
      <c r="AG23">
        <f>IF('Output(tau)'!$B$18&gt;$H23,1/AG$1/SQRT(4*3.14159*'Output(tau)'!$B$12)*(('Output(tau)'!$B$18-$H23)/AG$1)^(-3/2)*EXP(-'Output(tau)'!$B$34*('Output(tau)'!$B$18-$H23)-(1-('Output(tau)'!$B$18-$H23)/AG$1)^2/(4*'Output(tau)'!$B$12*('Output(tau)'!$B$18-$H23)/AG$1)),0)</f>
        <v>4.0137797784892404E-3</v>
      </c>
      <c r="AH23">
        <f>IF('Output(tau)'!$B$18&gt;$H23,1/AH$1/SQRT(4*3.14159*'Output(tau)'!$B$12)*(('Output(tau)'!$B$18-$H23)/AH$1)^(-3/2)*EXP(-'Output(tau)'!$B$34*('Output(tau)'!$B$18-$H23)-(1-('Output(tau)'!$B$18-$H23)/AH$1)^2/(4*'Output(tau)'!$B$12*('Output(tau)'!$B$18-$H23)/AH$1)),0)</f>
        <v>4.6963465299782719E-3</v>
      </c>
      <c r="AI23">
        <f>IF('Output(tau)'!$B$18&gt;$H23,1/AI$1/SQRT(4*3.14159*'Output(tau)'!$B$12)*(('Output(tau)'!$B$18-$H23)/AI$1)^(-3/2)*EXP(-'Output(tau)'!$B$34*('Output(tau)'!$B$18-$H23)-(1-('Output(tau)'!$B$18-$H23)/AI$1)^2/(4*'Output(tau)'!$B$12*('Output(tau)'!$B$18-$H23)/AI$1)),0)</f>
        <v>5.4148005814854154E-3</v>
      </c>
      <c r="AJ23">
        <f>IF('Output(tau)'!$B$18&gt;$H23,1/AJ$1/SQRT(4*3.14159*'Output(tau)'!$B$12)*(('Output(tau)'!$B$18-$H23)/AJ$1)^(-3/2)*EXP(-'Output(tau)'!$B$34*('Output(tau)'!$B$18-$H23)-(1-('Output(tau)'!$B$18-$H23)/AJ$1)^2/(4*'Output(tau)'!$B$12*('Output(tau)'!$B$18-$H23)/AJ$1)),0)</f>
        <v>6.1616001207572052E-3</v>
      </c>
      <c r="AK23">
        <f>IF('Output(tau)'!$B$18&gt;$H23,1/AK$1/SQRT(4*3.14159*'Output(tau)'!$B$12)*(('Output(tau)'!$B$18-$H23)/AK$1)^(-3/2)*EXP(-'Output(tau)'!$B$34*('Output(tau)'!$B$18-$H23)-(1-('Output(tau)'!$B$18-$H23)/AK$1)^2/(4*'Output(tau)'!$B$12*('Output(tau)'!$B$18-$H23)/AK$1)),0)</f>
        <v>6.9290576615729281E-3</v>
      </c>
      <c r="AL23">
        <f>IF('Output(tau)'!$B$18&gt;$H23,1/AL$1/SQRT(4*3.14159*'Output(tau)'!$B$12)*(('Output(tau)'!$B$18-$H23)/AL$1)^(-3/2)*EXP(-'Output(tau)'!$B$34*('Output(tau)'!$B$18-$H23)-(1-('Output(tau)'!$B$18-$H23)/AL$1)^2/(4*'Output(tau)'!$B$12*('Output(tau)'!$B$18-$H23)/AL$1)),0)</f>
        <v>7.7095420564487014E-3</v>
      </c>
      <c r="AM23">
        <f>IF('Output(tau)'!$B$18&gt;$H23,1/AM$1/SQRT(4*3.14159*'Output(tau)'!$B$12)*(('Output(tau)'!$B$18-$H23)/AM$1)^(-3/2)*EXP(-'Output(tau)'!$B$34*('Output(tau)'!$B$18-$H23)-(1-('Output(tau)'!$B$18-$H23)/AM$1)^2/(4*'Output(tau)'!$B$12*('Output(tau)'!$B$18-$H23)/AM$1)),0)</f>
        <v>8.4956453726083864E-3</v>
      </c>
      <c r="AN23">
        <f>IF('Output(tau)'!$B$18&gt;$H23,1/AN$1/SQRT(4*3.14159*'Output(tau)'!$B$12)*(('Output(tau)'!$B$18-$H23)/AN$1)^(-3/2)*EXP(-'Output(tau)'!$B$34*('Output(tau)'!$B$18-$H23)-(1-('Output(tau)'!$B$18-$H23)/AN$1)^2/(4*'Output(tau)'!$B$12*('Output(tau)'!$B$18-$H23)/AN$1)),0)</f>
        <v>9.2803157159625574E-3</v>
      </c>
      <c r="AO23">
        <f>IF('Output(tau)'!$B$18&gt;$H23,1/AO$1/SQRT(4*3.14159*'Output(tau)'!$B$12)*(('Output(tau)'!$B$18-$H23)/AO$1)^(-3/2)*EXP(-'Output(tau)'!$B$34*('Output(tau)'!$B$18-$H23)-(1-('Output(tau)'!$B$18-$H23)/AO$1)^2/(4*'Output(tau)'!$B$12*('Output(tau)'!$B$18-$H23)/AO$1)),0)</f>
        <v>1.0056958433726637E-2</v>
      </c>
      <c r="AP23">
        <f>IF('Output(tau)'!$B$18&gt;$H23,1/AP$1/SQRT(4*3.14159*'Output(tau)'!$B$12)*(('Output(tau)'!$B$18-$H23)/AP$1)^(-3/2)*EXP(-'Output(tau)'!$B$34*('Output(tau)'!$B$18-$H23)-(1-('Output(tau)'!$B$18-$H23)/AP$1)^2/(4*'Output(tau)'!$B$12*('Output(tau)'!$B$18-$H23)/AP$1)),0)</f>
        <v>1.0819508913296656E-2</v>
      </c>
      <c r="AQ23">
        <f>IF('Output(tau)'!$B$18&gt;$H23,1/AQ$1/SQRT(4*3.14159*'Output(tau)'!$B$12)*(('Output(tau)'!$B$18-$H23)/AQ$1)^(-3/2)*EXP(-'Output(tau)'!$B$34*('Output(tau)'!$B$18-$H23)-(1-('Output(tau)'!$B$18-$H23)/AQ$1)^2/(4*'Output(tau)'!$B$12*('Output(tau)'!$B$18-$H23)/AQ$1)),0)</f>
        <v>1.1562480567530344E-2</v>
      </c>
      <c r="AR23">
        <f>IF('Output(tau)'!$B$18&gt;$H23,1/AR$1/SQRT(4*3.14159*'Output(tau)'!$B$12)*(('Output(tau)'!$B$18-$H23)/AR$1)^(-3/2)*EXP(-'Output(tau)'!$B$34*('Output(tau)'!$B$18-$H23)-(1-('Output(tau)'!$B$18-$H23)/AR$1)^2/(4*'Output(tau)'!$B$12*('Output(tau)'!$B$18-$H23)/AR$1)),0)</f>
        <v>1.2280991674776347E-2</v>
      </c>
      <c r="AS23">
        <f>IF('Output(tau)'!$B$18&gt;$H23,1/AS$1/SQRT(4*3.14159*'Output(tau)'!$B$12)*(('Output(tau)'!$B$18-$H23)/AS$1)^(-3/2)*EXP(-'Output(tau)'!$B$34*('Output(tau)'!$B$18-$H23)-(1-('Output(tau)'!$B$18-$H23)/AS$1)^2/(4*'Output(tau)'!$B$12*('Output(tau)'!$B$18-$H23)/AS$1)),0)</f>
        <v>1.2970774621398409E-2</v>
      </c>
      <c r="AT23">
        <f>IF('Output(tau)'!$B$18&gt;$H23,1/AT$1/SQRT(4*3.14159*'Output(tau)'!$B$12)*(('Output(tau)'!$B$18-$H23)/AT$1)^(-3/2)*EXP(-'Output(tau)'!$B$34*('Output(tau)'!$B$18-$H23)-(1-('Output(tau)'!$B$18-$H23)/AT$1)^2/(4*'Output(tau)'!$B$12*('Output(tau)'!$B$18-$H23)/AT$1)),0)</f>
        <v>1.3628170848421516E-2</v>
      </c>
      <c r="AU23">
        <f>IF('Output(tau)'!$B$18&gt;$H23,1/AU$1/SQRT(4*3.14159*'Output(tau)'!$B$12)*(('Output(tau)'!$B$18-$H23)/AU$1)^(-3/2)*EXP(-'Output(tau)'!$B$34*('Output(tau)'!$B$18-$H23)-(1-('Output(tau)'!$B$18-$H23)/AU$1)^2/(4*'Output(tau)'!$B$12*('Output(tau)'!$B$18-$H23)/AU$1)),0)</f>
        <v>1.4250114486639424E-2</v>
      </c>
      <c r="AV23">
        <f>IF('Output(tau)'!$B$18&gt;$H23,1/AV$1/SQRT(4*3.14159*'Output(tau)'!$B$12)*(('Output(tau)'!$B$18-$H23)/AV$1)^(-3/2)*EXP(-'Output(tau)'!$B$34*('Output(tau)'!$B$18-$H23)-(1-('Output(tau)'!$B$18-$H23)/AV$1)^2/(4*'Output(tau)'!$B$12*('Output(tau)'!$B$18-$H23)/AV$1)),0)</f>
        <v>1.4834107315072438E-2</v>
      </c>
    </row>
    <row r="24" spans="7:48" x14ac:dyDescent="0.15">
      <c r="G24">
        <f>IF('Output(tau)'!$B$18&gt;H24,'Output(tau)'!$B$18-H24,0)</f>
        <v>48</v>
      </c>
      <c r="H24">
        <v>1952</v>
      </c>
      <c r="I24">
        <f>IF('Output(tau)'!$B$18&gt;$H24,1/I$1/SQRT(4*3.14159*'Output(tau)'!$B$12)*(('Output(tau)'!$B$18-$H24)/I$1)^(-3/2)*EXP(-'Output(tau)'!$B$34*('Output(tau)'!$B$18-$H24)-(1-('Output(tau)'!$B$18-$H24)/I$1)^2/(4*'Output(tau)'!$B$12*('Output(tau)'!$B$18-$H24)/I$1)),0)</f>
        <v>4.5949096829597612E-6</v>
      </c>
      <c r="J24">
        <f>IF('Output(tau)'!$B$18&gt;$H24,1/J$1/SQRT(4*3.14159*'Output(tau)'!$B$12)*(('Output(tau)'!$B$18-$H24)/J$1)^(-3/2)*EXP(-'Output(tau)'!$B$34*('Output(tau)'!$B$18-$H24)-(1-('Output(tau)'!$B$18-$H24)/J$1)^2/(4*'Output(tau)'!$B$12*('Output(tau)'!$B$18-$H24)/J$1)),0)</f>
        <v>4.4423511005064415E-27</v>
      </c>
      <c r="K24">
        <f>IF('Output(tau)'!$B$18&gt;$H24,1/K$1/SQRT(4*3.14159*'Output(tau)'!$B$12)*(('Output(tau)'!$B$18-$H24)/K$1)^(-3/2)*EXP(-'Output(tau)'!$B$34*('Output(tau)'!$B$18-$H24)-(1-('Output(tau)'!$B$18-$H24)/K$1)^2/(4*'Output(tau)'!$B$12*('Output(tau)'!$B$18-$H24)/K$1)),0)</f>
        <v>2.5056975208399492E-18</v>
      </c>
      <c r="L24">
        <f>IF('Output(tau)'!$B$18&gt;$H24,1/L$1/SQRT(4*3.14159*'Output(tau)'!$B$12)*(('Output(tau)'!$B$18-$H24)/L$1)^(-3/2)*EXP(-'Output(tau)'!$B$34*('Output(tau)'!$B$18-$H24)-(1-('Output(tau)'!$B$18-$H24)/L$1)^2/(4*'Output(tau)'!$B$12*('Output(tau)'!$B$18-$H24)/L$1)),0)</f>
        <v>6.0495535632754644E-14</v>
      </c>
      <c r="M24">
        <f>IF('Output(tau)'!$B$18&gt;$H24,1/M$1/SQRT(4*3.14159*'Output(tau)'!$B$12)*(('Output(tau)'!$B$18-$H24)/M$1)^(-3/2)*EXP(-'Output(tau)'!$B$34*('Output(tau)'!$B$18-$H24)-(1-('Output(tau)'!$B$18-$H24)/M$1)^2/(4*'Output(tau)'!$B$12*('Output(tau)'!$B$18-$H24)/M$1)),0)</f>
        <v>2.5901547979340545E-11</v>
      </c>
      <c r="N24">
        <f>IF('Output(tau)'!$B$18&gt;$H24,1/N$1/SQRT(4*3.14159*'Output(tau)'!$B$12)*(('Output(tau)'!$B$18-$H24)/N$1)^(-3/2)*EXP(-'Output(tau)'!$B$34*('Output(tau)'!$B$18-$H24)-(1-('Output(tau)'!$B$18-$H24)/N$1)^2/(4*'Output(tau)'!$B$12*('Output(tau)'!$B$18-$H24)/N$1)),0)</f>
        <v>1.4705329712312344E-9</v>
      </c>
      <c r="O24">
        <f>IF('Output(tau)'!$B$18&gt;$H24,1/O$1/SQRT(4*3.14159*'Output(tau)'!$B$12)*(('Output(tau)'!$B$18-$H24)/O$1)^(-3/2)*EXP(-'Output(tau)'!$B$34*('Output(tau)'!$B$18-$H24)-(1-('Output(tau)'!$B$18-$H24)/O$1)^2/(4*'Output(tau)'!$B$12*('Output(tau)'!$B$18-$H24)/O$1)),0)</f>
        <v>2.6252461715173277E-8</v>
      </c>
      <c r="P24">
        <f>IF('Output(tau)'!$B$18&gt;$H24,1/P$1/SQRT(4*3.14159*'Output(tau)'!$B$12)*(('Output(tau)'!$B$18-$H24)/P$1)^(-3/2)*EXP(-'Output(tau)'!$B$34*('Output(tau)'!$B$18-$H24)-(1-('Output(tau)'!$B$18-$H24)/P$1)^2/(4*'Output(tau)'!$B$12*('Output(tau)'!$B$18-$H24)/P$1)),0)</f>
        <v>2.2707929419099346E-7</v>
      </c>
      <c r="Q24">
        <f>IF('Output(tau)'!$B$18&gt;$H24,1/Q$1/SQRT(4*3.14159*'Output(tau)'!$B$12)*(('Output(tau)'!$B$18-$H24)/Q$1)^(-3/2)*EXP(-'Output(tau)'!$B$34*('Output(tau)'!$B$18-$H24)-(1-('Output(tau)'!$B$18-$H24)/Q$1)^2/(4*'Output(tau)'!$B$12*('Output(tau)'!$B$18-$H24)/Q$1)),0)</f>
        <v>1.2104822601141656E-6</v>
      </c>
      <c r="R24">
        <f>IF('Output(tau)'!$B$18&gt;$H24,1/R$1/SQRT(4*3.14159*'Output(tau)'!$B$12)*(('Output(tau)'!$B$18-$H24)/R$1)^(-3/2)*EXP(-'Output(tau)'!$B$34*('Output(tau)'!$B$18-$H24)-(1-('Output(tau)'!$B$18-$H24)/R$1)^2/(4*'Output(tau)'!$B$12*('Output(tau)'!$B$18-$H24)/R$1)),0)</f>
        <v>4.5949096829597612E-6</v>
      </c>
      <c r="S24">
        <f>IF('Output(tau)'!$B$18&gt;$H24,1/S$1/SQRT(4*3.14159*'Output(tau)'!$B$12)*(('Output(tau)'!$B$18-$H24)/S$1)^(-3/2)*EXP(-'Output(tau)'!$B$34*('Output(tau)'!$B$18-$H24)-(1-('Output(tau)'!$B$18-$H24)/S$1)^2/(4*'Output(tau)'!$B$12*('Output(tau)'!$B$18-$H24)/S$1)),0)</f>
        <v>1.3618510691762622E-5</v>
      </c>
      <c r="T24">
        <f>IF('Output(tau)'!$B$18&gt;$H24,1/T$1/SQRT(4*3.14159*'Output(tau)'!$B$12)*(('Output(tau)'!$B$18-$H24)/T$1)^(-3/2)*EXP(-'Output(tau)'!$B$34*('Output(tau)'!$B$18-$H24)-(1-('Output(tau)'!$B$18-$H24)/T$1)^2/(4*'Output(tau)'!$B$12*('Output(tau)'!$B$18-$H24)/T$1)),0)</f>
        <v>3.3513328046424703E-5</v>
      </c>
      <c r="U24">
        <f>IF('Output(tau)'!$B$18&gt;$H24,1/U$1/SQRT(4*3.14159*'Output(tau)'!$B$12)*(('Output(tau)'!$B$18-$H24)/U$1)^(-3/2)*EXP(-'Output(tau)'!$B$34*('Output(tau)'!$B$18-$H24)-(1-('Output(tau)'!$B$18-$H24)/U$1)^2/(4*'Output(tau)'!$B$12*('Output(tau)'!$B$18-$H24)/U$1)),0)</f>
        <v>7.1458152709978566E-5</v>
      </c>
      <c r="V24">
        <f>IF('Output(tau)'!$B$18&gt;$H24,1/V$1/SQRT(4*3.14159*'Output(tau)'!$B$12)*(('Output(tau)'!$B$18-$H24)/V$1)^(-3/2)*EXP(-'Output(tau)'!$B$34*('Output(tau)'!$B$18-$H24)-(1-('Output(tau)'!$B$18-$H24)/V$1)^2/(4*'Output(tau)'!$B$12*('Output(tau)'!$B$18-$H24)/V$1)),0)</f>
        <v>1.3610454636059133E-4</v>
      </c>
      <c r="W24">
        <f>IF('Output(tau)'!$B$18&gt;$H24,1/W$1/SQRT(4*3.14159*'Output(tau)'!$B$12)*(('Output(tau)'!$B$18-$H24)/W$1)^(-3/2)*EXP(-'Output(tau)'!$B$34*('Output(tau)'!$B$18-$H24)-(1-('Output(tau)'!$B$18-$H24)/W$1)^2/(4*'Output(tau)'!$B$12*('Output(tau)'!$B$18-$H24)/W$1)),0)</f>
        <v>2.368116234920654E-4</v>
      </c>
      <c r="X24">
        <f>IF('Output(tau)'!$B$18&gt;$H24,1/X$1/SQRT(4*3.14159*'Output(tau)'!$B$12)*(('Output(tau)'!$B$18-$H24)/X$1)^(-3/2)*EXP(-'Output(tau)'!$B$34*('Output(tau)'!$B$18-$H24)-(1-('Output(tau)'!$B$18-$H24)/X$1)^2/(4*'Output(tau)'!$B$12*('Output(tau)'!$B$18-$H24)/X$1)),0)</f>
        <v>3.8277636480289648E-4</v>
      </c>
      <c r="Y24">
        <f>IF('Output(tau)'!$B$18&gt;$H24,1/Y$1/SQRT(4*3.14159*'Output(tau)'!$B$12)*(('Output(tau)'!$B$18-$H24)/Y$1)^(-3/2)*EXP(-'Output(tau)'!$B$34*('Output(tau)'!$B$18-$H24)-(1-('Output(tau)'!$B$18-$H24)/Y$1)^2/(4*'Output(tau)'!$B$12*('Output(tau)'!$B$18-$H24)/Y$1)),0)</f>
        <v>5.8222464597048121E-4</v>
      </c>
      <c r="Z24">
        <f>IF('Output(tau)'!$B$18&gt;$H24,1/Z$1/SQRT(4*3.14159*'Output(tau)'!$B$12)*(('Output(tau)'!$B$18-$H24)/Z$1)^(-3/2)*EXP(-'Output(tau)'!$B$34*('Output(tau)'!$B$18-$H24)-(1-('Output(tau)'!$B$18-$H24)/Z$1)^2/(4*'Output(tau)'!$B$12*('Output(tau)'!$B$18-$H24)/Z$1)),0)</f>
        <v>8.4177192045470708E-4</v>
      </c>
      <c r="AA24">
        <f>IF('Output(tau)'!$B$18&gt;$H24,1/AA$1/SQRT(4*3.14159*'Output(tau)'!$B$12)*(('Output(tau)'!$B$18-$H24)/AA$1)^(-3/2)*EXP(-'Output(tau)'!$B$34*('Output(tau)'!$B$18-$H24)-(1-('Output(tau)'!$B$18-$H24)/AA$1)^2/(4*'Output(tau)'!$B$12*('Output(tau)'!$B$18-$H24)/AA$1)),0)</f>
        <v>1.1660025682369531E-3</v>
      </c>
      <c r="AB24">
        <f>IF('Output(tau)'!$B$18&gt;$H24,1/AB$1/SQRT(4*3.14159*'Output(tau)'!$B$12)*(('Output(tau)'!$B$18-$H24)/AB$1)^(-3/2)*EXP(-'Output(tau)'!$B$34*('Output(tau)'!$B$18-$H24)-(1-('Output(tau)'!$B$18-$H24)/AB$1)^2/(4*'Output(tau)'!$B$12*('Output(tau)'!$B$18-$H24)/AB$1)),0)</f>
        <v>1.557269672743605E-3</v>
      </c>
      <c r="AC24">
        <f>IF('Output(tau)'!$B$18&gt;$H24,1/AC$1/SQRT(4*3.14159*'Output(tau)'!$B$12)*(('Output(tau)'!$B$18-$H24)/AC$1)^(-3/2)*EXP(-'Output(tau)'!$B$34*('Output(tau)'!$B$18-$H24)-(1-('Output(tau)'!$B$18-$H24)/AC$1)^2/(4*'Output(tau)'!$B$12*('Output(tau)'!$B$18-$H24)/AC$1)),0)</f>
        <v>2.0156870651509024E-3</v>
      </c>
      <c r="AD24">
        <f>IF('Output(tau)'!$B$18&gt;$H24,1/AD$1/SQRT(4*3.14159*'Output(tau)'!$B$12)*(('Output(tau)'!$B$18-$H24)/AD$1)^(-3/2)*EXP(-'Output(tau)'!$B$34*('Output(tau)'!$B$18-$H24)-(1-('Output(tau)'!$B$18-$H24)/AD$1)^2/(4*'Output(tau)'!$B$12*('Output(tau)'!$B$18-$H24)/AD$1)),0)</f>
        <v>2.5392710375897755E-3</v>
      </c>
      <c r="AE24">
        <f>IF('Output(tau)'!$B$18&gt;$H24,1/AE$1/SQRT(4*3.14159*'Output(tau)'!$B$12)*(('Output(tau)'!$B$18-$H24)/AE$1)^(-3/2)*EXP(-'Output(tau)'!$B$34*('Output(tau)'!$B$18-$H24)-(1-('Output(tau)'!$B$18-$H24)/AE$1)^2/(4*'Output(tau)'!$B$12*('Output(tau)'!$B$18-$H24)/AE$1)),0)</f>
        <v>3.124185923948922E-3</v>
      </c>
      <c r="AF24">
        <f>IF('Output(tau)'!$B$18&gt;$H24,1/AF$1/SQRT(4*3.14159*'Output(tau)'!$B$12)*(('Output(tau)'!$B$18-$H24)/AF$1)^(-3/2)*EXP(-'Output(tau)'!$B$34*('Output(tau)'!$B$18-$H24)-(1-('Output(tau)'!$B$18-$H24)/AF$1)^2/(4*'Output(tau)'!$B$12*('Output(tau)'!$B$18-$H24)/AF$1)),0)</f>
        <v>3.7650514373555621E-3</v>
      </c>
      <c r="AG24">
        <f>IF('Output(tau)'!$B$18&gt;$H24,1/AG$1/SQRT(4*3.14159*'Output(tau)'!$B$12)*(('Output(tau)'!$B$18-$H24)/AG$1)^(-3/2)*EXP(-'Output(tau)'!$B$34*('Output(tau)'!$B$18-$H24)-(1-('Output(tau)'!$B$18-$H24)/AG$1)^2/(4*'Output(tau)'!$B$12*('Output(tau)'!$B$18-$H24)/AG$1)),0)</f>
        <v>4.4552767805636677E-3</v>
      </c>
      <c r="AH24">
        <f>IF('Output(tau)'!$B$18&gt;$H24,1/AH$1/SQRT(4*3.14159*'Output(tau)'!$B$12)*(('Output(tau)'!$B$18-$H24)/AH$1)^(-3/2)*EXP(-'Output(tau)'!$B$34*('Output(tau)'!$B$18-$H24)-(1-('Output(tau)'!$B$18-$H24)/AH$1)^2/(4*'Output(tau)'!$B$12*('Output(tau)'!$B$18-$H24)/AH$1)),0)</f>
        <v>5.1873947434114154E-3</v>
      </c>
      <c r="AI24">
        <f>IF('Output(tau)'!$B$18&gt;$H24,1/AI$1/SQRT(4*3.14159*'Output(tau)'!$B$12)*(('Output(tau)'!$B$18-$H24)/AI$1)^(-3/2)*EXP(-'Output(tau)'!$B$34*('Output(tau)'!$B$18-$H24)-(1-('Output(tau)'!$B$18-$H24)/AI$1)^2/(4*'Output(tau)'!$B$12*('Output(tau)'!$B$18-$H24)/AI$1)),0)</f>
        <v>5.9533768508246761E-3</v>
      </c>
      <c r="AJ24">
        <f>IF('Output(tau)'!$B$18&gt;$H24,1/AJ$1/SQRT(4*3.14159*'Output(tau)'!$B$12)*(('Output(tau)'!$B$18-$H24)/AJ$1)^(-3/2)*EXP(-'Output(tau)'!$B$34*('Output(tau)'!$B$18-$H24)-(1-('Output(tau)'!$B$18-$H24)/AJ$1)^2/(4*'Output(tau)'!$B$12*('Output(tau)'!$B$18-$H24)/AJ$1)),0)</f>
        <v>6.7449174035631087E-3</v>
      </c>
      <c r="AK24">
        <f>IF('Output(tau)'!$B$18&gt;$H24,1/AK$1/SQRT(4*3.14159*'Output(tau)'!$B$12)*(('Output(tau)'!$B$18-$H24)/AK$1)^(-3/2)*EXP(-'Output(tau)'!$B$34*('Output(tau)'!$B$18-$H24)-(1-('Output(tau)'!$B$18-$H24)/AK$1)^2/(4*'Output(tau)'!$B$12*('Output(tau)'!$B$18-$H24)/AK$1)),0)</f>
        <v>7.5536796984443473E-3</v>
      </c>
      <c r="AL24">
        <f>IF('Output(tau)'!$B$18&gt;$H24,1/AL$1/SQRT(4*3.14159*'Output(tau)'!$B$12)*(('Output(tau)'!$B$18-$H24)/AL$1)^(-3/2)*EXP(-'Output(tau)'!$B$34*('Output(tau)'!$B$18-$H24)-(1-('Output(tau)'!$B$18-$H24)/AL$1)^2/(4*'Output(tau)'!$B$12*('Output(tau)'!$B$18-$H24)/AL$1)),0)</f>
        <v>8.371501832365888E-3</v>
      </c>
      <c r="AM24">
        <f>IF('Output(tau)'!$B$18&gt;$H24,1/AM$1/SQRT(4*3.14159*'Output(tau)'!$B$12)*(('Output(tau)'!$B$18-$H24)/AM$1)^(-3/2)*EXP(-'Output(tau)'!$B$34*('Output(tau)'!$B$18-$H24)-(1-('Output(tau)'!$B$18-$H24)/AM$1)^2/(4*'Output(tau)'!$B$12*('Output(tau)'!$B$18-$H24)/AM$1)),0)</f>
        <v>9.1905624320768702E-3</v>
      </c>
      <c r="AN24">
        <f>IF('Output(tau)'!$B$18&gt;$H24,1/AN$1/SQRT(4*3.14159*'Output(tau)'!$B$12)*(('Output(tau)'!$B$18-$H24)/AN$1)^(-3/2)*EXP(-'Output(tau)'!$B$34*('Output(tau)'!$B$18-$H24)-(1-('Output(tau)'!$B$18-$H24)/AN$1)^2/(4*'Output(tau)'!$B$12*('Output(tau)'!$B$18-$H24)/AN$1)),0)</f>
        <v>1.0003508612413517E-2</v>
      </c>
      <c r="AO24">
        <f>IF('Output(tau)'!$B$18&gt;$H24,1/AO$1/SQRT(4*3.14159*'Output(tau)'!$B$12)*(('Output(tau)'!$B$18-$H24)/AO$1)^(-3/2)*EXP(-'Output(tau)'!$B$34*('Output(tau)'!$B$18-$H24)-(1-('Output(tau)'!$B$18-$H24)/AO$1)^2/(4*'Output(tau)'!$B$12*('Output(tau)'!$B$18-$H24)/AO$1)),0)</f>
        <v>1.0803549659815037E-2</v>
      </c>
      <c r="AP24">
        <f>IF('Output(tau)'!$B$18&gt;$H24,1/AP$1/SQRT(4*3.14159*'Output(tau)'!$B$12)*(('Output(tau)'!$B$18-$H24)/AP$1)^(-3/2)*EXP(-'Output(tau)'!$B$34*('Output(tau)'!$B$18-$H24)-(1-('Output(tau)'!$B$18-$H24)/AP$1)^2/(4*'Output(tau)'!$B$12*('Output(tau)'!$B$18-$H24)/AP$1)),0)</f>
        <v>1.1584520557157902E-2</v>
      </c>
      <c r="AQ24">
        <f>IF('Output(tau)'!$B$18&gt;$H24,1/AQ$1/SQRT(4*3.14159*'Output(tau)'!$B$12)*(('Output(tau)'!$B$18-$H24)/AQ$1)^(-3/2)*EXP(-'Output(tau)'!$B$34*('Output(tau)'!$B$18-$H24)-(1-('Output(tau)'!$B$18-$H24)/AQ$1)^2/(4*'Output(tau)'!$B$12*('Output(tau)'!$B$18-$H24)/AQ$1)),0)</f>
        <v>1.2340919672696793E-2</v>
      </c>
      <c r="AR24">
        <f>IF('Output(tau)'!$B$18&gt;$H24,1/AR$1/SQRT(4*3.14159*'Output(tau)'!$B$12)*(('Output(tau)'!$B$18-$H24)/AR$1)^(-3/2)*EXP(-'Output(tau)'!$B$34*('Output(tau)'!$B$18-$H24)-(1-('Output(tau)'!$B$18-$H24)/AR$1)^2/(4*'Output(tau)'!$B$12*('Output(tau)'!$B$18-$H24)/AR$1)),0)</f>
        <v>1.3067924860793159E-2</v>
      </c>
      <c r="AS24">
        <f>IF('Output(tau)'!$B$18&gt;$H24,1/AS$1/SQRT(4*3.14159*'Output(tau)'!$B$12)*(('Output(tau)'!$B$18-$H24)/AS$1)^(-3/2)*EXP(-'Output(tau)'!$B$34*('Output(tau)'!$B$18-$H24)-(1-('Output(tau)'!$B$18-$H24)/AS$1)^2/(4*'Output(tau)'!$B$12*('Output(tau)'!$B$18-$H24)/AS$1)),0)</f>
        <v>1.3761391966023667E-2</v>
      </c>
      <c r="AT24">
        <f>IF('Output(tau)'!$B$18&gt;$H24,1/AT$1/SQRT(4*3.14159*'Output(tau)'!$B$12)*(('Output(tau)'!$B$18-$H24)/AT$1)^(-3/2)*EXP(-'Output(tau)'!$B$34*('Output(tau)'!$B$18-$H24)-(1-('Output(tau)'!$B$18-$H24)/AT$1)^2/(4*'Output(tau)'!$B$12*('Output(tau)'!$B$18-$H24)/AT$1)),0)</f>
        <v>1.4417839360395214E-2</v>
      </c>
      <c r="AU24">
        <f>IF('Output(tau)'!$B$18&gt;$H24,1/AU$1/SQRT(4*3.14159*'Output(tau)'!$B$12)*(('Output(tau)'!$B$18-$H24)/AU$1)^(-3/2)*EXP(-'Output(tau)'!$B$34*('Output(tau)'!$B$18-$H24)-(1-('Output(tau)'!$B$18-$H24)/AU$1)^2/(4*'Output(tau)'!$B$12*('Output(tau)'!$B$18-$H24)/AU$1)),0)</f>
        <v>1.5034421729929835E-2</v>
      </c>
      <c r="AV24">
        <f>IF('Output(tau)'!$B$18&gt;$H24,1/AV$1/SQRT(4*3.14159*'Output(tau)'!$B$12)*(('Output(tau)'!$B$18-$H24)/AV$1)^(-3/2)*EXP(-'Output(tau)'!$B$34*('Output(tau)'!$B$18-$H24)-(1-('Output(tau)'!$B$18-$H24)/AV$1)^2/(4*'Output(tau)'!$B$12*('Output(tau)'!$B$18-$H24)/AV$1)),0)</f>
        <v>1.5608895899433053E-2</v>
      </c>
    </row>
    <row r="25" spans="7:48" x14ac:dyDescent="0.15">
      <c r="G25">
        <f>IF('Output(tau)'!$B$18&gt;H25,'Output(tau)'!$B$18-H25,0)</f>
        <v>47</v>
      </c>
      <c r="H25">
        <v>1953</v>
      </c>
      <c r="I25">
        <f>IF('Output(tau)'!$B$18&gt;$H25,1/I$1/SQRT(4*3.14159*'Output(tau)'!$B$12)*(('Output(tau)'!$B$18-$H25)/I$1)^(-3/2)*EXP(-'Output(tau)'!$B$34*('Output(tau)'!$B$18-$H25)-(1-('Output(tau)'!$B$18-$H25)/I$1)^2/(4*'Output(tau)'!$B$12*('Output(tau)'!$B$18-$H25)/I$1)),0)</f>
        <v>6.0221699647017046E-6</v>
      </c>
      <c r="J25">
        <f>IF('Output(tau)'!$B$18&gt;$H25,1/J$1/SQRT(4*3.14159*'Output(tau)'!$B$12)*(('Output(tau)'!$B$18-$H25)/J$1)^(-3/2)*EXP(-'Output(tau)'!$B$34*('Output(tau)'!$B$18-$H25)-(1-('Output(tau)'!$B$18-$H25)/J$1)^2/(4*'Output(tau)'!$B$12*('Output(tau)'!$B$18-$H25)/J$1)),0)</f>
        <v>1.5967374794877978E-26</v>
      </c>
      <c r="K25">
        <f>IF('Output(tau)'!$B$18&gt;$H25,1/K$1/SQRT(4*3.14159*'Output(tau)'!$B$12)*(('Output(tau)'!$B$18-$H25)/K$1)^(-3/2)*EXP(-'Output(tau)'!$B$34*('Output(tau)'!$B$18-$H25)-(1-('Output(tau)'!$B$18-$H25)/K$1)^2/(4*'Output(tau)'!$B$12*('Output(tau)'!$B$18-$H25)/K$1)),0)</f>
        <v>5.9307822971386506E-18</v>
      </c>
      <c r="L25">
        <f>IF('Output(tau)'!$B$18&gt;$H25,1/L$1/SQRT(4*3.14159*'Output(tau)'!$B$12)*(('Output(tau)'!$B$18-$H25)/L$1)^(-3/2)*EXP(-'Output(tau)'!$B$34*('Output(tau)'!$B$18-$H25)-(1-('Output(tau)'!$B$18-$H25)/L$1)^2/(4*'Output(tau)'!$B$12*('Output(tau)'!$B$18-$H25)/L$1)),0)</f>
        <v>1.1613079056295626E-13</v>
      </c>
      <c r="M25">
        <f>IF('Output(tau)'!$B$18&gt;$H25,1/M$1/SQRT(4*3.14159*'Output(tau)'!$B$12)*(('Output(tau)'!$B$18-$H25)/M$1)^(-3/2)*EXP(-'Output(tau)'!$B$34*('Output(tau)'!$B$18-$H25)-(1-('Output(tau)'!$B$18-$H25)/M$1)^2/(4*'Output(tau)'!$B$12*('Output(tau)'!$B$18-$H25)/M$1)),0)</f>
        <v>4.3831032370205323E-11</v>
      </c>
      <c r="N25">
        <f>IF('Output(tau)'!$B$18&gt;$H25,1/N$1/SQRT(4*3.14159*'Output(tau)'!$B$12)*(('Output(tau)'!$B$18-$H25)/N$1)^(-3/2)*EXP(-'Output(tau)'!$B$34*('Output(tau)'!$B$18-$H25)-(1-('Output(tau)'!$B$18-$H25)/N$1)^2/(4*'Output(tau)'!$B$12*('Output(tau)'!$B$18-$H25)/N$1)),0)</f>
        <v>2.2869584451201812E-9</v>
      </c>
      <c r="O25">
        <f>IF('Output(tau)'!$B$18&gt;$H25,1/O$1/SQRT(4*3.14159*'Output(tau)'!$B$12)*(('Output(tau)'!$B$18-$H25)/O$1)^(-3/2)*EXP(-'Output(tau)'!$B$34*('Output(tau)'!$B$18-$H25)-(1-('Output(tau)'!$B$18-$H25)/O$1)^2/(4*'Output(tau)'!$B$12*('Output(tau)'!$B$18-$H25)/O$1)),0)</f>
        <v>3.842566681719757E-8</v>
      </c>
      <c r="P25">
        <f>IF('Output(tau)'!$B$18&gt;$H25,1/P$1/SQRT(4*3.14159*'Output(tau)'!$B$12)*(('Output(tau)'!$B$18-$H25)/P$1)^(-3/2)*EXP(-'Output(tau)'!$B$34*('Output(tau)'!$B$18-$H25)-(1-('Output(tau)'!$B$18-$H25)/P$1)^2/(4*'Output(tau)'!$B$12*('Output(tau)'!$B$18-$H25)/P$1)),0)</f>
        <v>3.1751153096463477E-7</v>
      </c>
      <c r="Q25">
        <f>IF('Output(tau)'!$B$18&gt;$H25,1/Q$1/SQRT(4*3.14159*'Output(tau)'!$B$12)*(('Output(tau)'!$B$18-$H25)/Q$1)^(-3/2)*EXP(-'Output(tau)'!$B$34*('Output(tau)'!$B$18-$H25)-(1-('Output(tau)'!$B$18-$H25)/Q$1)^2/(4*'Output(tau)'!$B$12*('Output(tau)'!$B$18-$H25)/Q$1)),0)</f>
        <v>1.6329747141911135E-6</v>
      </c>
      <c r="R25">
        <f>IF('Output(tau)'!$B$18&gt;$H25,1/R$1/SQRT(4*3.14159*'Output(tau)'!$B$12)*(('Output(tau)'!$B$18-$H25)/R$1)^(-3/2)*EXP(-'Output(tau)'!$B$34*('Output(tau)'!$B$18-$H25)-(1-('Output(tau)'!$B$18-$H25)/R$1)^2/(4*'Output(tau)'!$B$12*('Output(tau)'!$B$18-$H25)/R$1)),0)</f>
        <v>6.0221699647017046E-6</v>
      </c>
      <c r="S25">
        <f>IF('Output(tau)'!$B$18&gt;$H25,1/S$1/SQRT(4*3.14159*'Output(tau)'!$B$12)*(('Output(tau)'!$B$18-$H25)/S$1)^(-3/2)*EXP(-'Output(tau)'!$B$34*('Output(tau)'!$B$18-$H25)-(1-('Output(tau)'!$B$18-$H25)/S$1)^2/(4*'Output(tau)'!$B$12*('Output(tau)'!$B$18-$H25)/S$1)),0)</f>
        <v>1.7428260796125048E-5</v>
      </c>
      <c r="T25">
        <f>IF('Output(tau)'!$B$18&gt;$H25,1/T$1/SQRT(4*3.14159*'Output(tau)'!$B$12)*(('Output(tau)'!$B$18-$H25)/T$1)^(-3/2)*EXP(-'Output(tau)'!$B$34*('Output(tau)'!$B$18-$H25)-(1-('Output(tau)'!$B$18-$H25)/T$1)^2/(4*'Output(tau)'!$B$12*('Output(tau)'!$B$18-$H25)/T$1)),0)</f>
        <v>4.2037361678532424E-5</v>
      </c>
      <c r="U25">
        <f>IF('Output(tau)'!$B$18&gt;$H25,1/U$1/SQRT(4*3.14159*'Output(tau)'!$B$12)*(('Output(tau)'!$B$18-$H25)/U$1)^(-3/2)*EXP(-'Output(tau)'!$B$34*('Output(tau)'!$B$18-$H25)-(1-('Output(tau)'!$B$18-$H25)/U$1)^2/(4*'Output(tau)'!$B$12*('Output(tau)'!$B$18-$H25)/U$1)),0)</f>
        <v>8.8110682452668617E-5</v>
      </c>
      <c r="V25">
        <f>IF('Output(tau)'!$B$18&gt;$H25,1/V$1/SQRT(4*3.14159*'Output(tau)'!$B$12)*(('Output(tau)'!$B$18-$H25)/V$1)^(-3/2)*EXP(-'Output(tau)'!$B$34*('Output(tau)'!$B$18-$H25)-(1-('Output(tau)'!$B$18-$H25)/V$1)^2/(4*'Output(tau)'!$B$12*('Output(tau)'!$B$18-$H25)/V$1)),0)</f>
        <v>1.6534937699586182E-4</v>
      </c>
      <c r="W25">
        <f>IF('Output(tau)'!$B$18&gt;$H25,1/W$1/SQRT(4*3.14159*'Output(tau)'!$B$12)*(('Output(tau)'!$B$18-$H25)/W$1)^(-3/2)*EXP(-'Output(tau)'!$B$34*('Output(tau)'!$B$18-$H25)-(1-('Output(tau)'!$B$18-$H25)/W$1)^2/(4*'Output(tau)'!$B$12*('Output(tau)'!$B$18-$H25)/W$1)),0)</f>
        <v>2.8397591480377186E-4</v>
      </c>
      <c r="X25">
        <f>IF('Output(tau)'!$B$18&gt;$H25,1/X$1/SQRT(4*3.14159*'Output(tau)'!$B$12)*(('Output(tau)'!$B$18-$H25)/X$1)^(-3/2)*EXP(-'Output(tau)'!$B$34*('Output(tau)'!$B$18-$H25)-(1-('Output(tau)'!$B$18-$H25)/X$1)^2/(4*'Output(tau)'!$B$12*('Output(tau)'!$B$18-$H25)/X$1)),0)</f>
        <v>4.5375188147703737E-4</v>
      </c>
      <c r="Y25">
        <f>IF('Output(tau)'!$B$18&gt;$H25,1/Y$1/SQRT(4*3.14159*'Output(tau)'!$B$12)*(('Output(tau)'!$B$18-$H25)/Y$1)^(-3/2)*EXP(-'Output(tau)'!$B$34*('Output(tau)'!$B$18-$H25)-(1-('Output(tau)'!$B$18-$H25)/Y$1)^2/(4*'Output(tau)'!$B$12*('Output(tau)'!$B$18-$H25)/Y$1)),0)</f>
        <v>6.8311051025929305E-4</v>
      </c>
      <c r="Z25">
        <f>IF('Output(tau)'!$B$18&gt;$H25,1/Z$1/SQRT(4*3.14159*'Output(tau)'!$B$12)*(('Output(tau)'!$B$18-$H25)/Z$1)^(-3/2)*EXP(-'Output(tau)'!$B$34*('Output(tau)'!$B$18-$H25)-(1-('Output(tau)'!$B$18-$H25)/Z$1)^2/(4*'Output(tau)'!$B$12*('Output(tau)'!$B$18-$H25)/Z$1)),0)</f>
        <v>9.7851028073002227E-4</v>
      </c>
      <c r="AA25">
        <f>IF('Output(tau)'!$B$18&gt;$H25,1/AA$1/SQRT(4*3.14159*'Output(tau)'!$B$12)*(('Output(tau)'!$B$18-$H25)/AA$1)^(-3/2)*EXP(-'Output(tau)'!$B$34*('Output(tau)'!$B$18-$H25)-(1-('Output(tau)'!$B$18-$H25)/AA$1)^2/(4*'Output(tau)'!$B$12*('Output(tau)'!$B$18-$H25)/AA$1)),0)</f>
        <v>1.3440472357848672E-3</v>
      </c>
      <c r="AB25">
        <f>IF('Output(tau)'!$B$18&gt;$H25,1/AB$1/SQRT(4*3.14159*'Output(tau)'!$B$12)*(('Output(tau)'!$B$18-$H25)/AB$1)^(-3/2)*EXP(-'Output(tau)'!$B$34*('Output(tau)'!$B$18-$H25)-(1-('Output(tau)'!$B$18-$H25)/AB$1)^2/(4*'Output(tau)'!$B$12*('Output(tau)'!$B$18-$H25)/AB$1)),0)</f>
        <v>1.7813136029283486E-3</v>
      </c>
      <c r="AC25">
        <f>IF('Output(tau)'!$B$18&gt;$H25,1/AC$1/SQRT(4*3.14159*'Output(tau)'!$B$12)*(('Output(tau)'!$B$18-$H25)/AC$1)^(-3/2)*EXP(-'Output(tau)'!$B$34*('Output(tau)'!$B$18-$H25)-(1-('Output(tau)'!$B$18-$H25)/AC$1)^2/(4*'Output(tau)'!$B$12*('Output(tau)'!$B$18-$H25)/AC$1)),0)</f>
        <v>2.2894613436628733E-3</v>
      </c>
      <c r="AD25">
        <f>IF('Output(tau)'!$B$18&gt;$H25,1/AD$1/SQRT(4*3.14159*'Output(tau)'!$B$12)*(('Output(tau)'!$B$18-$H25)/AD$1)^(-3/2)*EXP(-'Output(tau)'!$B$34*('Output(tau)'!$B$18-$H25)-(1-('Output(tau)'!$B$18-$H25)/AD$1)^2/(4*'Output(tau)'!$B$12*('Output(tau)'!$B$18-$H25)/AD$1)),0)</f>
        <v>2.8654175795609369E-3</v>
      </c>
      <c r="AE25">
        <f>IF('Output(tau)'!$B$18&gt;$H25,1/AE$1/SQRT(4*3.14159*'Output(tau)'!$B$12)*(('Output(tau)'!$B$18-$H25)/AE$1)^(-3/2)*EXP(-'Output(tau)'!$B$34*('Output(tau)'!$B$18-$H25)-(1-('Output(tau)'!$B$18-$H25)/AE$1)^2/(4*'Output(tau)'!$B$12*('Output(tau)'!$B$18-$H25)/AE$1)),0)</f>
        <v>3.5041988546951667E-3</v>
      </c>
      <c r="AF25">
        <f>IF('Output(tau)'!$B$18&gt;$H25,1/AF$1/SQRT(4*3.14159*'Output(tau)'!$B$12)*(('Output(tau)'!$B$18-$H25)/AF$1)^(-3/2)*EXP(-'Output(tau)'!$B$34*('Output(tau)'!$B$18-$H25)-(1-('Output(tau)'!$B$18-$H25)/AF$1)^2/(4*'Output(tau)'!$B$12*('Output(tau)'!$B$18-$H25)/AF$1)),0)</f>
        <v>4.1992778033529609E-3</v>
      </c>
      <c r="AG25">
        <f>IF('Output(tau)'!$B$18&gt;$H25,1/AG$1/SQRT(4*3.14159*'Output(tau)'!$B$12)*(('Output(tau)'!$B$18-$H25)/AG$1)^(-3/2)*EXP(-'Output(tau)'!$B$34*('Output(tau)'!$B$18-$H25)-(1-('Output(tau)'!$B$18-$H25)/AG$1)^2/(4*'Output(tau)'!$B$12*('Output(tau)'!$B$18-$H25)/AG$1)),0)</f>
        <v>4.9429652302113922E-3</v>
      </c>
      <c r="AH25">
        <f>IF('Output(tau)'!$B$18&gt;$H25,1/AH$1/SQRT(4*3.14159*'Output(tau)'!$B$12)*(('Output(tau)'!$B$18-$H25)/AH$1)^(-3/2)*EXP(-'Output(tau)'!$B$34*('Output(tau)'!$B$18-$H25)-(1-('Output(tau)'!$B$18-$H25)/AH$1)^2/(4*'Output(tau)'!$B$12*('Output(tau)'!$B$18-$H25)/AH$1)),0)</f>
        <v>5.7267804580912593E-3</v>
      </c>
      <c r="AI25">
        <f>IF('Output(tau)'!$B$18&gt;$H25,1/AI$1/SQRT(4*3.14159*'Output(tau)'!$B$12)*(('Output(tau)'!$B$18-$H25)/AI$1)^(-3/2)*EXP(-'Output(tau)'!$B$34*('Output(tau)'!$B$18-$H25)-(1-('Output(tau)'!$B$18-$H25)/AI$1)^2/(4*'Output(tau)'!$B$12*('Output(tau)'!$B$18-$H25)/AI$1)),0)</f>
        <v>6.5417917127721451E-3</v>
      </c>
      <c r="AJ25">
        <f>IF('Output(tau)'!$B$18&gt;$H25,1/AJ$1/SQRT(4*3.14159*'Output(tau)'!$B$12)*(('Output(tau)'!$B$18-$H25)/AJ$1)^(-3/2)*EXP(-'Output(tau)'!$B$34*('Output(tau)'!$B$18-$H25)-(1-('Output(tau)'!$B$18-$H25)/AJ$1)^2/(4*'Output(tau)'!$B$12*('Output(tau)'!$B$18-$H25)/AJ$1)),0)</f>
        <v>7.3789156970054462E-3</v>
      </c>
      <c r="AK25">
        <f>IF('Output(tau)'!$B$18&gt;$H25,1/AK$1/SQRT(4*3.14159*'Output(tau)'!$B$12)*(('Output(tau)'!$B$18-$H25)/AK$1)^(-3/2)*EXP(-'Output(tau)'!$B$34*('Output(tau)'!$B$18-$H25)-(1-('Output(tau)'!$B$18-$H25)/AK$1)^2/(4*'Output(tau)'!$B$12*('Output(tau)'!$B$18-$H25)/AK$1)),0)</f>
        <v>8.229171220204454E-3</v>
      </c>
      <c r="AL25">
        <f>IF('Output(tau)'!$B$18&gt;$H25,1/AL$1/SQRT(4*3.14159*'Output(tau)'!$B$12)*(('Output(tau)'!$B$18-$H25)/AL$1)^(-3/2)*EXP(-'Output(tau)'!$B$34*('Output(tau)'!$B$18-$H25)-(1-('Output(tau)'!$B$18-$H25)/AL$1)^2/(4*'Output(tau)'!$B$12*('Output(tau)'!$B$18-$H25)/AL$1)),0)</f>
        <v>9.0838859132304252E-3</v>
      </c>
      <c r="AM25">
        <f>IF('Output(tau)'!$B$18&gt;$H25,1/AM$1/SQRT(4*3.14159*'Output(tau)'!$B$12)*(('Output(tau)'!$B$18-$H25)/AM$1)^(-3/2)*EXP(-'Output(tau)'!$B$34*('Output(tau)'!$B$18-$H25)-(1-('Output(tau)'!$B$18-$H25)/AM$1)^2/(4*'Output(tau)'!$B$12*('Output(tau)'!$B$18-$H25)/AM$1)),0)</f>
        <v>9.9348579021259816E-3</v>
      </c>
      <c r="AN25">
        <f>IF('Output(tau)'!$B$18&gt;$H25,1/AN$1/SQRT(4*3.14159*'Output(tau)'!$B$12)*(('Output(tau)'!$B$18-$H25)/AN$1)^(-3/2)*EXP(-'Output(tau)'!$B$34*('Output(tau)'!$B$18-$H25)-(1-('Output(tau)'!$B$18-$H25)/AN$1)^2/(4*'Output(tau)'!$B$12*('Output(tau)'!$B$18-$H25)/AN$1)),0)</f>
        <v>1.0774476106345568E-2</v>
      </c>
      <c r="AO25">
        <f>IF('Output(tau)'!$B$18&gt;$H25,1/AO$1/SQRT(4*3.14159*'Output(tau)'!$B$12)*(('Output(tau)'!$B$18-$H25)/AO$1)^(-3/2)*EXP(-'Output(tau)'!$B$34*('Output(tau)'!$B$18-$H25)-(1-('Output(tau)'!$B$18-$H25)/AO$1)^2/(4*'Output(tau)'!$B$12*('Output(tau)'!$B$18-$H25)/AO$1)),0)</f>
        <v>1.159580381929233E-2</v>
      </c>
      <c r="AP25">
        <f>IF('Output(tau)'!$B$18&gt;$H25,1/AP$1/SQRT(4*3.14159*'Output(tau)'!$B$12)*(('Output(tau)'!$B$18-$H25)/AP$1)^(-3/2)*EXP(-'Output(tau)'!$B$34*('Output(tau)'!$B$18-$H25)-(1-('Output(tau)'!$B$18-$H25)/AP$1)^2/(4*'Output(tau)'!$B$12*('Output(tau)'!$B$18-$H25)/AP$1)),0)</f>
        <v>1.2392630641407143E-2</v>
      </c>
      <c r="AQ25">
        <f>IF('Output(tau)'!$B$18&gt;$H25,1/AQ$1/SQRT(4*3.14159*'Output(tau)'!$B$12)*(('Output(tau)'!$B$18-$H25)/AQ$1)^(-3/2)*EXP(-'Output(tau)'!$B$34*('Output(tau)'!$B$18-$H25)-(1-('Output(tau)'!$B$18-$H25)/AQ$1)^2/(4*'Output(tau)'!$B$12*('Output(tau)'!$B$18-$H25)/AQ$1)),0)</f>
        <v>1.3159497847756076E-2</v>
      </c>
      <c r="AR25">
        <f>IF('Output(tau)'!$B$18&gt;$H25,1/AR$1/SQRT(4*3.14159*'Output(tau)'!$B$12)*(('Output(tau)'!$B$18-$H25)/AR$1)^(-3/2)*EXP(-'Output(tau)'!$B$34*('Output(tau)'!$B$18-$H25)-(1-('Output(tau)'!$B$18-$H25)/AR$1)^2/(4*'Output(tau)'!$B$12*('Output(tau)'!$B$18-$H25)/AR$1)),0)</f>
        <v>1.3891702022540841E-2</v>
      </c>
      <c r="AS25">
        <f>IF('Output(tau)'!$B$18&gt;$H25,1/AS$1/SQRT(4*3.14159*'Output(tau)'!$B$12)*(('Output(tau)'!$B$18-$H25)/AS$1)^(-3/2)*EXP(-'Output(tau)'!$B$34*('Output(tau)'!$B$18-$H25)-(1-('Output(tau)'!$B$18-$H25)/AS$1)^2/(4*'Output(tau)'!$B$12*('Output(tau)'!$B$18-$H25)/AS$1)),0)</f>
        <v>1.4585281386821308E-2</v>
      </c>
      <c r="AT25">
        <f>IF('Output(tau)'!$B$18&gt;$H25,1/AT$1/SQRT(4*3.14159*'Output(tau)'!$B$12)*(('Output(tau)'!$B$18-$H25)/AT$1)^(-3/2)*EXP(-'Output(tau)'!$B$34*('Output(tau)'!$B$18-$H25)-(1-('Output(tau)'!$B$18-$H25)/AT$1)^2/(4*'Output(tau)'!$B$12*('Output(tau)'!$B$18-$H25)/AT$1)),0)</f>
        <v>1.5236988758677881E-2</v>
      </c>
      <c r="AU25">
        <f>IF('Output(tau)'!$B$18&gt;$H25,1/AU$1/SQRT(4*3.14159*'Output(tau)'!$B$12)*(('Output(tau)'!$B$18-$H25)/AU$1)^(-3/2)*EXP(-'Output(tau)'!$B$34*('Output(tau)'!$B$18-$H25)-(1-('Output(tau)'!$B$18-$H25)/AU$1)^2/(4*'Output(tau)'!$B$12*('Output(tau)'!$B$18-$H25)/AU$1)),0)</f>
        <v>1.5844254569808012E-2</v>
      </c>
      <c r="AV25">
        <f>IF('Output(tau)'!$B$18&gt;$H25,1/AV$1/SQRT(4*3.14159*'Output(tau)'!$B$12)*(('Output(tau)'!$B$18-$H25)/AV$1)^(-3/2)*EXP(-'Output(tau)'!$B$34*('Output(tau)'!$B$18-$H25)-(1-('Output(tau)'!$B$18-$H25)/AV$1)^2/(4*'Output(tau)'!$B$12*('Output(tau)'!$B$18-$H25)/AV$1)),0)</f>
        <v>1.6405142854334299E-2</v>
      </c>
    </row>
    <row r="26" spans="7:48" x14ac:dyDescent="0.15">
      <c r="G26">
        <f>IF('Output(tau)'!$B$18&gt;H26,'Output(tau)'!$B$18-H26,0)</f>
        <v>46</v>
      </c>
      <c r="H26">
        <v>1954</v>
      </c>
      <c r="I26">
        <f>IF('Output(tau)'!$B$18&gt;$H26,1/I$1/SQRT(4*3.14159*'Output(tau)'!$B$12)*(('Output(tau)'!$B$18-$H26)/I$1)^(-3/2)*EXP(-'Output(tau)'!$B$34*('Output(tau)'!$B$18-$H26)-(1-('Output(tau)'!$B$18-$H26)/I$1)^2/(4*'Output(tau)'!$B$12*('Output(tau)'!$B$18-$H26)/I$1)),0)</f>
        <v>7.8943206368090374E-6</v>
      </c>
      <c r="J26">
        <f>IF('Output(tau)'!$B$18&gt;$H26,1/J$1/SQRT(4*3.14159*'Output(tau)'!$B$12)*(('Output(tau)'!$B$18-$H26)/J$1)^(-3/2)*EXP(-'Output(tau)'!$B$34*('Output(tau)'!$B$18-$H26)-(1-('Output(tau)'!$B$18-$H26)/J$1)^2/(4*'Output(tau)'!$B$12*('Output(tau)'!$B$18-$H26)/J$1)),0)</f>
        <v>5.7425829853579029E-26</v>
      </c>
      <c r="K26">
        <f>IF('Output(tau)'!$B$18&gt;$H26,1/K$1/SQRT(4*3.14159*'Output(tau)'!$B$12)*(('Output(tau)'!$B$18-$H26)/K$1)^(-3/2)*EXP(-'Output(tau)'!$B$34*('Output(tau)'!$B$18-$H26)-(1-('Output(tau)'!$B$18-$H26)/K$1)^2/(4*'Output(tau)'!$B$12*('Output(tau)'!$B$18-$H26)/K$1)),0)</f>
        <v>1.4045186753214901E-17</v>
      </c>
      <c r="L26">
        <f>IF('Output(tau)'!$B$18&gt;$H26,1/L$1/SQRT(4*3.14159*'Output(tau)'!$B$12)*(('Output(tau)'!$B$18-$H26)/L$1)^(-3/2)*EXP(-'Output(tau)'!$B$34*('Output(tau)'!$B$18-$H26)-(1-('Output(tau)'!$B$18-$H26)/L$1)^2/(4*'Output(tau)'!$B$12*('Output(tau)'!$B$18-$H26)/L$1)),0)</f>
        <v>2.2303997639378069E-13</v>
      </c>
      <c r="M26">
        <f>IF('Output(tau)'!$B$18&gt;$H26,1/M$1/SQRT(4*3.14159*'Output(tau)'!$B$12)*(('Output(tau)'!$B$18-$H26)/M$1)^(-3/2)*EXP(-'Output(tau)'!$B$34*('Output(tau)'!$B$18-$H26)-(1-('Output(tau)'!$B$18-$H26)/M$1)^2/(4*'Output(tau)'!$B$12*('Output(tau)'!$B$18-$H26)/M$1)),0)</f>
        <v>7.4204121341859265E-11</v>
      </c>
      <c r="N26">
        <f>IF('Output(tau)'!$B$18&gt;$H26,1/N$1/SQRT(4*3.14159*'Output(tau)'!$B$12)*(('Output(tau)'!$B$18-$H26)/N$1)^(-3/2)*EXP(-'Output(tau)'!$B$34*('Output(tau)'!$B$18-$H26)-(1-('Output(tau)'!$B$18-$H26)/N$1)^2/(4*'Output(tau)'!$B$12*('Output(tau)'!$B$18-$H26)/N$1)),0)</f>
        <v>3.5580430867130814E-9</v>
      </c>
      <c r="O26">
        <f>IF('Output(tau)'!$B$18&gt;$H26,1/O$1/SQRT(4*3.14159*'Output(tau)'!$B$12)*(('Output(tau)'!$B$18-$H26)/O$1)^(-3/2)*EXP(-'Output(tau)'!$B$34*('Output(tau)'!$B$18-$H26)-(1-('Output(tau)'!$B$18-$H26)/O$1)^2/(4*'Output(tau)'!$B$12*('Output(tau)'!$B$18-$H26)/O$1)),0)</f>
        <v>5.6262793256990831E-8</v>
      </c>
      <c r="P26">
        <f>IF('Output(tau)'!$B$18&gt;$H26,1/P$1/SQRT(4*3.14159*'Output(tau)'!$B$12)*(('Output(tau)'!$B$18-$H26)/P$1)^(-3/2)*EXP(-'Output(tau)'!$B$34*('Output(tau)'!$B$18-$H26)-(1-('Output(tau)'!$B$18-$H26)/P$1)^2/(4*'Output(tau)'!$B$12*('Output(tau)'!$B$18-$H26)/P$1)),0)</f>
        <v>4.4408800386790411E-7</v>
      </c>
      <c r="Q26">
        <f>IF('Output(tau)'!$B$18&gt;$H26,1/Q$1/SQRT(4*3.14159*'Output(tau)'!$B$12)*(('Output(tau)'!$B$18-$H26)/Q$1)^(-3/2)*EXP(-'Output(tau)'!$B$34*('Output(tau)'!$B$18-$H26)-(1-('Output(tau)'!$B$18-$H26)/Q$1)^2/(4*'Output(tau)'!$B$12*('Output(tau)'!$B$18-$H26)/Q$1)),0)</f>
        <v>2.2034699871747105E-6</v>
      </c>
      <c r="R26">
        <f>IF('Output(tau)'!$B$18&gt;$H26,1/R$1/SQRT(4*3.14159*'Output(tau)'!$B$12)*(('Output(tau)'!$B$18-$H26)/R$1)^(-3/2)*EXP(-'Output(tau)'!$B$34*('Output(tau)'!$B$18-$H26)-(1-('Output(tau)'!$B$18-$H26)/R$1)^2/(4*'Output(tau)'!$B$12*('Output(tau)'!$B$18-$H26)/R$1)),0)</f>
        <v>7.8943206368090374E-6</v>
      </c>
      <c r="S26">
        <f>IF('Output(tau)'!$B$18&gt;$H26,1/S$1/SQRT(4*3.14159*'Output(tau)'!$B$12)*(('Output(tau)'!$B$18-$H26)/S$1)^(-3/2)*EXP(-'Output(tau)'!$B$34*('Output(tau)'!$B$18-$H26)-(1-('Output(tau)'!$B$18-$H26)/S$1)^2/(4*'Output(tau)'!$B$12*('Output(tau)'!$B$18-$H26)/S$1)),0)</f>
        <v>2.2307108700439639E-5</v>
      </c>
      <c r="T26">
        <f>IF('Output(tau)'!$B$18&gt;$H26,1/T$1/SQRT(4*3.14159*'Output(tau)'!$B$12)*(('Output(tau)'!$B$18-$H26)/T$1)^(-3/2)*EXP(-'Output(tau)'!$B$34*('Output(tau)'!$B$18-$H26)-(1-('Output(tau)'!$B$18-$H26)/T$1)^2/(4*'Output(tau)'!$B$12*('Output(tau)'!$B$18-$H26)/T$1)),0)</f>
        <v>5.2734789870624995E-5</v>
      </c>
      <c r="U26">
        <f>IF('Output(tau)'!$B$18&gt;$H26,1/U$1/SQRT(4*3.14159*'Output(tau)'!$B$12)*(('Output(tau)'!$B$18-$H26)/U$1)^(-3/2)*EXP(-'Output(tau)'!$B$34*('Output(tau)'!$B$18-$H26)-(1-('Output(tau)'!$B$18-$H26)/U$1)^2/(4*'Output(tau)'!$B$12*('Output(tau)'!$B$18-$H26)/U$1)),0)</f>
        <v>1.0864964094702104E-4</v>
      </c>
      <c r="V26">
        <f>IF('Output(tau)'!$B$18&gt;$H26,1/V$1/SQRT(4*3.14159*'Output(tau)'!$B$12)*(('Output(tau)'!$B$18-$H26)/V$1)^(-3/2)*EXP(-'Output(tau)'!$B$34*('Output(tau)'!$B$18-$H26)-(1-('Output(tau)'!$B$18-$H26)/V$1)^2/(4*'Output(tau)'!$B$12*('Output(tau)'!$B$18-$H26)/V$1)),0)</f>
        <v>2.0087899139014173E-4</v>
      </c>
      <c r="W26">
        <f>IF('Output(tau)'!$B$18&gt;$H26,1/W$1/SQRT(4*3.14159*'Output(tau)'!$B$12)*(('Output(tau)'!$B$18-$H26)/W$1)^(-3/2)*EXP(-'Output(tau)'!$B$34*('Output(tau)'!$B$18-$H26)-(1-('Output(tau)'!$B$18-$H26)/W$1)^2/(4*'Output(tau)'!$B$12*('Output(tau)'!$B$18-$H26)/W$1)),0)</f>
        <v>3.4051880482435028E-4</v>
      </c>
      <c r="X26">
        <f>IF('Output(tau)'!$B$18&gt;$H26,1/X$1/SQRT(4*3.14159*'Output(tau)'!$B$12)*(('Output(tau)'!$B$18-$H26)/X$1)^(-3/2)*EXP(-'Output(tau)'!$B$34*('Output(tau)'!$B$18-$H26)-(1-('Output(tau)'!$B$18-$H26)/X$1)^2/(4*'Output(tau)'!$B$12*('Output(tau)'!$B$18-$H26)/X$1)),0)</f>
        <v>5.3783856619734195E-4</v>
      </c>
      <c r="Y26">
        <f>IF('Output(tau)'!$B$18&gt;$H26,1/Y$1/SQRT(4*3.14159*'Output(tau)'!$B$12)*(('Output(tau)'!$B$18-$H26)/Y$1)^(-3/2)*EXP(-'Output(tau)'!$B$34*('Output(tau)'!$B$18-$H26)-(1-('Output(tau)'!$B$18-$H26)/Y$1)^2/(4*'Output(tau)'!$B$12*('Output(tau)'!$B$18-$H26)/Y$1)),0)</f>
        <v>8.0136542560101792E-4</v>
      </c>
      <c r="Z26">
        <f>IF('Output(tau)'!$B$18&gt;$H26,1/Z$1/SQRT(4*3.14159*'Output(tau)'!$B$12)*(('Output(tau)'!$B$18-$H26)/Z$1)^(-3/2)*EXP(-'Output(tau)'!$B$34*('Output(tau)'!$B$18-$H26)-(1-('Output(tau)'!$B$18-$H26)/Z$1)^2/(4*'Output(tau)'!$B$12*('Output(tau)'!$B$18-$H26)/Z$1)),0)</f>
        <v>1.1372466822132787E-3</v>
      </c>
      <c r="AA26">
        <f>IF('Output(tau)'!$B$18&gt;$H26,1/AA$1/SQRT(4*3.14159*'Output(tau)'!$B$12)*(('Output(tau)'!$B$18-$H26)/AA$1)^(-3/2)*EXP(-'Output(tau)'!$B$34*('Output(tau)'!$B$18-$H26)-(1-('Output(tau)'!$B$18-$H26)/AA$1)^2/(4*'Output(tau)'!$B$12*('Output(tau)'!$B$18-$H26)/AA$1)),0)</f>
        <v>1.5489127676431981E-3</v>
      </c>
      <c r="AB26">
        <f>IF('Output(tau)'!$B$18&gt;$H26,1/AB$1/SQRT(4*3.14159*'Output(tau)'!$B$12)*(('Output(tau)'!$B$18-$H26)/AB$1)^(-3/2)*EXP(-'Output(tau)'!$B$34*('Output(tau)'!$B$18-$H26)-(1-('Output(tau)'!$B$18-$H26)/AB$1)^2/(4*'Output(tau)'!$B$12*('Output(tau)'!$B$18-$H26)/AB$1)),0)</f>
        <v>2.0370112185765419E-3</v>
      </c>
      <c r="AC26">
        <f>IF('Output(tau)'!$B$18&gt;$H26,1/AC$1/SQRT(4*3.14159*'Output(tau)'!$B$12)*(('Output(tau)'!$B$18-$H26)/AC$1)^(-3/2)*EXP(-'Output(tau)'!$B$34*('Output(tau)'!$B$18-$H26)-(1-('Output(tau)'!$B$18-$H26)/AC$1)^2/(4*'Output(tau)'!$B$12*('Output(tau)'!$B$18-$H26)/AC$1)),0)</f>
        <v>2.5995553844880919E-3</v>
      </c>
      <c r="AD26">
        <f>IF('Output(tau)'!$B$18&gt;$H26,1/AD$1/SQRT(4*3.14159*'Output(tau)'!$B$12)*(('Output(tau)'!$B$18-$H26)/AD$1)^(-3/2)*EXP(-'Output(tau)'!$B$34*('Output(tau)'!$B$18-$H26)-(1-('Output(tau)'!$B$18-$H26)/AD$1)^2/(4*'Output(tau)'!$B$12*('Output(tau)'!$B$18-$H26)/AD$1)),0)</f>
        <v>3.2322237087715972E-3</v>
      </c>
      <c r="AE26">
        <f>IF('Output(tau)'!$B$18&gt;$H26,1/AE$1/SQRT(4*3.14159*'Output(tau)'!$B$12)*(('Output(tau)'!$B$18-$H26)/AE$1)^(-3/2)*EXP(-'Output(tau)'!$B$34*('Output(tau)'!$B$18-$H26)-(1-('Output(tau)'!$B$18-$H26)/AE$1)^2/(4*'Output(tau)'!$B$12*('Output(tau)'!$B$18-$H26)/AE$1)),0)</f>
        <v>3.9287493259362385E-3</v>
      </c>
      <c r="AF26">
        <f>IF('Output(tau)'!$B$18&gt;$H26,1/AF$1/SQRT(4*3.14159*'Output(tau)'!$B$12)*(('Output(tau)'!$B$18-$H26)/AF$1)^(-3/2)*EXP(-'Output(tau)'!$B$34*('Output(tau)'!$B$18-$H26)-(1-('Output(tau)'!$B$18-$H26)/AF$1)^2/(4*'Output(tau)'!$B$12*('Output(tau)'!$B$18-$H26)/AF$1)),0)</f>
        <v>4.6813496355210841E-3</v>
      </c>
      <c r="AG26">
        <f>IF('Output(tau)'!$B$18&gt;$H26,1/AG$1/SQRT(4*3.14159*'Output(tau)'!$B$12)*(('Output(tau)'!$B$18-$H26)/AG$1)^(-3/2)*EXP(-'Output(tau)'!$B$34*('Output(tau)'!$B$18-$H26)-(1-('Output(tau)'!$B$18-$H26)/AG$1)^2/(4*'Output(tau)'!$B$12*('Output(tau)'!$B$18-$H26)/AG$1)),0)</f>
        <v>5.4811574373496421E-3</v>
      </c>
      <c r="AH26">
        <f>IF('Output(tau)'!$B$18&gt;$H26,1/AH$1/SQRT(4*3.14159*'Output(tau)'!$B$12)*(('Output(tau)'!$B$18-$H26)/AH$1)^(-3/2)*EXP(-'Output(tau)'!$B$34*('Output(tau)'!$B$18-$H26)-(1-('Output(tau)'!$B$18-$H26)/AH$1)^2/(4*'Output(tau)'!$B$12*('Output(tau)'!$B$18-$H26)/AH$1)),0)</f>
        <v>6.3186267443743928E-3</v>
      </c>
      <c r="AI26">
        <f>IF('Output(tau)'!$B$18&gt;$H26,1/AI$1/SQRT(4*3.14159*'Output(tau)'!$B$12)*(('Output(tau)'!$B$18-$H26)/AI$1)^(-3/2)*EXP(-'Output(tau)'!$B$34*('Output(tau)'!$B$18-$H26)-(1-('Output(tau)'!$B$18-$H26)/AI$1)^2/(4*'Output(tau)'!$B$12*('Output(tau)'!$B$18-$H26)/AI$1)),0)</f>
        <v>7.1838963211751164E-3</v>
      </c>
      <c r="AJ26">
        <f>IF('Output(tau)'!$B$18&gt;$H26,1/AJ$1/SQRT(4*3.14159*'Output(tau)'!$B$12)*(('Output(tau)'!$B$18-$H26)/AJ$1)^(-3/2)*EXP(-'Output(tau)'!$B$34*('Output(tau)'!$B$18-$H26)-(1-('Output(tau)'!$B$18-$H26)/AJ$1)^2/(4*'Output(tau)'!$B$12*('Output(tau)'!$B$18-$H26)/AJ$1)),0)</f>
        <v>8.067101896115321E-3</v>
      </c>
      <c r="AK26">
        <f>IF('Output(tau)'!$B$18&gt;$H26,1/AK$1/SQRT(4*3.14159*'Output(tau)'!$B$12)*(('Output(tau)'!$B$18-$H26)/AK$1)^(-3/2)*EXP(-'Output(tau)'!$B$34*('Output(tau)'!$B$18-$H26)-(1-('Output(tau)'!$B$18-$H26)/AK$1)^2/(4*'Output(tau)'!$B$12*('Output(tau)'!$B$18-$H26)/AK$1)),0)</f>
        <v>8.9586338806528394E-3</v>
      </c>
      <c r="AL26">
        <f>IF('Output(tau)'!$B$18&gt;$H26,1/AL$1/SQRT(4*3.14159*'Output(tau)'!$B$12)*(('Output(tau)'!$B$18-$H26)/AL$1)^(-3/2)*EXP(-'Output(tau)'!$B$34*('Output(tau)'!$B$18-$H26)-(1-('Output(tau)'!$B$18-$H26)/AL$1)^2/(4*'Output(tau)'!$B$12*('Output(tau)'!$B$18-$H26)/AL$1)),0)</f>
        <v>9.8493415425950463E-3</v>
      </c>
      <c r="AM26">
        <f>IF('Output(tau)'!$B$18&gt;$H26,1/AM$1/SQRT(4*3.14159*'Output(tau)'!$B$12)*(('Output(tau)'!$B$18-$H26)/AM$1)^(-3/2)*EXP(-'Output(tau)'!$B$34*('Output(tau)'!$B$18-$H26)-(1-('Output(tau)'!$B$18-$H26)/AM$1)^2/(4*'Output(tau)'!$B$12*('Output(tau)'!$B$18-$H26)/AM$1)),0)</f>
        <v>1.073068724784647E-2</v>
      </c>
      <c r="AN26">
        <f>IF('Output(tau)'!$B$18&gt;$H26,1/AN$1/SQRT(4*3.14159*'Output(tau)'!$B$12)*(('Output(tau)'!$B$18-$H26)/AN$1)^(-3/2)*EXP(-'Output(tau)'!$B$34*('Output(tau)'!$B$18-$H26)-(1-('Output(tau)'!$B$18-$H26)/AN$1)^2/(4*'Output(tau)'!$B$12*('Output(tau)'!$B$18-$H26)/AN$1)),0)</f>
        <v>1.1594855938849244E-2</v>
      </c>
      <c r="AO26">
        <f>IF('Output(tau)'!$B$18&gt;$H26,1/AO$1/SQRT(4*3.14159*'Output(tau)'!$B$12)*(('Output(tau)'!$B$18-$H26)/AO$1)^(-3/2)*EXP(-'Output(tau)'!$B$34*('Output(tau)'!$B$18-$H26)-(1-('Output(tau)'!$B$18-$H26)/AO$1)^2/(4*'Output(tau)'!$B$12*('Output(tau)'!$B$18-$H26)/AO$1)),0)</f>
        <v>1.2434825753952954E-2</v>
      </c>
      <c r="AP26">
        <f>IF('Output(tau)'!$B$18&gt;$H26,1/AP$1/SQRT(4*3.14159*'Output(tau)'!$B$12)*(('Output(tau)'!$B$18-$H26)/AP$1)^(-3/2)*EXP(-'Output(tau)'!$B$34*('Output(tau)'!$B$18-$H26)-(1-('Output(tau)'!$B$18-$H26)/AP$1)^2/(4*'Output(tau)'!$B$12*('Output(tau)'!$B$18-$H26)/AP$1)),0)</f>
        <v>1.3244405856454715E-2</v>
      </c>
      <c r="AQ26">
        <f>IF('Output(tau)'!$B$18&gt;$H26,1/AQ$1/SQRT(4*3.14159*'Output(tau)'!$B$12)*(('Output(tau)'!$B$18-$H26)/AQ$1)^(-3/2)*EXP(-'Output(tau)'!$B$34*('Output(tau)'!$B$18-$H26)-(1-('Output(tau)'!$B$18-$H26)/AQ$1)^2/(4*'Output(tau)'!$B$12*('Output(tau)'!$B$18-$H26)/AQ$1)),0)</f>
        <v>1.401824732879E-2</v>
      </c>
      <c r="AR26">
        <f>IF('Output(tau)'!$B$18&gt;$H26,1/AR$1/SQRT(4*3.14159*'Output(tau)'!$B$12)*(('Output(tau)'!$B$18-$H26)/AR$1)^(-3/2)*EXP(-'Output(tau)'!$B$34*('Output(tau)'!$B$18-$H26)-(1-('Output(tau)'!$B$18-$H26)/AR$1)^2/(4*'Output(tau)'!$B$12*('Output(tau)'!$B$18-$H26)/AR$1)),0)</f>
        <v>1.475183254261815E-2</v>
      </c>
      <c r="AS26">
        <f>IF('Output(tau)'!$B$18&gt;$H26,1/AS$1/SQRT(4*3.14159*'Output(tau)'!$B$12)*(('Output(tau)'!$B$18-$H26)/AS$1)^(-3/2)*EXP(-'Output(tau)'!$B$34*('Output(tau)'!$B$18-$H26)-(1-('Output(tau)'!$B$18-$H26)/AS$1)^2/(4*'Output(tau)'!$B$12*('Output(tau)'!$B$18-$H26)/AS$1)),0)</f>
        <v>1.5441447845691122E-2</v>
      </c>
      <c r="AT26">
        <f>IF('Output(tau)'!$B$18&gt;$H26,1/AT$1/SQRT(4*3.14159*'Output(tau)'!$B$12)*(('Output(tau)'!$B$18-$H26)/AT$1)^(-3/2)*EXP(-'Output(tau)'!$B$34*('Output(tau)'!$B$18-$H26)-(1-('Output(tau)'!$B$18-$H26)/AT$1)^2/(4*'Output(tau)'!$B$12*('Output(tau)'!$B$18-$H26)/AT$1)),0)</f>
        <v>1.6084143785862575E-2</v>
      </c>
      <c r="AU26">
        <f>IF('Output(tau)'!$B$18&gt;$H26,1/AU$1/SQRT(4*3.14159*'Output(tau)'!$B$12)*(('Output(tau)'!$B$18-$H26)/AU$1)^(-3/2)*EXP(-'Output(tau)'!$B$34*('Output(tau)'!$B$18-$H26)-(1-('Output(tau)'!$B$18-$H26)/AU$1)^2/(4*'Output(tau)'!$B$12*('Output(tau)'!$B$18-$H26)/AU$1)),0)</f>
        <v>1.6677686471286382E-2</v>
      </c>
      <c r="AV26">
        <f>IF('Output(tau)'!$B$18&gt;$H26,1/AV$1/SQRT(4*3.14159*'Output(tau)'!$B$12)*(('Output(tau)'!$B$18-$H26)/AV$1)^(-3/2)*EXP(-'Output(tau)'!$B$34*('Output(tau)'!$B$18-$H26)-(1-('Output(tau)'!$B$18-$H26)/AV$1)^2/(4*'Output(tau)'!$B$12*('Output(tau)'!$B$18-$H26)/AV$1)),0)</f>
        <v>1.722050307539209E-2</v>
      </c>
    </row>
    <row r="27" spans="7:48" x14ac:dyDescent="0.15">
      <c r="G27">
        <f>IF('Output(tau)'!$B$18&gt;H27,'Output(tau)'!$B$18-H27,0)</f>
        <v>45</v>
      </c>
      <c r="H27">
        <v>1955</v>
      </c>
      <c r="I27">
        <f>IF('Output(tau)'!$B$18&gt;$H27,1/I$1/SQRT(4*3.14159*'Output(tau)'!$B$12)*(('Output(tau)'!$B$18-$H27)/I$1)^(-3/2)*EXP(-'Output(tau)'!$B$34*('Output(tau)'!$B$18-$H27)-(1-('Output(tau)'!$B$18-$H27)/I$1)^2/(4*'Output(tau)'!$B$12*('Output(tau)'!$B$18-$H27)/I$1)),0)</f>
        <v>1.0350498259785891E-5</v>
      </c>
      <c r="J27">
        <f>IF('Output(tau)'!$B$18&gt;$H27,1/J$1/SQRT(4*3.14159*'Output(tau)'!$B$12)*(('Output(tau)'!$B$18-$H27)/J$1)^(-3/2)*EXP(-'Output(tau)'!$B$34*('Output(tau)'!$B$18-$H27)-(1-('Output(tau)'!$B$18-$H27)/J$1)^2/(4*'Output(tau)'!$B$12*('Output(tau)'!$B$18-$H27)/J$1)),0)</f>
        <v>2.0665424871381468E-25</v>
      </c>
      <c r="K27">
        <f>IF('Output(tau)'!$B$18&gt;$H27,1/K$1/SQRT(4*3.14159*'Output(tau)'!$B$12)*(('Output(tau)'!$B$18-$H27)/K$1)^(-3/2)*EXP(-'Output(tau)'!$B$34*('Output(tau)'!$B$18-$H27)-(1-('Output(tau)'!$B$18-$H27)/K$1)^2/(4*'Output(tau)'!$B$12*('Output(tau)'!$B$18-$H27)/K$1)),0)</f>
        <v>3.3280054788783095E-17</v>
      </c>
      <c r="L27">
        <f>IF('Output(tau)'!$B$18&gt;$H27,1/L$1/SQRT(4*3.14159*'Output(tau)'!$B$12)*(('Output(tau)'!$B$18-$H27)/L$1)^(-3/2)*EXP(-'Output(tau)'!$B$34*('Output(tau)'!$B$18-$H27)-(1-('Output(tau)'!$B$18-$H27)/L$1)^2/(4*'Output(tau)'!$B$12*('Output(tau)'!$B$18-$H27)/L$1)),0)</f>
        <v>4.2858473392474095E-13</v>
      </c>
      <c r="M27">
        <f>IF('Output(tau)'!$B$18&gt;$H27,1/M$1/SQRT(4*3.14159*'Output(tau)'!$B$12)*(('Output(tau)'!$B$18-$H27)/M$1)^(-3/2)*EXP(-'Output(tau)'!$B$34*('Output(tau)'!$B$18-$H27)-(1-('Output(tau)'!$B$18-$H27)/M$1)^2/(4*'Output(tau)'!$B$12*('Output(tau)'!$B$18-$H27)/M$1)),0)</f>
        <v>1.2568130847504862E-10</v>
      </c>
      <c r="N27">
        <f>IF('Output(tau)'!$B$18&gt;$H27,1/N$1/SQRT(4*3.14159*'Output(tau)'!$B$12)*(('Output(tau)'!$B$18-$H27)/N$1)^(-3/2)*EXP(-'Output(tau)'!$B$34*('Output(tau)'!$B$18-$H27)-(1-('Output(tau)'!$B$18-$H27)/N$1)^2/(4*'Output(tau)'!$B$12*('Output(tau)'!$B$18-$H27)/N$1)),0)</f>
        <v>5.5378112912539703E-9</v>
      </c>
      <c r="O27">
        <f>IF('Output(tau)'!$B$18&gt;$H27,1/O$1/SQRT(4*3.14159*'Output(tau)'!$B$12)*(('Output(tau)'!$B$18-$H27)/O$1)^(-3/2)*EXP(-'Output(tau)'!$B$34*('Output(tau)'!$B$18-$H27)-(1-('Output(tau)'!$B$18-$H27)/O$1)^2/(4*'Output(tau)'!$B$12*('Output(tau)'!$B$18-$H27)/O$1)),0)</f>
        <v>8.2408662749575148E-8</v>
      </c>
      <c r="P27">
        <f>IF('Output(tau)'!$B$18&gt;$H27,1/P$1/SQRT(4*3.14159*'Output(tau)'!$B$12)*(('Output(tau)'!$B$18-$H27)/P$1)^(-3/2)*EXP(-'Output(tau)'!$B$34*('Output(tau)'!$B$18-$H27)-(1-('Output(tau)'!$B$18-$H27)/P$1)^2/(4*'Output(tau)'!$B$12*('Output(tau)'!$B$18-$H27)/P$1)),0)</f>
        <v>6.2130945436995453E-7</v>
      </c>
      <c r="Q27">
        <f>IF('Output(tau)'!$B$18&gt;$H27,1/Q$1/SQRT(4*3.14159*'Output(tau)'!$B$12)*(('Output(tau)'!$B$18-$H27)/Q$1)^(-3/2)*EXP(-'Output(tau)'!$B$34*('Output(tau)'!$B$18-$H27)-(1-('Output(tau)'!$B$18-$H27)/Q$1)^2/(4*'Output(tau)'!$B$12*('Output(tau)'!$B$18-$H27)/Q$1)),0)</f>
        <v>2.974006273015535E-6</v>
      </c>
      <c r="R27">
        <f>IF('Output(tau)'!$B$18&gt;$H27,1/R$1/SQRT(4*3.14159*'Output(tau)'!$B$12)*(('Output(tau)'!$B$18-$H27)/R$1)^(-3/2)*EXP(-'Output(tau)'!$B$34*('Output(tau)'!$B$18-$H27)-(1-('Output(tau)'!$B$18-$H27)/R$1)^2/(4*'Output(tau)'!$B$12*('Output(tau)'!$B$18-$H27)/R$1)),0)</f>
        <v>1.0350498259785891E-5</v>
      </c>
      <c r="S27">
        <f>IF('Output(tau)'!$B$18&gt;$H27,1/S$1/SQRT(4*3.14159*'Output(tau)'!$B$12)*(('Output(tau)'!$B$18-$H27)/S$1)^(-3/2)*EXP(-'Output(tau)'!$B$34*('Output(tau)'!$B$18-$H27)-(1-('Output(tau)'!$B$18-$H27)/S$1)^2/(4*'Output(tau)'!$B$12*('Output(tau)'!$B$18-$H27)/S$1)),0)</f>
        <v>2.8555839944880013E-5</v>
      </c>
      <c r="T27">
        <f>IF('Output(tau)'!$B$18&gt;$H27,1/T$1/SQRT(4*3.14159*'Output(tau)'!$B$12)*(('Output(tau)'!$B$18-$H27)/T$1)^(-3/2)*EXP(-'Output(tau)'!$B$34*('Output(tau)'!$B$18-$H27)-(1-('Output(tau)'!$B$18-$H27)/T$1)^2/(4*'Output(tau)'!$B$12*('Output(tau)'!$B$18-$H27)/T$1)),0)</f>
        <v>6.6160547553354129E-5</v>
      </c>
      <c r="U27">
        <f>IF('Output(tau)'!$B$18&gt;$H27,1/U$1/SQRT(4*3.14159*'Output(tau)'!$B$12)*(('Output(tau)'!$B$18-$H27)/U$1)^(-3/2)*EXP(-'Output(tau)'!$B$34*('Output(tau)'!$B$18-$H27)-(1-('Output(tau)'!$B$18-$H27)/U$1)^2/(4*'Output(tau)'!$B$12*('Output(tau)'!$B$18-$H27)/U$1)),0)</f>
        <v>1.3398180019893335E-4</v>
      </c>
      <c r="V27">
        <f>IF('Output(tau)'!$B$18&gt;$H27,1/V$1/SQRT(4*3.14159*'Output(tau)'!$B$12)*(('Output(tau)'!$B$18-$H27)/V$1)^(-3/2)*EXP(-'Output(tau)'!$B$34*('Output(tau)'!$B$18-$H27)-(1-('Output(tau)'!$B$18-$H27)/V$1)^2/(4*'Output(tau)'!$B$12*('Output(tau)'!$B$18-$H27)/V$1)),0)</f>
        <v>2.440405182646857E-4</v>
      </c>
      <c r="W27">
        <f>IF('Output(tau)'!$B$18&gt;$H27,1/W$1/SQRT(4*3.14159*'Output(tau)'!$B$12)*(('Output(tau)'!$B$18-$H27)/W$1)^(-3/2)*EXP(-'Output(tau)'!$B$34*('Output(tau)'!$B$18-$H27)-(1-('Output(tau)'!$B$18-$H27)/W$1)^2/(4*'Output(tau)'!$B$12*('Output(tau)'!$B$18-$H27)/W$1)),0)</f>
        <v>4.0829478912308948E-4</v>
      </c>
      <c r="X27">
        <f>IF('Output(tau)'!$B$18&gt;$H27,1/X$1/SQRT(4*3.14159*'Output(tau)'!$B$12)*(('Output(tau)'!$B$18-$H27)/X$1)^(-3/2)*EXP(-'Output(tau)'!$B$34*('Output(tau)'!$B$18-$H27)-(1-('Output(tau)'!$B$18-$H27)/X$1)^2/(4*'Output(tau)'!$B$12*('Output(tau)'!$B$18-$H27)/X$1)),0)</f>
        <v>6.3743552896569188E-4</v>
      </c>
      <c r="Y27">
        <f>IF('Output(tau)'!$B$18&gt;$H27,1/Y$1/SQRT(4*3.14159*'Output(tau)'!$B$12)*(('Output(tau)'!$B$18-$H27)/Y$1)^(-3/2)*EXP(-'Output(tau)'!$B$34*('Output(tau)'!$B$18-$H27)-(1-('Output(tau)'!$B$18-$H27)/Y$1)^2/(4*'Output(tau)'!$B$12*('Output(tau)'!$B$18-$H27)/Y$1)),0)</f>
        <v>9.399369865325727E-4</v>
      </c>
      <c r="Z27">
        <f>IF('Output(tau)'!$B$18&gt;$H27,1/Z$1/SQRT(4*3.14159*'Output(tau)'!$B$12)*(('Output(tau)'!$B$18-$H27)/Z$1)^(-3/2)*EXP(-'Output(tau)'!$B$34*('Output(tau)'!$B$18-$H27)-(1-('Output(tau)'!$B$18-$H27)/Z$1)^2/(4*'Output(tau)'!$B$12*('Output(tau)'!$B$18-$H27)/Z$1)),0)</f>
        <v>1.3214482161302229E-3</v>
      </c>
      <c r="AA27">
        <f>IF('Output(tau)'!$B$18&gt;$H27,1/AA$1/SQRT(4*3.14159*'Output(tau)'!$B$12)*(('Output(tau)'!$B$18-$H27)/AA$1)^(-3/2)*EXP(-'Output(tau)'!$B$34*('Output(tau)'!$B$18-$H27)-(1-('Output(tau)'!$B$18-$H27)/AA$1)^2/(4*'Output(tau)'!$B$12*('Output(tau)'!$B$18-$H27)/AA$1)),0)</f>
        <v>1.7845275317849333E-3</v>
      </c>
      <c r="AB27">
        <f>IF('Output(tau)'!$B$18&gt;$H27,1/AB$1/SQRT(4*3.14159*'Output(tau)'!$B$12)*(('Output(tau)'!$B$18-$H27)/AB$1)^(-3/2)*EXP(-'Output(tau)'!$B$34*('Output(tau)'!$B$18-$H27)-(1-('Output(tau)'!$B$18-$H27)/AB$1)^2/(4*'Output(tau)'!$B$12*('Output(tau)'!$B$18-$H27)/AB$1)),0)</f>
        <v>2.3286702938484284E-3</v>
      </c>
      <c r="AC27">
        <f>IF('Output(tau)'!$B$18&gt;$H27,1/AC$1/SQRT(4*3.14159*'Output(tau)'!$B$12)*(('Output(tau)'!$B$18-$H27)/AC$1)^(-3/2)*EXP(-'Output(tau)'!$B$34*('Output(tau)'!$B$18-$H27)-(1-('Output(tau)'!$B$18-$H27)/AC$1)^2/(4*'Output(tau)'!$B$12*('Output(tau)'!$B$18-$H27)/AC$1)),0)</f>
        <v>2.9505573500402935E-3</v>
      </c>
      <c r="AD27">
        <f>IF('Output(tau)'!$B$18&gt;$H27,1/AD$1/SQRT(4*3.14159*'Output(tau)'!$B$12)*(('Output(tau)'!$B$18-$H27)/AD$1)^(-3/2)*EXP(-'Output(tau)'!$B$34*('Output(tau)'!$B$18-$H27)-(1-('Output(tau)'!$B$18-$H27)/AD$1)^2/(4*'Output(tau)'!$B$12*('Output(tau)'!$B$18-$H27)/AD$1)),0)</f>
        <v>3.6444484257756337E-3</v>
      </c>
      <c r="AE27">
        <f>IF('Output(tau)'!$B$18&gt;$H27,1/AE$1/SQRT(4*3.14159*'Output(tau)'!$B$12)*(('Output(tau)'!$B$18-$H27)/AE$1)^(-3/2)*EXP(-'Output(tau)'!$B$34*('Output(tau)'!$B$18-$H27)-(1-('Output(tau)'!$B$18-$H27)/AE$1)^2/(4*'Output(tau)'!$B$12*('Output(tau)'!$B$18-$H27)/AE$1)),0)</f>
        <v>4.4026532565260507E-3</v>
      </c>
      <c r="AF27">
        <f>IF('Output(tau)'!$B$18&gt;$H27,1/AF$1/SQRT(4*3.14159*'Output(tau)'!$B$12)*(('Output(tau)'!$B$18-$H27)/AF$1)^(-3/2)*EXP(-'Output(tau)'!$B$34*('Output(tau)'!$B$18-$H27)-(1-('Output(tau)'!$B$18-$H27)/AF$1)^2/(4*'Output(tau)'!$B$12*('Output(tau)'!$B$18-$H27)/AF$1)),0)</f>
        <v>5.21602684623394E-3</v>
      </c>
      <c r="AG27">
        <f>IF('Output(tau)'!$B$18&gt;$H27,1/AG$1/SQRT(4*3.14159*'Output(tau)'!$B$12)*(('Output(tau)'!$B$18-$H27)/AG$1)^(-3/2)*EXP(-'Output(tau)'!$B$34*('Output(tau)'!$B$18-$H27)-(1-('Output(tau)'!$B$18-$H27)/AG$1)^2/(4*'Output(tau)'!$B$12*('Output(tau)'!$B$18-$H27)/AG$1)),0)</f>
        <v>6.0744497756566387E-3</v>
      </c>
      <c r="AH27">
        <f>IF('Output(tau)'!$B$18&gt;$H27,1/AH$1/SQRT(4*3.14159*'Output(tau)'!$B$12)*(('Output(tau)'!$B$18-$H27)/AH$1)^(-3/2)*EXP(-'Output(tau)'!$B$34*('Output(tau)'!$B$18-$H27)-(1-('Output(tau)'!$B$18-$H27)/AH$1)^2/(4*'Output(tau)'!$B$12*('Output(tau)'!$B$18-$H27)/AH$1)),0)</f>
        <v>6.9672676861052812E-3</v>
      </c>
      <c r="AI27">
        <f>IF('Output(tau)'!$B$18&gt;$H27,1/AI$1/SQRT(4*3.14159*'Output(tau)'!$B$12)*(('Output(tau)'!$B$18-$H27)/AI$1)^(-3/2)*EXP(-'Output(tau)'!$B$34*('Output(tau)'!$B$18-$H27)-(1-('Output(tau)'!$B$18-$H27)/AI$1)^2/(4*'Output(tau)'!$B$12*('Output(tau)'!$B$18-$H27)/AI$1)),0)</f>
        <v>7.8836749234923124E-3</v>
      </c>
      <c r="AJ27">
        <f>IF('Output(tau)'!$B$18&gt;$H27,1/AJ$1/SQRT(4*3.14159*'Output(tau)'!$B$12)*(('Output(tau)'!$B$18-$H27)/AJ$1)^(-3/2)*EXP(-'Output(tau)'!$B$34*('Output(tau)'!$B$18-$H27)-(1-('Output(tau)'!$B$18-$H27)/AJ$1)^2/(4*'Output(tau)'!$B$12*('Output(tau)'!$B$18-$H27)/AJ$1)),0)</f>
        <v>8.813035624231998E-3</v>
      </c>
      <c r="AK27">
        <f>IF('Output(tau)'!$B$18&gt;$H27,1/AK$1/SQRT(4*3.14159*'Output(tau)'!$B$12)*(('Output(tau)'!$B$18-$H27)/AK$1)^(-3/2)*EXP(-'Output(tau)'!$B$34*('Output(tau)'!$B$18-$H27)-(1-('Output(tau)'!$B$18-$H27)/AK$1)^2/(4*'Output(tau)'!$B$12*('Output(tau)'!$B$18-$H27)/AK$1)),0)</f>
        <v>9.7451414571679204E-3</v>
      </c>
      <c r="AL27">
        <f>IF('Output(tau)'!$B$18&gt;$H27,1/AL$1/SQRT(4*3.14159*'Output(tau)'!$B$12)*(('Output(tau)'!$B$18-$H27)/AL$1)^(-3/2)*EXP(-'Output(tau)'!$B$34*('Output(tau)'!$B$18-$H27)-(1-('Output(tau)'!$B$18-$H27)/AL$1)^2/(4*'Output(tau)'!$B$12*('Output(tau)'!$B$18-$H27)/AL$1)),0)</f>
        <v>1.0670409186574416E-2</v>
      </c>
      <c r="AM27">
        <f>IF('Output(tau)'!$B$18&gt;$H27,1/AM$1/SQRT(4*3.14159*'Output(tau)'!$B$12)*(('Output(tau)'!$B$18-$H27)/AM$1)^(-3/2)*EXP(-'Output(tau)'!$B$34*('Output(tau)'!$B$18-$H27)-(1-('Output(tau)'!$B$18-$H27)/AM$1)^2/(4*'Output(tau)'!$B$12*('Output(tau)'!$B$18-$H27)/AM$1)),0)</f>
        <v>1.1580023617227164E-2</v>
      </c>
      <c r="AN27">
        <f>IF('Output(tau)'!$B$18&gt;$H27,1/AN$1/SQRT(4*3.14159*'Output(tau)'!$B$12)*(('Output(tau)'!$B$18-$H27)/AN$1)^(-3/2)*EXP(-'Output(tau)'!$B$34*('Output(tau)'!$B$18-$H27)-(1-('Output(tau)'!$B$18-$H27)/AN$1)^2/(4*'Output(tau)'!$B$12*('Output(tau)'!$B$18-$H27)/AN$1)),0)</f>
        <v>1.2466032722128276E-2</v>
      </c>
      <c r="AO27">
        <f>IF('Output(tau)'!$B$18&gt;$H27,1/AO$1/SQRT(4*3.14159*'Output(tau)'!$B$12)*(('Output(tau)'!$B$18-$H27)/AO$1)^(-3/2)*EXP(-'Output(tau)'!$B$34*('Output(tau)'!$B$18-$H27)-(1-('Output(tau)'!$B$18-$H27)/AO$1)^2/(4*'Output(tau)'!$B$12*('Output(tau)'!$B$18-$H27)/AO$1)),0)</f>
        <v>1.3321402175197632E-2</v>
      </c>
      <c r="AP27">
        <f>IF('Output(tau)'!$B$18&gt;$H27,1/AP$1/SQRT(4*3.14159*'Output(tau)'!$B$12)*(('Output(tau)'!$B$18-$H27)/AP$1)^(-3/2)*EXP(-'Output(tau)'!$B$34*('Output(tau)'!$B$18-$H27)-(1-('Output(tau)'!$B$18-$H27)/AP$1)^2/(4*'Output(tau)'!$B$12*('Output(tau)'!$B$18-$H27)/AP$1)),0)</f>
        <v>1.4140036385238284E-2</v>
      </c>
      <c r="AQ27">
        <f>IF('Output(tau)'!$B$18&gt;$H27,1/AQ$1/SQRT(4*3.14159*'Output(tau)'!$B$12)*(('Output(tau)'!$B$18-$H27)/AQ$1)^(-3/2)*EXP(-'Output(tau)'!$B$34*('Output(tau)'!$B$18-$H27)-(1-('Output(tau)'!$B$18-$H27)/AQ$1)^2/(4*'Output(tau)'!$B$12*('Output(tau)'!$B$18-$H27)/AQ$1)),0)</f>
        <v>1.4916772659401244E-2</v>
      </c>
      <c r="AR27">
        <f>IF('Output(tau)'!$B$18&gt;$H27,1/AR$1/SQRT(4*3.14159*'Output(tau)'!$B$12)*(('Output(tau)'!$B$18-$H27)/AR$1)^(-3/2)*EXP(-'Output(tau)'!$B$34*('Output(tau)'!$B$18-$H27)-(1-('Output(tau)'!$B$18-$H27)/AR$1)^2/(4*'Output(tau)'!$B$12*('Output(tau)'!$B$18-$H27)/AR$1)),0)</f>
        <v>1.5647354464569937E-2</v>
      </c>
      <c r="AS27">
        <f>IF('Output(tau)'!$B$18&gt;$H27,1/AS$1/SQRT(4*3.14159*'Output(tau)'!$B$12)*(('Output(tau)'!$B$18-$H27)/AS$1)^(-3/2)*EXP(-'Output(tau)'!$B$34*('Output(tau)'!$B$18-$H27)-(1-('Output(tau)'!$B$18-$H27)/AS$1)^2/(4*'Output(tau)'!$B$12*('Output(tau)'!$B$18-$H27)/AS$1)),0)</f>
        <v>1.6328389009267624E-2</v>
      </c>
      <c r="AT27">
        <f>IF('Output(tau)'!$B$18&gt;$H27,1/AT$1/SQRT(4*3.14159*'Output(tau)'!$B$12)*(('Output(tau)'!$B$18-$H27)/AT$1)^(-3/2)*EXP(-'Output(tau)'!$B$34*('Output(tau)'!$B$18-$H27)-(1-('Output(tau)'!$B$18-$H27)/AT$1)^2/(4*'Output(tau)'!$B$12*('Output(tau)'!$B$18-$H27)/AT$1)),0)</f>
        <v>1.6957293608058366E-2</v>
      </c>
      <c r="AU27">
        <f>IF('Output(tau)'!$B$18&gt;$H27,1/AU$1/SQRT(4*3.14159*'Output(tau)'!$B$12)*(('Output(tau)'!$B$18-$H27)/AU$1)^(-3/2)*EXP(-'Output(tau)'!$B$34*('Output(tau)'!$B$18-$H27)-(1-('Output(tau)'!$B$18-$H27)/AU$1)^2/(4*'Output(tau)'!$B$12*('Output(tau)'!$B$18-$H27)/AU$1)),0)</f>
        <v>1.7532234560397507E-2</v>
      </c>
      <c r="AV27">
        <f>IF('Output(tau)'!$B$18&gt;$H27,1/AV$1/SQRT(4*3.14159*'Output(tau)'!$B$12)*(('Output(tau)'!$B$18-$H27)/AV$1)^(-3/2)*EXP(-'Output(tau)'!$B$34*('Output(tau)'!$B$18-$H27)-(1-('Output(tau)'!$B$18-$H27)/AV$1)^2/(4*'Output(tau)'!$B$12*('Output(tau)'!$B$18-$H27)/AV$1)),0)</f>
        <v>1.8052061603297719E-2</v>
      </c>
    </row>
    <row r="28" spans="7:48" x14ac:dyDescent="0.15">
      <c r="G28">
        <f>IF('Output(tau)'!$B$18&gt;H28,'Output(tau)'!$B$18-H28,0)</f>
        <v>44</v>
      </c>
      <c r="H28">
        <v>1956</v>
      </c>
      <c r="I28">
        <f>IF('Output(tau)'!$B$18&gt;$H28,1/I$1/SQRT(4*3.14159*'Output(tau)'!$B$12)*(('Output(tau)'!$B$18-$H28)/I$1)^(-3/2)*EXP(-'Output(tau)'!$B$34*('Output(tau)'!$B$18-$H28)-(1-('Output(tau)'!$B$18-$H28)/I$1)^2/(4*'Output(tau)'!$B$12*('Output(tau)'!$B$18-$H28)/I$1)),0)</f>
        <v>1.3573477173049094E-5</v>
      </c>
      <c r="J28">
        <f>IF('Output(tau)'!$B$18&gt;$H28,1/J$1/SQRT(4*3.14159*'Output(tau)'!$B$12)*(('Output(tau)'!$B$18-$H28)/J$1)^(-3/2)*EXP(-'Output(tau)'!$B$34*('Output(tau)'!$B$18-$H28)-(1-('Output(tau)'!$B$18-$H28)/J$1)^2/(4*'Output(tau)'!$B$12*('Output(tau)'!$B$18-$H28)/J$1)),0)</f>
        <v>7.4414144569872081E-25</v>
      </c>
      <c r="K28">
        <f>IF('Output(tau)'!$B$18&gt;$H28,1/K$1/SQRT(4*3.14159*'Output(tau)'!$B$12)*(('Output(tau)'!$B$18-$H28)/K$1)^(-3/2)*EXP(-'Output(tau)'!$B$34*('Output(tau)'!$B$18-$H28)-(1-('Output(tau)'!$B$18-$H28)/K$1)^2/(4*'Output(tau)'!$B$12*('Output(tau)'!$B$18-$H28)/K$1)),0)</f>
        <v>7.8902506907507432E-17</v>
      </c>
      <c r="L28">
        <f>IF('Output(tau)'!$B$18&gt;$H28,1/L$1/SQRT(4*3.14159*'Output(tau)'!$B$12)*(('Output(tau)'!$B$18-$H28)/L$1)^(-3/2)*EXP(-'Output(tau)'!$B$34*('Output(tau)'!$B$18-$H28)-(1-('Output(tau)'!$B$18-$H28)/L$1)^2/(4*'Output(tau)'!$B$12*('Output(tau)'!$B$18-$H28)/L$1)),0)</f>
        <v>8.2398081153397982E-13</v>
      </c>
      <c r="M28">
        <f>IF('Output(tau)'!$B$18&gt;$H28,1/M$1/SQRT(4*3.14159*'Output(tau)'!$B$12)*(('Output(tau)'!$B$18-$H28)/M$1)^(-3/2)*EXP(-'Output(tau)'!$B$34*('Output(tau)'!$B$18-$H28)-(1-('Output(tau)'!$B$18-$H28)/M$1)^2/(4*'Output(tau)'!$B$12*('Output(tau)'!$B$18-$H28)/M$1)),0)</f>
        <v>2.1296877474502759E-10</v>
      </c>
      <c r="N28">
        <f>IF('Output(tau)'!$B$18&gt;$H28,1/N$1/SQRT(4*3.14159*'Output(tau)'!$B$12)*(('Output(tau)'!$B$18-$H28)/N$1)^(-3/2)*EXP(-'Output(tau)'!$B$34*('Output(tau)'!$B$18-$H28)-(1-('Output(tau)'!$B$18-$H28)/N$1)^2/(4*'Output(tau)'!$B$12*('Output(tau)'!$B$18-$H28)/N$1)),0)</f>
        <v>8.6227110465155747E-9</v>
      </c>
      <c r="O28">
        <f>IF('Output(tau)'!$B$18&gt;$H28,1/O$1/SQRT(4*3.14159*'Output(tau)'!$B$12)*(('Output(tau)'!$B$18-$H28)/O$1)^(-3/2)*EXP(-'Output(tau)'!$B$34*('Output(tau)'!$B$18-$H28)-(1-('Output(tau)'!$B$18-$H28)/O$1)^2/(4*'Output(tau)'!$B$12*('Output(tau)'!$B$18-$H28)/O$1)),0)</f>
        <v>1.2074782970676035E-7</v>
      </c>
      <c r="P28">
        <f>IF('Output(tau)'!$B$18&gt;$H28,1/P$1/SQRT(4*3.14159*'Output(tau)'!$B$12)*(('Output(tau)'!$B$18-$H28)/P$1)^(-3/2)*EXP(-'Output(tau)'!$B$34*('Output(tau)'!$B$18-$H28)-(1-('Output(tau)'!$B$18-$H28)/P$1)^2/(4*'Output(tau)'!$B$12*('Output(tau)'!$B$18-$H28)/P$1)),0)</f>
        <v>8.6951670665840489E-7</v>
      </c>
      <c r="Q28">
        <f>IF('Output(tau)'!$B$18&gt;$H28,1/Q$1/SQRT(4*3.14159*'Output(tau)'!$B$12)*(('Output(tau)'!$B$18-$H28)/Q$1)^(-3/2)*EXP(-'Output(tau)'!$B$34*('Output(tau)'!$B$18-$H28)-(1-('Output(tau)'!$B$18-$H28)/Q$1)^2/(4*'Output(tau)'!$B$12*('Output(tau)'!$B$18-$H28)/Q$1)),0)</f>
        <v>4.0149840810178655E-6</v>
      </c>
      <c r="R28">
        <f>IF('Output(tau)'!$B$18&gt;$H28,1/R$1/SQRT(4*3.14159*'Output(tau)'!$B$12)*(('Output(tau)'!$B$18-$H28)/R$1)^(-3/2)*EXP(-'Output(tau)'!$B$34*('Output(tau)'!$B$18-$H28)-(1-('Output(tau)'!$B$18-$H28)/R$1)^2/(4*'Output(tau)'!$B$12*('Output(tau)'!$B$18-$H28)/R$1)),0)</f>
        <v>1.3573477173049094E-5</v>
      </c>
      <c r="S28">
        <f>IF('Output(tau)'!$B$18&gt;$H28,1/S$1/SQRT(4*3.14159*'Output(tau)'!$B$12)*(('Output(tau)'!$B$18-$H28)/S$1)^(-3/2)*EXP(-'Output(tau)'!$B$34*('Output(tau)'!$B$18-$H28)-(1-('Output(tau)'!$B$18-$H28)/S$1)^2/(4*'Output(tau)'!$B$12*('Output(tau)'!$B$18-$H28)/S$1)),0)</f>
        <v>3.6559994232463279E-5</v>
      </c>
      <c r="T28">
        <f>IF('Output(tau)'!$B$18&gt;$H28,1/T$1/SQRT(4*3.14159*'Output(tau)'!$B$12)*(('Output(tau)'!$B$18-$H28)/T$1)^(-3/2)*EXP(-'Output(tau)'!$B$34*('Output(tau)'!$B$18-$H28)-(1-('Output(tau)'!$B$18-$H28)/T$1)^2/(4*'Output(tau)'!$B$12*('Output(tau)'!$B$18-$H28)/T$1)),0)</f>
        <v>8.3011190901013295E-5</v>
      </c>
      <c r="U28">
        <f>IF('Output(tau)'!$B$18&gt;$H28,1/U$1/SQRT(4*3.14159*'Output(tau)'!$B$12)*(('Output(tau)'!$B$18-$H28)/U$1)^(-3/2)*EXP(-'Output(tau)'!$B$34*('Output(tau)'!$B$18-$H28)-(1-('Output(tau)'!$B$18-$H28)/U$1)^2/(4*'Output(tau)'!$B$12*('Output(tau)'!$B$18-$H28)/U$1)),0)</f>
        <v>1.6522477275477979E-4</v>
      </c>
      <c r="V28">
        <f>IF('Output(tau)'!$B$18&gt;$H28,1/V$1/SQRT(4*3.14159*'Output(tau)'!$B$12)*(('Output(tau)'!$B$18-$H28)/V$1)^(-3/2)*EXP(-'Output(tau)'!$B$34*('Output(tau)'!$B$18-$H28)-(1-('Output(tau)'!$B$18-$H28)/V$1)^2/(4*'Output(tau)'!$B$12*('Output(tau)'!$B$18-$H28)/V$1)),0)</f>
        <v>2.9646768213584897E-4</v>
      </c>
      <c r="W28">
        <f>IF('Output(tau)'!$B$18&gt;$H28,1/W$1/SQRT(4*3.14159*'Output(tau)'!$B$12)*(('Output(tau)'!$B$18-$H28)/W$1)^(-3/2)*EXP(-'Output(tau)'!$B$34*('Output(tau)'!$B$18-$H28)-(1-('Output(tau)'!$B$18-$H28)/W$1)^2/(4*'Output(tau)'!$B$12*('Output(tau)'!$B$18-$H28)/W$1)),0)</f>
        <v>4.8952032955580866E-4</v>
      </c>
      <c r="X28">
        <f>IF('Output(tau)'!$B$18&gt;$H28,1/X$1/SQRT(4*3.14159*'Output(tau)'!$B$12)*(('Output(tau)'!$B$18-$H28)/X$1)^(-3/2)*EXP(-'Output(tau)'!$B$34*('Output(tau)'!$B$18-$H28)-(1-('Output(tau)'!$B$18-$H28)/X$1)^2/(4*'Output(tau)'!$B$12*('Output(tau)'!$B$18-$H28)/X$1)),0)</f>
        <v>7.5537204632230746E-4</v>
      </c>
      <c r="Y28">
        <f>IF('Output(tau)'!$B$18&gt;$H28,1/Y$1/SQRT(4*3.14159*'Output(tau)'!$B$12)*(('Output(tau)'!$B$18-$H28)/Y$1)^(-3/2)*EXP(-'Output(tau)'!$B$34*('Output(tau)'!$B$18-$H28)-(1-('Output(tau)'!$B$18-$H28)/Y$1)^2/(4*'Output(tau)'!$B$12*('Output(tau)'!$B$18-$H28)/Y$1)),0)</f>
        <v>1.1022582382673729E-3</v>
      </c>
      <c r="Z28">
        <f>IF('Output(tau)'!$B$18&gt;$H28,1/Z$1/SQRT(4*3.14159*'Output(tau)'!$B$12)*(('Output(tau)'!$B$18-$H28)/Z$1)^(-3/2)*EXP(-'Output(tau)'!$B$34*('Output(tau)'!$B$18-$H28)-(1-('Output(tau)'!$B$18-$H28)/Z$1)^2/(4*'Output(tau)'!$B$12*('Output(tau)'!$B$18-$H28)/Z$1)),0)</f>
        <v>1.5351055924745297E-3</v>
      </c>
      <c r="AA28">
        <f>IF('Output(tau)'!$B$18&gt;$H28,1/AA$1/SQRT(4*3.14159*'Output(tau)'!$B$12)*(('Output(tau)'!$B$18-$H28)/AA$1)^(-3/2)*EXP(-'Output(tau)'!$B$34*('Output(tau)'!$B$18-$H28)-(1-('Output(tau)'!$B$18-$H28)/AA$1)^2/(4*'Output(tau)'!$B$12*('Output(tau)'!$B$18-$H28)/AA$1)),0)</f>
        <v>2.055362074248124E-3</v>
      </c>
      <c r="AB28">
        <f>IF('Output(tau)'!$B$18&gt;$H28,1/AB$1/SQRT(4*3.14159*'Output(tau)'!$B$12)*(('Output(tau)'!$B$18-$H28)/AB$1)^(-3/2)*EXP(-'Output(tau)'!$B$34*('Output(tau)'!$B$18-$H28)-(1-('Output(tau)'!$B$18-$H28)/AB$1)^2/(4*'Output(tau)'!$B$12*('Output(tau)'!$B$18-$H28)/AB$1)),0)</f>
        <v>2.6611388595711382E-3</v>
      </c>
      <c r="AC28">
        <f>IF('Output(tau)'!$B$18&gt;$H28,1/AC$1/SQRT(4*3.14159*'Output(tau)'!$B$12)*(('Output(tau)'!$B$18-$H28)/AC$1)^(-3/2)*EXP(-'Output(tau)'!$B$34*('Output(tau)'!$B$18-$H28)-(1-('Output(tau)'!$B$18-$H28)/AC$1)^2/(4*'Output(tau)'!$B$12*('Output(tau)'!$B$18-$H28)/AC$1)),0)</f>
        <v>3.3475737711790724E-3</v>
      </c>
      <c r="AD28">
        <f>IF('Output(tau)'!$B$18&gt;$H28,1/AD$1/SQRT(4*3.14159*'Output(tau)'!$B$12)*(('Output(tau)'!$B$18-$H28)/AD$1)^(-3/2)*EXP(-'Output(tau)'!$B$34*('Output(tau)'!$B$18-$H28)-(1-('Output(tau)'!$B$18-$H28)/AD$1)^2/(4*'Output(tau)'!$B$12*('Output(tau)'!$B$18-$H28)/AD$1)),0)</f>
        <v>4.1073288407515217E-3</v>
      </c>
      <c r="AE28">
        <f>IF('Output(tau)'!$B$18&gt;$H28,1/AE$1/SQRT(4*3.14159*'Output(tau)'!$B$12)*(('Output(tau)'!$B$18-$H28)/AE$1)^(-3/2)*EXP(-'Output(tau)'!$B$34*('Output(tau)'!$B$18-$H28)-(1-('Output(tau)'!$B$18-$H28)/AE$1)^2/(4*'Output(tau)'!$B$12*('Output(tau)'!$B$18-$H28)/AE$1)),0)</f>
        <v>4.9311484090682174E-3</v>
      </c>
      <c r="AF28">
        <f>IF('Output(tau)'!$B$18&gt;$H28,1/AF$1/SQRT(4*3.14159*'Output(tau)'!$B$12)*(('Output(tau)'!$B$18-$H28)/AF$1)^(-3/2)*EXP(-'Output(tau)'!$B$34*('Output(tau)'!$B$18-$H28)-(1-('Output(tau)'!$B$18-$H28)/AF$1)^2/(4*'Output(tau)'!$B$12*('Output(tau)'!$B$18-$H28)/AF$1)),0)</f>
        <v>5.808421758185551E-3</v>
      </c>
      <c r="AG28">
        <f>IF('Output(tau)'!$B$18&gt;$H28,1/AG$1/SQRT(4*3.14159*'Output(tau)'!$B$12)*(('Output(tau)'!$B$18-$H28)/AG$1)^(-3/2)*EXP(-'Output(tau)'!$B$34*('Output(tau)'!$B$18-$H28)-(1-('Output(tau)'!$B$18-$H28)/AG$1)^2/(4*'Output(tau)'!$B$12*('Output(tau)'!$B$18-$H28)/AG$1)),0)</f>
        <v>6.7277114944627034E-3</v>
      </c>
      <c r="AH28">
        <f>IF('Output(tau)'!$B$18&gt;$H28,1/AH$1/SQRT(4*3.14159*'Output(tau)'!$B$12)*(('Output(tau)'!$B$18-$H28)/AH$1)^(-3/2)*EXP(-'Output(tau)'!$B$34*('Output(tau)'!$B$18-$H28)-(1-('Output(tau)'!$B$18-$H28)/AH$1)^2/(4*'Output(tau)'!$B$12*('Output(tau)'!$B$18-$H28)/AH$1)),0)</f>
        <v>7.6772237000783403E-3</v>
      </c>
      <c r="AI28">
        <f>IF('Output(tau)'!$B$18&gt;$H28,1/AI$1/SQRT(4*3.14159*'Output(tau)'!$B$12)*(('Output(tau)'!$B$18-$H28)/AI$1)^(-3/2)*EXP(-'Output(tau)'!$B$34*('Output(tau)'!$B$18-$H28)-(1-('Output(tau)'!$B$18-$H28)/AI$1)^2/(4*'Output(tau)'!$B$12*('Output(tau)'!$B$18-$H28)/AI$1)),0)</f>
        <v>8.6452075183774332E-3</v>
      </c>
      <c r="AJ28">
        <f>IF('Output(tau)'!$B$18&gt;$H28,1/AJ$1/SQRT(4*3.14159*'Output(tau)'!$B$12)*(('Output(tau)'!$B$18-$H28)/AJ$1)^(-3/2)*EXP(-'Output(tau)'!$B$34*('Output(tau)'!$B$18-$H28)-(1-('Output(tau)'!$B$18-$H28)/AJ$1)^2/(4*'Output(tau)'!$B$12*('Output(tau)'!$B$18-$H28)/AJ$1)),0)</f>
        <v>9.6202803730087334E-3</v>
      </c>
      <c r="AK28">
        <f>IF('Output(tau)'!$B$18&gt;$H28,1/AK$1/SQRT(4*3.14159*'Output(tau)'!$B$12)*(('Output(tau)'!$B$18-$H28)/AK$1)^(-3/2)*EXP(-'Output(tau)'!$B$34*('Output(tau)'!$B$18-$H28)-(1-('Output(tau)'!$B$18-$H28)/AK$1)^2/(4*'Output(tau)'!$B$12*('Output(tau)'!$B$18-$H28)/AK$1)),0)</f>
        <v>1.0591680849256E-2</v>
      </c>
      <c r="AL28">
        <f>IF('Output(tau)'!$B$18&gt;$H28,1/AL$1/SQRT(4*3.14159*'Output(tau)'!$B$12)*(('Output(tau)'!$B$18-$H28)/AL$1)^(-3/2)*EXP(-'Output(tau)'!$B$34*('Output(tau)'!$B$18-$H28)-(1-('Output(tau)'!$B$18-$H28)/AL$1)^2/(4*'Output(tau)'!$B$12*('Output(tau)'!$B$18-$H28)/AL$1)),0)</f>
        <v>1.1549454923321731E-2</v>
      </c>
      <c r="AM28">
        <f>IF('Output(tau)'!$B$18&gt;$H28,1/AM$1/SQRT(4*3.14159*'Output(tau)'!$B$12)*(('Output(tau)'!$B$18-$H28)/AM$1)^(-3/2)*EXP(-'Output(tau)'!$B$34*('Output(tau)'!$B$18-$H28)-(1-('Output(tau)'!$B$18-$H28)/AM$1)^2/(4*'Output(tau)'!$B$12*('Output(tau)'!$B$18-$H28)/AM$1)),0)</f>
        <v>1.248458324295163E-2</v>
      </c>
      <c r="AN28">
        <f>IF('Output(tau)'!$B$18&gt;$H28,1/AN$1/SQRT(4*3.14159*'Output(tau)'!$B$12)*(('Output(tau)'!$B$18-$H28)/AN$1)^(-3/2)*EXP(-'Output(tau)'!$B$34*('Output(tau)'!$B$18-$H28)-(1-('Output(tau)'!$B$18-$H28)/AN$1)^2/(4*'Output(tau)'!$B$12*('Output(tau)'!$B$18-$H28)/AN$1)),0)</f>
        <v>1.3389058005987064E-2</v>
      </c>
      <c r="AO28">
        <f>IF('Output(tau)'!$B$18&gt;$H28,1/AO$1/SQRT(4*3.14159*'Output(tau)'!$B$12)*(('Output(tau)'!$B$18-$H28)/AO$1)^(-3/2)*EXP(-'Output(tau)'!$B$34*('Output(tau)'!$B$18-$H28)-(1-('Output(tau)'!$B$18-$H28)/AO$1)^2/(4*'Output(tau)'!$B$12*('Output(tau)'!$B$18-$H28)/AO$1)),0)</f>
        <v>1.4255918029956174E-2</v>
      </c>
      <c r="AP28">
        <f>IF('Output(tau)'!$B$18&gt;$H28,1/AP$1/SQRT(4*3.14159*'Output(tau)'!$B$12)*(('Output(tau)'!$B$18-$H28)/AP$1)^(-3/2)*EXP(-'Output(tau)'!$B$34*('Output(tau)'!$B$18-$H28)-(1-('Output(tau)'!$B$18-$H28)/AP$1)^2/(4*'Output(tau)'!$B$12*('Output(tau)'!$B$18-$H28)/AP$1)),0)</f>
        <v>1.5079250146224811E-2</v>
      </c>
      <c r="AQ28">
        <f>IF('Output(tau)'!$B$18&gt;$H28,1/AQ$1/SQRT(4*3.14159*'Output(tau)'!$B$12)*(('Output(tau)'!$B$18-$H28)/AQ$1)^(-3/2)*EXP(-'Output(tau)'!$B$34*('Output(tau)'!$B$18-$H28)-(1-('Output(tau)'!$B$18-$H28)/AQ$1)^2/(4*'Output(tau)'!$B$12*('Output(tau)'!$B$18-$H28)/AQ$1)),0)</f>
        <v>1.5854164300379187E-2</v>
      </c>
      <c r="AR28">
        <f>IF('Output(tau)'!$B$18&gt;$H28,1/AR$1/SQRT(4*3.14159*'Output(tau)'!$B$12)*(('Output(tau)'!$B$18-$H28)/AR$1)^(-3/2)*EXP(-'Output(tau)'!$B$34*('Output(tau)'!$B$18-$H28)-(1-('Output(tau)'!$B$18-$H28)/AR$1)^2/(4*'Output(tau)'!$B$12*('Output(tau)'!$B$18-$H28)/AR$1)),0)</f>
        <v>1.6576748847496429E-2</v>
      </c>
      <c r="AS28">
        <f>IF('Output(tau)'!$B$18&gt;$H28,1/AS$1/SQRT(4*3.14159*'Output(tau)'!$B$12)*(('Output(tau)'!$B$18-$H28)/AS$1)^(-3/2)*EXP(-'Output(tau)'!$B$34*('Output(tau)'!$B$18-$H28)-(1-('Output(tau)'!$B$18-$H28)/AS$1)^2/(4*'Output(tau)'!$B$12*('Output(tau)'!$B$18-$H28)/AS$1)),0)</f>
        <v>1.7244011599021124E-2</v>
      </c>
      <c r="AT28">
        <f>IF('Output(tau)'!$B$18&gt;$H28,1/AT$1/SQRT(4*3.14159*'Output(tau)'!$B$12)*(('Output(tau)'!$B$18-$H28)/AT$1)^(-3/2)*EXP(-'Output(tau)'!$B$34*('Output(tau)'!$B$18-$H28)-(1-('Output(tau)'!$B$18-$H28)/AT$1)^2/(4*'Output(tau)'!$B$12*('Output(tau)'!$B$18-$H28)/AT$1)),0)</f>
        <v>1.7853811272774568E-2</v>
      </c>
      <c r="AU28">
        <f>IF('Output(tau)'!$B$18&gt;$H28,1/AU$1/SQRT(4*3.14159*'Output(tau)'!$B$12)*(('Output(tau)'!$B$18-$H28)/AU$1)^(-3/2)*EXP(-'Output(tau)'!$B$34*('Output(tau)'!$B$18-$H28)-(1-('Output(tau)'!$B$18-$H28)/AU$1)^2/(4*'Output(tau)'!$B$12*('Output(tau)'!$B$18-$H28)/AU$1)),0)</f>
        <v>1.8404783158374058E-2</v>
      </c>
      <c r="AV28">
        <f>IF('Output(tau)'!$B$18&gt;$H28,1/AV$1/SQRT(4*3.14159*'Output(tau)'!$B$12)*(('Output(tau)'!$B$18-$H28)/AV$1)^(-3/2)*EXP(-'Output(tau)'!$B$34*('Output(tau)'!$B$18-$H28)-(1-('Output(tau)'!$B$18-$H28)/AV$1)^2/(4*'Output(tau)'!$B$12*('Output(tau)'!$B$18-$H28)/AV$1)),0)</f>
        <v>1.8896262057665987E-2</v>
      </c>
    </row>
    <row r="29" spans="7:48" x14ac:dyDescent="0.15">
      <c r="G29">
        <f>IF('Output(tau)'!$B$18&gt;H29,'Output(tau)'!$B$18-H29,0)</f>
        <v>43</v>
      </c>
      <c r="H29">
        <v>1957</v>
      </c>
      <c r="I29">
        <f>IF('Output(tau)'!$B$18&gt;$H29,1/I$1/SQRT(4*3.14159*'Output(tau)'!$B$12)*(('Output(tau)'!$B$18-$H29)/I$1)^(-3/2)*EXP(-'Output(tau)'!$B$34*('Output(tau)'!$B$18-$H29)-(1-('Output(tau)'!$B$18-$H29)/I$1)^2/(4*'Output(tau)'!$B$12*('Output(tau)'!$B$18-$H29)/I$1)),0)</f>
        <v>1.7803381789526777E-5</v>
      </c>
      <c r="J29">
        <f>IF('Output(tau)'!$B$18&gt;$H29,1/J$1/SQRT(4*3.14159*'Output(tau)'!$B$12)*(('Output(tau)'!$B$18-$H29)/J$1)^(-3/2)*EXP(-'Output(tau)'!$B$34*('Output(tau)'!$B$18-$H29)-(1-('Output(tau)'!$B$18-$H29)/J$1)^2/(4*'Output(tau)'!$B$12*('Output(tau)'!$B$18-$H29)/J$1)),0)</f>
        <v>2.681342023365007E-24</v>
      </c>
      <c r="K29">
        <f>IF('Output(tau)'!$B$18&gt;$H29,1/K$1/SQRT(4*3.14159*'Output(tau)'!$B$12)*(('Output(tau)'!$B$18-$H29)/K$1)^(-3/2)*EXP(-'Output(tau)'!$B$34*('Output(tau)'!$B$18-$H29)-(1-('Output(tau)'!$B$18-$H29)/K$1)^2/(4*'Output(tau)'!$B$12*('Output(tau)'!$B$18-$H29)/K$1)),0)</f>
        <v>1.8717921970761976E-16</v>
      </c>
      <c r="L29">
        <f>IF('Output(tau)'!$B$18&gt;$H29,1/L$1/SQRT(4*3.14159*'Output(tau)'!$B$12)*(('Output(tau)'!$B$18-$H29)/L$1)^(-3/2)*EXP(-'Output(tau)'!$B$34*('Output(tau)'!$B$18-$H29)-(1-('Output(tau)'!$B$18-$H29)/L$1)^2/(4*'Output(tau)'!$B$12*('Output(tau)'!$B$18-$H29)/L$1)),0)</f>
        <v>1.5850101779968673E-12</v>
      </c>
      <c r="M29">
        <f>IF('Output(tau)'!$B$18&gt;$H29,1/M$1/SQRT(4*3.14159*'Output(tau)'!$B$12)*(('Output(tau)'!$B$18-$H29)/M$1)^(-3/2)*EXP(-'Output(tau)'!$B$34*('Output(tau)'!$B$18-$H29)-(1-('Output(tau)'!$B$18-$H29)/M$1)^2/(4*'Output(tau)'!$B$12*('Output(tau)'!$B$18-$H29)/M$1)),0)</f>
        <v>3.6105238894358991E-10</v>
      </c>
      <c r="N29">
        <f>IF('Output(tau)'!$B$18&gt;$H29,1/N$1/SQRT(4*3.14159*'Output(tau)'!$B$12)*(('Output(tau)'!$B$18-$H29)/N$1)^(-3/2)*EXP(-'Output(tau)'!$B$34*('Output(tau)'!$B$18-$H29)-(1-('Output(tau)'!$B$18-$H29)/N$1)^2/(4*'Output(tau)'!$B$12*('Output(tau)'!$B$18-$H29)/N$1)),0)</f>
        <v>1.3431764238505653E-8</v>
      </c>
      <c r="O29">
        <f>IF('Output(tau)'!$B$18&gt;$H29,1/O$1/SQRT(4*3.14159*'Output(tau)'!$B$12)*(('Output(tau)'!$B$18-$H29)/O$1)^(-3/2)*EXP(-'Output(tau)'!$B$34*('Output(tau)'!$B$18-$H29)-(1-('Output(tau)'!$B$18-$H29)/O$1)^2/(4*'Output(tau)'!$B$12*('Output(tau)'!$B$18-$H29)/O$1)),0)</f>
        <v>1.7698800854567808E-7</v>
      </c>
      <c r="P29">
        <f>IF('Output(tau)'!$B$18&gt;$H29,1/P$1/SQRT(4*3.14159*'Output(tau)'!$B$12)*(('Output(tau)'!$B$18-$H29)/P$1)^(-3/2)*EXP(-'Output(tau)'!$B$34*('Output(tau)'!$B$18-$H29)-(1-('Output(tau)'!$B$18-$H29)/P$1)^2/(4*'Output(tau)'!$B$12*('Output(tau)'!$B$18-$H29)/P$1)),0)</f>
        <v>1.2172518325200028E-6</v>
      </c>
      <c r="Q29">
        <f>IF('Output(tau)'!$B$18&gt;$H29,1/Q$1/SQRT(4*3.14159*'Output(tau)'!$B$12)*(('Output(tau)'!$B$18-$H29)/Q$1)^(-3/2)*EXP(-'Output(tau)'!$B$34*('Output(tau)'!$B$18-$H29)-(1-('Output(tau)'!$B$18-$H29)/Q$1)^2/(4*'Output(tau)'!$B$12*('Output(tau)'!$B$18-$H29)/Q$1)),0)</f>
        <v>5.4216666058431036E-6</v>
      </c>
      <c r="R29">
        <f>IF('Output(tau)'!$B$18&gt;$H29,1/R$1/SQRT(4*3.14159*'Output(tau)'!$B$12)*(('Output(tau)'!$B$18-$H29)/R$1)^(-3/2)*EXP(-'Output(tau)'!$B$34*('Output(tau)'!$B$18-$H29)-(1-('Output(tau)'!$B$18-$H29)/R$1)^2/(4*'Output(tau)'!$B$12*('Output(tau)'!$B$18-$H29)/R$1)),0)</f>
        <v>1.7803381789526777E-5</v>
      </c>
      <c r="S29">
        <f>IF('Output(tau)'!$B$18&gt;$H29,1/S$1/SQRT(4*3.14159*'Output(tau)'!$B$12)*(('Output(tau)'!$B$18-$H29)/S$1)^(-3/2)*EXP(-'Output(tau)'!$B$34*('Output(tau)'!$B$18-$H29)-(1-('Output(tau)'!$B$18-$H29)/S$1)^2/(4*'Output(tau)'!$B$12*('Output(tau)'!$B$18-$H29)/S$1)),0)</f>
        <v>4.6813738134062628E-5</v>
      </c>
      <c r="T29">
        <f>IF('Output(tau)'!$B$18&gt;$H29,1/T$1/SQRT(4*3.14159*'Output(tau)'!$B$12)*(('Output(tau)'!$B$18-$H29)/T$1)^(-3/2)*EXP(-'Output(tau)'!$B$34*('Output(tau)'!$B$18-$H29)-(1-('Output(tau)'!$B$18-$H29)/T$1)^2/(4*'Output(tau)'!$B$12*('Output(tau)'!$B$18-$H29)/T$1)),0)</f>
        <v>1.0416089830723007E-4</v>
      </c>
      <c r="U29">
        <f>IF('Output(tau)'!$B$18&gt;$H29,1/U$1/SQRT(4*3.14159*'Output(tau)'!$B$12)*(('Output(tau)'!$B$18-$H29)/U$1)^(-3/2)*EXP(-'Output(tau)'!$B$34*('Output(tau)'!$B$18-$H29)-(1-('Output(tau)'!$B$18-$H29)/U$1)^2/(4*'Output(tau)'!$B$12*('Output(tau)'!$B$18-$H29)/U$1)),0)</f>
        <v>2.0375558968470882E-4</v>
      </c>
      <c r="V29">
        <f>IF('Output(tau)'!$B$18&gt;$H29,1/V$1/SQRT(4*3.14159*'Output(tau)'!$B$12)*(('Output(tau)'!$B$18-$H29)/V$1)^(-3/2)*EXP(-'Output(tau)'!$B$34*('Output(tau)'!$B$18-$H29)-(1-('Output(tau)'!$B$18-$H29)/V$1)^2/(4*'Output(tau)'!$B$12*('Output(tau)'!$B$18-$H29)/V$1)),0)</f>
        <v>3.6014076814024369E-4</v>
      </c>
      <c r="W29">
        <f>IF('Output(tau)'!$B$18&gt;$H29,1/W$1/SQRT(4*3.14159*'Output(tau)'!$B$12)*(('Output(tau)'!$B$18-$H29)/W$1)^(-3/2)*EXP(-'Output(tau)'!$B$34*('Output(tau)'!$B$18-$H29)-(1-('Output(tau)'!$B$18-$H29)/W$1)^2/(4*'Output(tau)'!$B$12*('Output(tau)'!$B$18-$H29)/W$1)),0)</f>
        <v>5.8684259978066563E-4</v>
      </c>
      <c r="X29">
        <f>IF('Output(tau)'!$B$18&gt;$H29,1/X$1/SQRT(4*3.14159*'Output(tau)'!$B$12)*(('Output(tau)'!$B$18-$H29)/X$1)^(-3/2)*EXP(-'Output(tau)'!$B$34*('Output(tau)'!$B$18-$H29)-(1-('Output(tau)'!$B$18-$H29)/X$1)^2/(4*'Output(tau)'!$B$12*('Output(tau)'!$B$18-$H29)/X$1)),0)</f>
        <v>8.9498148664563719E-4</v>
      </c>
      <c r="Y29">
        <f>IF('Output(tau)'!$B$18&gt;$H29,1/Y$1/SQRT(4*3.14159*'Output(tau)'!$B$12)*(('Output(tau)'!$B$18-$H29)/Y$1)^(-3/2)*EXP(-'Output(tau)'!$B$34*('Output(tau)'!$B$18-$H29)-(1-('Output(tau)'!$B$18-$H29)/Y$1)^2/(4*'Output(tau)'!$B$12*('Output(tau)'!$B$18-$H29)/Y$1)),0)</f>
        <v>1.2923226690500925E-3</v>
      </c>
      <c r="Z29">
        <f>IF('Output(tau)'!$B$18&gt;$H29,1/Z$1/SQRT(4*3.14159*'Output(tau)'!$B$12)*(('Output(tau)'!$B$18-$H29)/Z$1)^(-3/2)*EXP(-'Output(tau)'!$B$34*('Output(tau)'!$B$18-$H29)-(1-('Output(tau)'!$B$18-$H29)/Z$1)^2/(4*'Output(tau)'!$B$12*('Output(tau)'!$B$18-$H29)/Z$1)),0)</f>
        <v>1.7828050230726423E-3</v>
      </c>
      <c r="AA29">
        <f>IF('Output(tau)'!$B$18&gt;$H29,1/AA$1/SQRT(4*3.14159*'Output(tau)'!$B$12)*(('Output(tau)'!$B$18-$H29)/AA$1)^(-3/2)*EXP(-'Output(tau)'!$B$34*('Output(tau)'!$B$18-$H29)-(1-('Output(tau)'!$B$18-$H29)/AA$1)^2/(4*'Output(tau)'!$B$12*('Output(tau)'!$B$18-$H29)/AA$1)),0)</f>
        <v>2.3664940136441715E-3</v>
      </c>
      <c r="AB29">
        <f>IF('Output(tau)'!$B$18&gt;$H29,1/AB$1/SQRT(4*3.14159*'Output(tau)'!$B$12)*(('Output(tau)'!$B$18-$H29)/AB$1)^(-3/2)*EXP(-'Output(tau)'!$B$34*('Output(tau)'!$B$18-$H29)-(1-('Output(tau)'!$B$18-$H29)/AB$1)^2/(4*'Output(tau)'!$B$12*('Output(tau)'!$B$18-$H29)/AB$1)),0)</f>
        <v>3.0398597816248636E-3</v>
      </c>
      <c r="AC29">
        <f>IF('Output(tau)'!$B$18&gt;$H29,1/AC$1/SQRT(4*3.14159*'Output(tau)'!$B$12)*(('Output(tau)'!$B$18-$H29)/AC$1)^(-3/2)*EXP(-'Output(tau)'!$B$34*('Output(tau)'!$B$18-$H29)-(1-('Output(tau)'!$B$18-$H29)/AC$1)^2/(4*'Output(tau)'!$B$12*('Output(tau)'!$B$18-$H29)/AC$1)),0)</f>
        <v>3.7962711856563951E-3</v>
      </c>
      <c r="AD29">
        <f>IF('Output(tau)'!$B$18&gt;$H29,1/AD$1/SQRT(4*3.14159*'Output(tau)'!$B$12)*(('Output(tau)'!$B$18-$H29)/AD$1)^(-3/2)*EXP(-'Output(tau)'!$B$34*('Output(tau)'!$B$18-$H29)-(1-('Output(tau)'!$B$18-$H29)/AD$1)^2/(4*'Output(tau)'!$B$12*('Output(tau)'!$B$18-$H29)/AD$1)),0)</f>
        <v>4.6266070165917224E-3</v>
      </c>
      <c r="AE29">
        <f>IF('Output(tau)'!$B$18&gt;$H29,1/AE$1/SQRT(4*3.14159*'Output(tau)'!$B$12)*(('Output(tau)'!$B$18-$H29)/AE$1)^(-3/2)*EXP(-'Output(tau)'!$B$34*('Output(tau)'!$B$18-$H29)-(1-('Output(tau)'!$B$18-$H29)/AE$1)^2/(4*'Output(tau)'!$B$12*('Output(tau)'!$B$18-$H29)/AE$1)),0)</f>
        <v>5.5199053474837383E-3</v>
      </c>
      <c r="AF29">
        <f>IF('Output(tau)'!$B$18&gt;$H29,1/AF$1/SQRT(4*3.14159*'Output(tau)'!$B$12)*(('Output(tau)'!$B$18-$H29)/AF$1)^(-3/2)*EXP(-'Output(tau)'!$B$34*('Output(tau)'!$B$18-$H29)-(1-('Output(tau)'!$B$18-$H29)/AF$1)^2/(4*'Output(tau)'!$B$12*('Output(tau)'!$B$18-$H29)/AF$1)),0)</f>
        <v>6.4639938001575074E-3</v>
      </c>
      <c r="AG29">
        <f>IF('Output(tau)'!$B$18&gt;$H29,1/AG$1/SQRT(4*3.14159*'Output(tau)'!$B$12)*(('Output(tau)'!$B$18-$H29)/AG$1)^(-3/2)*EXP(-'Output(tau)'!$B$34*('Output(tau)'!$B$18-$H29)-(1-('Output(tau)'!$B$18-$H29)/AG$1)^2/(4*'Output(tau)'!$B$12*('Output(tau)'!$B$18-$H29)/AG$1)),0)</f>
        <v>7.4460634079996854E-3</v>
      </c>
      <c r="AH29">
        <f>IF('Output(tau)'!$B$18&gt;$H29,1/AH$1/SQRT(4*3.14159*'Output(tau)'!$B$12)*(('Output(tau)'!$B$18-$H29)/AH$1)^(-3/2)*EXP(-'Output(tau)'!$B$34*('Output(tau)'!$B$18-$H29)-(1-('Output(tau)'!$B$18-$H29)/AH$1)^2/(4*'Output(tau)'!$B$12*('Output(tau)'!$B$18-$H29)/AH$1)),0)</f>
        <v>8.4531650063522281E-3</v>
      </c>
      <c r="AI29">
        <f>IF('Output(tau)'!$B$18&gt;$H29,1/AI$1/SQRT(4*3.14159*'Output(tau)'!$B$12)*(('Output(tau)'!$B$18-$H29)/AI$1)^(-3/2)*EXP(-'Output(tau)'!$B$34*('Output(tau)'!$B$18-$H29)-(1-('Output(tau)'!$B$18-$H29)/AI$1)^2/(4*'Output(tau)'!$B$12*('Output(tau)'!$B$18-$H29)/AI$1)),0)</f>
        <v>9.4726193214376489E-3</v>
      </c>
      <c r="AJ29">
        <f>IF('Output(tau)'!$B$18&gt;$H29,1/AJ$1/SQRT(4*3.14159*'Output(tau)'!$B$12)*(('Output(tau)'!$B$18-$H29)/AJ$1)^(-3/2)*EXP(-'Output(tau)'!$B$34*('Output(tau)'!$B$18-$H29)-(1-('Output(tau)'!$B$18-$H29)/AJ$1)^2/(4*'Output(tau)'!$B$12*('Output(tau)'!$B$18-$H29)/AJ$1)),0)</f>
        <v>1.0492340500715598E-2</v>
      </c>
      <c r="AK29">
        <f>IF('Output(tau)'!$B$18&gt;$H29,1/AK$1/SQRT(4*3.14159*'Output(tau)'!$B$12)*(('Output(tau)'!$B$18-$H29)/AK$1)^(-3/2)*EXP(-'Output(tau)'!$B$34*('Output(tau)'!$B$18-$H29)-(1-('Output(tau)'!$B$18-$H29)/AK$1)^2/(4*'Output(tau)'!$B$12*('Output(tau)'!$B$18-$H29)/AK$1)),0)</f>
        <v>1.150107837172718E-2</v>
      </c>
      <c r="AL29">
        <f>IF('Output(tau)'!$B$18&gt;$H29,1/AL$1/SQRT(4*3.14159*'Output(tau)'!$B$12)*(('Output(tau)'!$B$18-$H29)/AL$1)^(-3/2)*EXP(-'Output(tau)'!$B$34*('Output(tau)'!$B$18-$H29)-(1-('Output(tau)'!$B$18-$H29)/AL$1)^2/(4*'Output(tau)'!$B$12*('Output(tau)'!$B$18-$H29)/AL$1)),0)</f>
        <v>1.2488587930887488E-2</v>
      </c>
      <c r="AM29">
        <f>IF('Output(tau)'!$B$18&gt;$H29,1/AM$1/SQRT(4*3.14159*'Output(tau)'!$B$12)*(('Output(tau)'!$B$18-$H29)/AM$1)^(-3/2)*EXP(-'Output(tau)'!$B$34*('Output(tau)'!$B$18-$H29)-(1-('Output(tau)'!$B$18-$H29)/AM$1)^2/(4*'Output(tau)'!$B$12*('Output(tau)'!$B$18-$H29)/AM$1)),0)</f>
        <v>1.3445736085884161E-2</v>
      </c>
      <c r="AN29">
        <f>IF('Output(tau)'!$B$18&gt;$H29,1/AN$1/SQRT(4*3.14159*'Output(tau)'!$B$12)*(('Output(tau)'!$B$18-$H29)/AN$1)^(-3/2)*EXP(-'Output(tau)'!$B$34*('Output(tau)'!$B$18-$H29)-(1-('Output(tau)'!$B$18-$H29)/AN$1)^2/(4*'Output(tau)'!$B$12*('Output(tau)'!$B$18-$H29)/AN$1)),0)</f>
        <v>1.4364556034640935E-2</v>
      </c>
      <c r="AO29">
        <f>IF('Output(tau)'!$B$18&gt;$H29,1/AO$1/SQRT(4*3.14159*'Output(tau)'!$B$12)*(('Output(tau)'!$B$18-$H29)/AO$1)^(-3/2)*EXP(-'Output(tau)'!$B$34*('Output(tau)'!$B$18-$H29)-(1-('Output(tau)'!$B$18-$H29)/AO$1)^2/(4*'Output(tau)'!$B$12*('Output(tau)'!$B$18-$H29)/AO$1)),0)</f>
        <v>1.5238259272663838E-2</v>
      </c>
      <c r="AP29">
        <f>IF('Output(tau)'!$B$18&gt;$H29,1/AP$1/SQRT(4*3.14159*'Output(tau)'!$B$12)*(('Output(tau)'!$B$18-$H29)/AP$1)^(-3/2)*EXP(-'Output(tau)'!$B$34*('Output(tau)'!$B$18-$H29)-(1-('Output(tau)'!$B$18-$H29)/AP$1)^2/(4*'Output(tau)'!$B$12*('Output(tau)'!$B$18-$H29)/AP$1)),0)</f>
        <v>1.6061214385019788E-2</v>
      </c>
      <c r="AQ29">
        <f>IF('Output(tau)'!$B$18&gt;$H29,1/AQ$1/SQRT(4*3.14159*'Output(tau)'!$B$12)*(('Output(tau)'!$B$18-$H29)/AQ$1)^(-3/2)*EXP(-'Output(tau)'!$B$34*('Output(tau)'!$B$18-$H29)-(1-('Output(tau)'!$B$18-$H29)/AQ$1)^2/(4*'Output(tau)'!$B$12*('Output(tau)'!$B$18-$H29)/AQ$1)),0)</f>
        <v>1.682890071661863E-2</v>
      </c>
      <c r="AR29">
        <f>IF('Output(tau)'!$B$18&gt;$H29,1/AR$1/SQRT(4*3.14159*'Output(tau)'!$B$12)*(('Output(tau)'!$B$18-$H29)/AR$1)^(-3/2)*EXP(-'Output(tau)'!$B$34*('Output(tau)'!$B$18-$H29)-(1-('Output(tau)'!$B$18-$H29)/AR$1)^2/(4*'Output(tau)'!$B$12*('Output(tau)'!$B$18-$H29)/AR$1)),0)</f>
        <v>1.7537843872720661E-2</v>
      </c>
      <c r="AS29">
        <f>IF('Output(tau)'!$B$18&gt;$H29,1/AS$1/SQRT(4*3.14159*'Output(tau)'!$B$12)*(('Output(tau)'!$B$18-$H29)/AS$1)^(-3/2)*EXP(-'Output(tau)'!$B$34*('Output(tau)'!$B$18-$H29)-(1-('Output(tau)'!$B$18-$H29)/AS$1)^2/(4*'Output(tau)'!$B$12*('Output(tau)'!$B$18-$H29)/AS$1)),0)</f>
        <v>1.8185538876203399E-2</v>
      </c>
      <c r="AT29">
        <f>IF('Output(tau)'!$B$18&gt;$H29,1/AT$1/SQRT(4*3.14159*'Output(tau)'!$B$12)*(('Output(tau)'!$B$18-$H29)/AT$1)^(-3/2)*EXP(-'Output(tau)'!$B$34*('Output(tau)'!$B$18-$H29)-(1-('Output(tau)'!$B$18-$H29)/AT$1)^2/(4*'Output(tau)'!$B$12*('Output(tau)'!$B$18-$H29)/AT$1)),0)</f>
        <v>1.877036575669596E-2</v>
      </c>
      <c r="AU29">
        <f>IF('Output(tau)'!$B$18&gt;$H29,1/AU$1/SQRT(4*3.14159*'Output(tau)'!$B$12)*(('Output(tau)'!$B$18-$H29)/AU$1)^(-3/2)*EXP(-'Output(tau)'!$B$34*('Output(tau)'!$B$18-$H29)-(1-('Output(tau)'!$B$18-$H29)/AU$1)^2/(4*'Output(tau)'!$B$12*('Output(tau)'!$B$18-$H29)/AU$1)),0)</f>
        <v>1.9291501400246918E-2</v>
      </c>
      <c r="AV29">
        <f>IF('Output(tau)'!$B$18&gt;$H29,1/AV$1/SQRT(4*3.14159*'Output(tau)'!$B$12)*(('Output(tau)'!$B$18-$H29)/AV$1)^(-3/2)*EXP(-'Output(tau)'!$B$34*('Output(tau)'!$B$18-$H29)-(1-('Output(tau)'!$B$18-$H29)/AV$1)^2/(4*'Output(tau)'!$B$12*('Output(tau)'!$B$18-$H29)/AV$1)),0)</f>
        <v>1.9748830659776808E-2</v>
      </c>
    </row>
    <row r="30" spans="7:48" x14ac:dyDescent="0.15">
      <c r="G30">
        <f>IF('Output(tau)'!$B$18&gt;H30,'Output(tau)'!$B$18-H30,0)</f>
        <v>42</v>
      </c>
      <c r="H30">
        <v>1958</v>
      </c>
      <c r="I30">
        <f>IF('Output(tau)'!$B$18&gt;$H30,1/I$1/SQRT(4*3.14159*'Output(tau)'!$B$12)*(('Output(tau)'!$B$18-$H30)/I$1)^(-3/2)*EXP(-'Output(tau)'!$B$34*('Output(tau)'!$B$18-$H30)-(1-('Output(tau)'!$B$18-$H30)/I$1)^2/(4*'Output(tau)'!$B$12*('Output(tau)'!$B$18-$H30)/I$1)),0)</f>
        <v>2.3355708442363559E-5</v>
      </c>
      <c r="J30">
        <f>IF('Output(tau)'!$B$18&gt;$H30,1/J$1/SQRT(4*3.14159*'Output(tau)'!$B$12)*(('Output(tau)'!$B$18-$H30)/J$1)^(-3/2)*EXP(-'Output(tau)'!$B$34*('Output(tau)'!$B$18-$H30)-(1-('Output(tau)'!$B$18-$H30)/J$1)^2/(4*'Output(tau)'!$B$12*('Output(tau)'!$B$18-$H30)/J$1)),0)</f>
        <v>9.6682238957573157E-24</v>
      </c>
      <c r="K30">
        <f>IF('Output(tau)'!$B$18&gt;$H30,1/K$1/SQRT(4*3.14159*'Output(tau)'!$B$12)*(('Output(tau)'!$B$18-$H30)/K$1)^(-3/2)*EXP(-'Output(tau)'!$B$34*('Output(tau)'!$B$18-$H30)-(1-('Output(tau)'!$B$18-$H30)/K$1)^2/(4*'Output(tau)'!$B$12*('Output(tau)'!$B$18-$H30)/K$1)),0)</f>
        <v>4.4431901539525646E-16</v>
      </c>
      <c r="L30">
        <f>IF('Output(tau)'!$B$18&gt;$H30,1/L$1/SQRT(4*3.14159*'Output(tau)'!$B$12)*(('Output(tau)'!$B$18-$H30)/L$1)^(-3/2)*EXP(-'Output(tau)'!$B$34*('Output(tau)'!$B$18-$H30)-(1-('Output(tau)'!$B$18-$H30)/L$1)^2/(4*'Output(tau)'!$B$12*('Output(tau)'!$B$18-$H30)/L$1)),0)</f>
        <v>3.0506341172744548E-12</v>
      </c>
      <c r="M30">
        <f>IF('Output(tau)'!$B$18&gt;$H30,1/M$1/SQRT(4*3.14159*'Output(tau)'!$B$12)*(('Output(tau)'!$B$18-$H30)/M$1)^(-3/2)*EXP(-'Output(tau)'!$B$34*('Output(tau)'!$B$18-$H30)-(1-('Output(tau)'!$B$18-$H30)/M$1)^2/(4*'Output(tau)'!$B$12*('Output(tau)'!$B$18-$H30)/M$1)),0)</f>
        <v>6.1240721329537107E-10</v>
      </c>
      <c r="N30">
        <f>IF('Output(tau)'!$B$18&gt;$H30,1/N$1/SQRT(4*3.14159*'Output(tau)'!$B$12)*(('Output(tau)'!$B$18-$H30)/N$1)^(-3/2)*EXP(-'Output(tau)'!$B$34*('Output(tau)'!$B$18-$H30)-(1-('Output(tau)'!$B$18-$H30)/N$1)^2/(4*'Output(tau)'!$B$12*('Output(tau)'!$B$18-$H30)/N$1)),0)</f>
        <v>2.0932000917387985E-8</v>
      </c>
      <c r="O30">
        <f>IF('Output(tau)'!$B$18&gt;$H30,1/O$1/SQRT(4*3.14159*'Output(tau)'!$B$12)*(('Output(tau)'!$B$18-$H30)/O$1)^(-3/2)*EXP(-'Output(tau)'!$B$34*('Output(tau)'!$B$18-$H30)-(1-('Output(tau)'!$B$18-$H30)/O$1)^2/(4*'Output(tau)'!$B$12*('Output(tau)'!$B$18-$H30)/O$1)),0)</f>
        <v>2.5951919336113448E-7</v>
      </c>
      <c r="P30">
        <f>IF('Output(tau)'!$B$18&gt;$H30,1/P$1/SQRT(4*3.14159*'Output(tau)'!$B$12)*(('Output(tau)'!$B$18-$H30)/P$1)^(-3/2)*EXP(-'Output(tau)'!$B$34*('Output(tau)'!$B$18-$H30)-(1-('Output(tau)'!$B$18-$H30)/P$1)^2/(4*'Output(tau)'!$B$12*('Output(tau)'!$B$18-$H30)/P$1)),0)</f>
        <v>1.7045774848153171E-6</v>
      </c>
      <c r="Q30">
        <f>IF('Output(tau)'!$B$18&gt;$H30,1/Q$1/SQRT(4*3.14159*'Output(tau)'!$B$12)*(('Output(tau)'!$B$18-$H30)/Q$1)^(-3/2)*EXP(-'Output(tau)'!$B$34*('Output(tau)'!$B$18-$H30)-(1-('Output(tau)'!$B$18-$H30)/Q$1)^2/(4*'Output(tau)'!$B$12*('Output(tau)'!$B$18-$H30)/Q$1)),0)</f>
        <v>7.3229870536206714E-6</v>
      </c>
      <c r="R30">
        <f>IF('Output(tau)'!$B$18&gt;$H30,1/R$1/SQRT(4*3.14159*'Output(tau)'!$B$12)*(('Output(tau)'!$B$18-$H30)/R$1)^(-3/2)*EXP(-'Output(tau)'!$B$34*('Output(tau)'!$B$18-$H30)-(1-('Output(tau)'!$B$18-$H30)/R$1)^2/(4*'Output(tau)'!$B$12*('Output(tau)'!$B$18-$H30)/R$1)),0)</f>
        <v>2.3355708442363559E-5</v>
      </c>
      <c r="S30">
        <f>IF('Output(tau)'!$B$18&gt;$H30,1/S$1/SQRT(4*3.14159*'Output(tau)'!$B$12)*(('Output(tau)'!$B$18-$H30)/S$1)^(-3/2)*EXP(-'Output(tau)'!$B$34*('Output(tau)'!$B$18-$H30)-(1-('Output(tau)'!$B$18-$H30)/S$1)^2/(4*'Output(tau)'!$B$12*('Output(tau)'!$B$18-$H30)/S$1)),0)</f>
        <v>5.9950436473134498E-5</v>
      </c>
      <c r="T30">
        <f>IF('Output(tau)'!$B$18&gt;$H30,1/T$1/SQRT(4*3.14159*'Output(tau)'!$B$12)*(('Output(tau)'!$B$18-$H30)/T$1)^(-3/2)*EXP(-'Output(tau)'!$B$34*('Output(tau)'!$B$18-$H30)-(1-('Output(tau)'!$B$18-$H30)/T$1)^2/(4*'Output(tau)'!$B$12*('Output(tau)'!$B$18-$H30)/T$1)),0)</f>
        <v>1.3070653070129459E-4</v>
      </c>
      <c r="U30">
        <f>IF('Output(tau)'!$B$18&gt;$H30,1/U$1/SQRT(4*3.14159*'Output(tau)'!$B$12)*(('Output(tau)'!$B$18-$H30)/U$1)^(-3/2)*EXP(-'Output(tau)'!$B$34*('Output(tau)'!$B$18-$H30)-(1-('Output(tau)'!$B$18-$H30)/U$1)^2/(4*'Output(tau)'!$B$12*('Output(tau)'!$B$18-$H30)/U$1)),0)</f>
        <v>2.5127025018629979E-4</v>
      </c>
      <c r="V30">
        <f>IF('Output(tau)'!$B$18&gt;$H30,1/V$1/SQRT(4*3.14159*'Output(tau)'!$B$12)*(('Output(tau)'!$B$18-$H30)/V$1)^(-3/2)*EXP(-'Output(tau)'!$B$34*('Output(tau)'!$B$18-$H30)-(1-('Output(tau)'!$B$18-$H30)/V$1)^2/(4*'Output(tau)'!$B$12*('Output(tau)'!$B$18-$H30)/V$1)),0)</f>
        <v>4.3745870263188155E-4</v>
      </c>
      <c r="W30">
        <f>IF('Output(tau)'!$B$18&gt;$H30,1/W$1/SQRT(4*3.14159*'Output(tau)'!$B$12)*(('Output(tau)'!$B$18-$H30)/W$1)^(-3/2)*EXP(-'Output(tau)'!$B$34*('Output(tau)'!$B$18-$H30)-(1-('Output(tau)'!$B$18-$H30)/W$1)^2/(4*'Output(tau)'!$B$12*('Output(tau)'!$B$18-$H30)/W$1)),0)</f>
        <v>7.0342054910263701E-4</v>
      </c>
      <c r="X30">
        <f>IF('Output(tau)'!$B$18&gt;$H30,1/X$1/SQRT(4*3.14159*'Output(tau)'!$B$12)*(('Output(tau)'!$B$18-$H30)/X$1)^(-3/2)*EXP(-'Output(tau)'!$B$34*('Output(tau)'!$B$18-$H30)-(1-('Output(tau)'!$B$18-$H30)/X$1)^2/(4*'Output(tau)'!$B$12*('Output(tau)'!$B$18-$H30)/X$1)),0)</f>
        <v>1.0601867858226438E-3</v>
      </c>
      <c r="Y30">
        <f>IF('Output(tau)'!$B$18&gt;$H30,1/Y$1/SQRT(4*3.14159*'Output(tau)'!$B$12)*(('Output(tau)'!$B$18-$H30)/Y$1)^(-3/2)*EXP(-'Output(tau)'!$B$34*('Output(tau)'!$B$18-$H30)-(1-('Output(tau)'!$B$18-$H30)/Y$1)^2/(4*'Output(tau)'!$B$12*('Output(tau)'!$B$18-$H30)/Y$1)),0)</f>
        <v>1.5147691010371396E-3</v>
      </c>
      <c r="Z30">
        <f>IF('Output(tau)'!$B$18&gt;$H30,1/Z$1/SQRT(4*3.14159*'Output(tau)'!$B$12)*(('Output(tau)'!$B$18-$H30)/Z$1)^(-3/2)*EXP(-'Output(tau)'!$B$34*('Output(tau)'!$B$18-$H30)-(1-('Output(tau)'!$B$18-$H30)/Z$1)^2/(4*'Output(tau)'!$B$12*('Output(tau)'!$B$18-$H30)/Z$1)),0)</f>
        <v>2.0698076310268357E-3</v>
      </c>
      <c r="AA30">
        <f>IF('Output(tau)'!$B$18&gt;$H30,1/AA$1/SQRT(4*3.14159*'Output(tau)'!$B$12)*(('Output(tau)'!$B$18-$H30)/AA$1)^(-3/2)*EXP(-'Output(tau)'!$B$34*('Output(tau)'!$B$18-$H30)-(1-('Output(tau)'!$B$18-$H30)/AA$1)^2/(4*'Output(tau)'!$B$12*('Output(tau)'!$B$18-$H30)/AA$1)),0)</f>
        <v>2.7236775731330309E-3</v>
      </c>
      <c r="AB30">
        <f>IF('Output(tau)'!$B$18&gt;$H30,1/AB$1/SQRT(4*3.14159*'Output(tau)'!$B$12)*(('Output(tau)'!$B$18-$H30)/AB$1)^(-3/2)*EXP(-'Output(tau)'!$B$34*('Output(tau)'!$B$18-$H30)-(1-('Output(tau)'!$B$18-$H30)/AB$1)^2/(4*'Output(tau)'!$B$12*('Output(tau)'!$B$18-$H30)/AB$1)),0)</f>
        <v>3.4709267846183855E-3</v>
      </c>
      <c r="AC30">
        <f>IF('Output(tau)'!$B$18&gt;$H30,1/AC$1/SQRT(4*3.14159*'Output(tau)'!$B$12)*(('Output(tau)'!$B$18-$H30)/AC$1)^(-3/2)*EXP(-'Output(tau)'!$B$34*('Output(tau)'!$B$18-$H30)-(1-('Output(tau)'!$B$18-$H30)/AC$1)^2/(4*'Output(tau)'!$B$12*('Output(tau)'!$B$18-$H30)/AC$1)),0)</f>
        <v>4.3029159284063562E-3</v>
      </c>
      <c r="AD30">
        <f>IF('Output(tau)'!$B$18&gt;$H30,1/AD$1/SQRT(4*3.14159*'Output(tau)'!$B$12)*(('Output(tau)'!$B$18-$H30)/AD$1)^(-3/2)*EXP(-'Output(tau)'!$B$34*('Output(tau)'!$B$18-$H30)-(1-('Output(tau)'!$B$18-$H30)/AD$1)^2/(4*'Output(tau)'!$B$12*('Output(tau)'!$B$18-$H30)/AD$1)),0)</f>
        <v>5.208551746117453E-3</v>
      </c>
      <c r="AE30">
        <f>IF('Output(tau)'!$B$18&gt;$H30,1/AE$1/SQRT(4*3.14159*'Output(tau)'!$B$12)*(('Output(tau)'!$B$18-$H30)/AE$1)^(-3/2)*EXP(-'Output(tau)'!$B$34*('Output(tau)'!$B$18-$H30)-(1-('Output(tau)'!$B$18-$H30)/AE$1)^2/(4*'Output(tau)'!$B$12*('Output(tau)'!$B$18-$H30)/AE$1)),0)</f>
        <v>6.1750303316753605E-3</v>
      </c>
      <c r="AF30">
        <f>IF('Output(tau)'!$B$18&gt;$H30,1/AF$1/SQRT(4*3.14159*'Output(tau)'!$B$12)*(('Output(tau)'!$B$18-$H30)/AF$1)^(-3/2)*EXP(-'Output(tau)'!$B$34*('Output(tau)'!$B$18-$H30)-(1-('Output(tau)'!$B$18-$H30)/AF$1)^2/(4*'Output(tau)'!$B$12*('Output(tau)'!$B$18-$H30)/AF$1)),0)</f>
        <v>7.1885334742167375E-3</v>
      </c>
      <c r="AG30">
        <f>IF('Output(tau)'!$B$18&gt;$H30,1/AG$1/SQRT(4*3.14159*'Output(tau)'!$B$12)*(('Output(tau)'!$B$18-$H30)/AG$1)^(-3/2)*EXP(-'Output(tau)'!$B$34*('Output(tau)'!$B$18-$H30)-(1-('Output(tau)'!$B$18-$H30)/AG$1)^2/(4*'Output(tau)'!$B$12*('Output(tau)'!$B$18-$H30)/AG$1)),0)</f>
        <v>8.2348435991604178E-3</v>
      </c>
      <c r="AH30">
        <f>IF('Output(tau)'!$B$18&gt;$H30,1/AH$1/SQRT(4*3.14159*'Output(tau)'!$B$12)*(('Output(tau)'!$B$18-$H30)/AH$1)^(-3/2)*EXP(-'Output(tau)'!$B$34*('Output(tau)'!$B$18-$H30)-(1-('Output(tau)'!$B$18-$H30)/AH$1)^2/(4*'Output(tau)'!$B$12*('Output(tau)'!$B$18-$H30)/AH$1)),0)</f>
        <v>9.299860312003496E-3</v>
      </c>
      <c r="AI30">
        <f>IF('Output(tau)'!$B$18&gt;$H30,1/AI$1/SQRT(4*3.14159*'Output(tau)'!$B$12)*(('Output(tau)'!$B$18-$H30)/AI$1)^(-3/2)*EXP(-'Output(tau)'!$B$34*('Output(tau)'!$B$18-$H30)-(1-('Output(tau)'!$B$18-$H30)/AI$1)^2/(4*'Output(tau)'!$B$12*('Output(tau)'!$B$18-$H30)/AI$1)),0)</f>
        <v>1.0370014120118473E-2</v>
      </c>
      <c r="AJ30">
        <f>IF('Output(tau)'!$B$18&gt;$H30,1/AJ$1/SQRT(4*3.14159*'Output(tau)'!$B$12)*(('Output(tau)'!$B$18-$H30)/AJ$1)^(-3/2)*EXP(-'Output(tau)'!$B$34*('Output(tau)'!$B$18-$H30)-(1-('Output(tau)'!$B$18-$H30)/AJ$1)^2/(4*'Output(tau)'!$B$12*('Output(tau)'!$B$18-$H30)/AJ$1)),0)</f>
        <v>1.1432581271329734E-2</v>
      </c>
      <c r="AK30">
        <f>IF('Output(tau)'!$B$18&gt;$H30,1/AK$1/SQRT(4*3.14159*'Output(tau)'!$B$12)*(('Output(tau)'!$B$18-$H30)/AK$1)^(-3/2)*EXP(-'Output(tau)'!$B$34*('Output(tau)'!$B$18-$H30)-(1-('Output(tau)'!$B$18-$H30)/AK$1)^2/(4*'Output(tau)'!$B$12*('Output(tau)'!$B$18-$H30)/AK$1)),0)</f>
        <v>1.2475908698300751E-2</v>
      </c>
      <c r="AL30">
        <f>IF('Output(tau)'!$B$18&gt;$H30,1/AL$1/SQRT(4*3.14159*'Output(tau)'!$B$12)*(('Output(tau)'!$B$18-$H30)/AL$1)^(-3/2)*EXP(-'Output(tau)'!$B$34*('Output(tau)'!$B$18-$H30)-(1-('Output(tau)'!$B$18-$H30)/AL$1)^2/(4*'Output(tau)'!$B$12*('Output(tau)'!$B$18-$H30)/AL$1)),0)</f>
        <v>1.3489560662118734E-2</v>
      </c>
      <c r="AM30">
        <f>IF('Output(tau)'!$B$18&gt;$H30,1/AM$1/SQRT(4*3.14159*'Output(tau)'!$B$12)*(('Output(tau)'!$B$18-$H30)/AM$1)^(-3/2)*EXP(-'Output(tau)'!$B$34*('Output(tau)'!$B$18-$H30)-(1-('Output(tau)'!$B$18-$H30)/AM$1)^2/(4*'Output(tau)'!$B$12*('Output(tau)'!$B$18-$H30)/AM$1)),0)</f>
        <v>1.4464399588890144E-2</v>
      </c>
      <c r="AN30">
        <f>IF('Output(tau)'!$B$18&gt;$H30,1/AN$1/SQRT(4*3.14159*'Output(tau)'!$B$12)*(('Output(tau)'!$B$18-$H30)/AN$1)^(-3/2)*EXP(-'Output(tau)'!$B$34*('Output(tau)'!$B$18-$H30)-(1-('Output(tau)'!$B$18-$H30)/AN$1)^2/(4*'Output(tau)'!$B$12*('Output(tau)'!$B$18-$H30)/AN$1)),0)</f>
        <v>1.5392613377513603E-2</v>
      </c>
      <c r="AO30">
        <f>IF('Output(tau)'!$B$18&gt;$H30,1/AO$1/SQRT(4*3.14159*'Output(tau)'!$B$12)*(('Output(tau)'!$B$18-$H30)/AO$1)^(-3/2)*EXP(-'Output(tau)'!$B$34*('Output(tau)'!$B$18-$H30)-(1-('Output(tau)'!$B$18-$H30)/AO$1)^2/(4*'Output(tau)'!$B$12*('Output(tau)'!$B$18-$H30)/AO$1)),0)</f>
        <v>1.6267700565585033E-2</v>
      </c>
      <c r="AP30">
        <f>IF('Output(tau)'!$B$18&gt;$H30,1/AP$1/SQRT(4*3.14159*'Output(tau)'!$B$12)*(('Output(tau)'!$B$18-$H30)/AP$1)^(-3/2)*EXP(-'Output(tau)'!$B$34*('Output(tau)'!$B$18-$H30)-(1-('Output(tau)'!$B$18-$H30)/AP$1)^2/(4*'Output(tau)'!$B$12*('Output(tau)'!$B$18-$H30)/AP$1)),0)</f>
        <v>1.7084423488621697E-2</v>
      </c>
      <c r="AQ30">
        <f>IF('Output(tau)'!$B$18&gt;$H30,1/AQ$1/SQRT(4*3.14159*'Output(tau)'!$B$12)*(('Output(tau)'!$B$18-$H30)/AQ$1)^(-3/2)*EXP(-'Output(tau)'!$B$34*('Output(tau)'!$B$18-$H30)-(1-('Output(tau)'!$B$18-$H30)/AQ$1)^2/(4*'Output(tau)'!$B$12*('Output(tau)'!$B$18-$H30)/AQ$1)),0)</f>
        <v>1.7838738170780629E-2</v>
      </c>
      <c r="AR30">
        <f>IF('Output(tau)'!$B$18&gt;$H30,1/AR$1/SQRT(4*3.14159*'Output(tau)'!$B$12)*(('Output(tau)'!$B$18-$H30)/AR$1)^(-3/2)*EXP(-'Output(tau)'!$B$34*('Output(tau)'!$B$18-$H30)-(1-('Output(tau)'!$B$18-$H30)/AR$1)^2/(4*'Output(tau)'!$B$12*('Output(tau)'!$B$18-$H30)/AR$1)),0)</f>
        <v>1.8527708282924365E-2</v>
      </c>
      <c r="AS30">
        <f>IF('Output(tau)'!$B$18&gt;$H30,1/AS$1/SQRT(4*3.14159*'Output(tau)'!$B$12)*(('Output(tau)'!$B$18-$H30)/AS$1)^(-3/2)*EXP(-'Output(tau)'!$B$34*('Output(tau)'!$B$18-$H30)-(1-('Output(tau)'!$B$18-$H30)/AS$1)^2/(4*'Output(tau)'!$B$12*('Output(tau)'!$B$18-$H30)/AS$1)),0)</f>
        <v>1.9149409181407496E-2</v>
      </c>
      <c r="AT30">
        <f>IF('Output(tau)'!$B$18&gt;$H30,1/AT$1/SQRT(4*3.14159*'Output(tau)'!$B$12)*(('Output(tau)'!$B$18-$H30)/AT$1)^(-3/2)*EXP(-'Output(tau)'!$B$34*('Output(tau)'!$B$18-$H30)-(1-('Output(tau)'!$B$18-$H30)/AT$1)^2/(4*'Output(tau)'!$B$12*('Output(tau)'!$B$18-$H30)/AT$1)),0)</f>
        <v>1.9702826845069816E-2</v>
      </c>
      <c r="AU30">
        <f>IF('Output(tau)'!$B$18&gt;$H30,1/AU$1/SQRT(4*3.14159*'Output(tau)'!$B$12)*(('Output(tau)'!$B$18-$H30)/AU$1)^(-3/2)*EXP(-'Output(tau)'!$B$34*('Output(tau)'!$B$18-$H30)-(1-('Output(tau)'!$B$18-$H30)/AU$1)^2/(4*'Output(tau)'!$B$12*('Output(tau)'!$B$18-$H30)/AU$1)),0)</f>
        <v>2.0187755479420578E-2</v>
      </c>
      <c r="AV30">
        <f>IF('Output(tau)'!$B$18&gt;$H30,1/AV$1/SQRT(4*3.14159*'Output(tau)'!$B$12)*(('Output(tau)'!$B$18-$H30)/AV$1)^(-3/2)*EXP(-'Output(tau)'!$B$34*('Output(tau)'!$B$18-$H30)-(1-('Output(tau)'!$B$18-$H30)/AV$1)^2/(4*'Output(tau)'!$B$12*('Output(tau)'!$B$18-$H30)/AV$1)),0)</f>
        <v>2.0604696659860755E-2</v>
      </c>
    </row>
    <row r="31" spans="7:48" x14ac:dyDescent="0.15">
      <c r="G31">
        <f>IF('Output(tau)'!$B$18&gt;H31,'Output(tau)'!$B$18-H31,0)</f>
        <v>41</v>
      </c>
      <c r="H31">
        <v>1959</v>
      </c>
      <c r="I31">
        <f>IF('Output(tau)'!$B$18&gt;$H31,1/I$1/SQRT(4*3.14159*'Output(tau)'!$B$12)*(('Output(tau)'!$B$18-$H31)/I$1)^(-3/2)*EXP(-'Output(tau)'!$B$34*('Output(tau)'!$B$18-$H31)-(1-('Output(tau)'!$B$18-$H31)/I$1)^2/(4*'Output(tau)'!$B$12*('Output(tau)'!$B$18-$H31)/I$1)),0)</f>
        <v>3.064500720925718E-5</v>
      </c>
      <c r="J31">
        <f>IF('Output(tau)'!$B$18&gt;$H31,1/J$1/SQRT(4*3.14159*'Output(tau)'!$B$12)*(('Output(tau)'!$B$18-$H31)/J$1)^(-3/2)*EXP(-'Output(tau)'!$B$34*('Output(tau)'!$B$18-$H31)-(1-('Output(tau)'!$B$18-$H31)/J$1)^2/(4*'Output(tau)'!$B$12*('Output(tau)'!$B$18-$H31)/J$1)),0)</f>
        <v>3.4886060887180644E-23</v>
      </c>
      <c r="K31">
        <f>IF('Output(tau)'!$B$18&gt;$H31,1/K$1/SQRT(4*3.14159*'Output(tau)'!$B$12)*(('Output(tau)'!$B$18-$H31)/K$1)^(-3/2)*EXP(-'Output(tau)'!$B$34*('Output(tau)'!$B$18-$H31)-(1-('Output(tau)'!$B$18-$H31)/K$1)^2/(4*'Output(tau)'!$B$12*('Output(tau)'!$B$18-$H31)/K$1)),0)</f>
        <v>1.0553915004847157E-15</v>
      </c>
      <c r="L31">
        <f>IF('Output(tau)'!$B$18&gt;$H31,1/L$1/SQRT(4*3.14159*'Output(tau)'!$B$12)*(('Output(tau)'!$B$18-$H31)/L$1)^(-3/2)*EXP(-'Output(tau)'!$B$34*('Output(tau)'!$B$18-$H31)-(1-('Output(tau)'!$B$18-$H31)/L$1)^2/(4*'Output(tau)'!$B$12*('Output(tau)'!$B$18-$H31)/L$1)),0)</f>
        <v>5.8748974393864315E-12</v>
      </c>
      <c r="M31">
        <f>IF('Output(tau)'!$B$18&gt;$H31,1/M$1/SQRT(4*3.14159*'Output(tau)'!$B$12)*(('Output(tau)'!$B$18-$H31)/M$1)^(-3/2)*EXP(-'Output(tau)'!$B$34*('Output(tau)'!$B$18-$H31)-(1-('Output(tau)'!$B$18-$H31)/M$1)^2/(4*'Output(tau)'!$B$12*('Output(tau)'!$B$18-$H31)/M$1)),0)</f>
        <v>1.0392813759719455E-9</v>
      </c>
      <c r="N31">
        <f>IF('Output(tau)'!$B$18&gt;$H31,1/N$1/SQRT(4*3.14159*'Output(tau)'!$B$12)*(('Output(tau)'!$B$18-$H31)/N$1)^(-3/2)*EXP(-'Output(tau)'!$B$34*('Output(tau)'!$B$18-$H31)-(1-('Output(tau)'!$B$18-$H31)/N$1)^2/(4*'Output(tau)'!$B$12*('Output(tau)'!$B$18-$H31)/N$1)),0)</f>
        <v>3.2634869228271894E-8</v>
      </c>
      <c r="O31">
        <f>IF('Output(tau)'!$B$18&gt;$H31,1/O$1/SQRT(4*3.14159*'Output(tau)'!$B$12)*(('Output(tau)'!$B$18-$H31)/O$1)^(-3/2)*EXP(-'Output(tau)'!$B$34*('Output(tau)'!$B$18-$H31)-(1-('Output(tau)'!$B$18-$H31)/O$1)^2/(4*'Output(tau)'!$B$12*('Output(tau)'!$B$18-$H31)/O$1)),0)</f>
        <v>3.8067928371627979E-7</v>
      </c>
      <c r="P31">
        <f>IF('Output(tau)'!$B$18&gt;$H31,1/P$1/SQRT(4*3.14159*'Output(tau)'!$B$12)*(('Output(tau)'!$B$18-$H31)/P$1)^(-3/2)*EXP(-'Output(tau)'!$B$34*('Output(tau)'!$B$18-$H31)-(1-('Output(tau)'!$B$18-$H31)/P$1)^2/(4*'Output(tau)'!$B$12*('Output(tau)'!$B$18-$H31)/P$1)),0)</f>
        <v>2.3877444988947314E-6</v>
      </c>
      <c r="Q31">
        <f>IF('Output(tau)'!$B$18&gt;$H31,1/Q$1/SQRT(4*3.14159*'Output(tau)'!$B$12)*(('Output(tau)'!$B$18-$H31)/Q$1)^(-3/2)*EXP(-'Output(tau)'!$B$34*('Output(tau)'!$B$18-$H31)-(1-('Output(tau)'!$B$18-$H31)/Q$1)^2/(4*'Output(tau)'!$B$12*('Output(tau)'!$B$18-$H31)/Q$1)),0)</f>
        <v>9.893482581284634E-6</v>
      </c>
      <c r="R31">
        <f>IF('Output(tau)'!$B$18&gt;$H31,1/R$1/SQRT(4*3.14159*'Output(tau)'!$B$12)*(('Output(tau)'!$B$18-$H31)/R$1)^(-3/2)*EXP(-'Output(tau)'!$B$34*('Output(tau)'!$B$18-$H31)-(1-('Output(tau)'!$B$18-$H31)/R$1)^2/(4*'Output(tau)'!$B$12*('Output(tau)'!$B$18-$H31)/R$1)),0)</f>
        <v>3.064500720925718E-5</v>
      </c>
      <c r="S31">
        <f>IF('Output(tau)'!$B$18&gt;$H31,1/S$1/SQRT(4*3.14159*'Output(tau)'!$B$12)*(('Output(tau)'!$B$18-$H31)/S$1)^(-3/2)*EXP(-'Output(tau)'!$B$34*('Output(tau)'!$B$18-$H31)-(1-('Output(tau)'!$B$18-$H31)/S$1)^2/(4*'Output(tau)'!$B$12*('Output(tau)'!$B$18-$H31)/S$1)),0)</f>
        <v>7.6781783203955136E-5</v>
      </c>
      <c r="T31">
        <f>IF('Output(tau)'!$B$18&gt;$H31,1/T$1/SQRT(4*3.14159*'Output(tau)'!$B$12)*(('Output(tau)'!$B$18-$H31)/T$1)^(-3/2)*EXP(-'Output(tau)'!$B$34*('Output(tau)'!$B$18-$H31)-(1-('Output(tau)'!$B$18-$H31)/T$1)^2/(4*'Output(tau)'!$B$12*('Output(tau)'!$B$18-$H31)/T$1)),0)</f>
        <v>1.6402398127267887E-4</v>
      </c>
      <c r="U31">
        <f>IF('Output(tau)'!$B$18&gt;$H31,1/U$1/SQRT(4*3.14159*'Output(tau)'!$B$12)*(('Output(tau)'!$B$18-$H31)/U$1)^(-3/2)*EXP(-'Output(tau)'!$B$34*('Output(tau)'!$B$18-$H31)-(1-('Output(tau)'!$B$18-$H31)/U$1)^2/(4*'Output(tau)'!$B$12*('Output(tau)'!$B$18-$H31)/U$1)),0)</f>
        <v>3.0985661881691607E-4</v>
      </c>
      <c r="V31">
        <f>IF('Output(tau)'!$B$18&gt;$H31,1/V$1/SQRT(4*3.14159*'Output(tau)'!$B$12)*(('Output(tau)'!$B$18-$H31)/V$1)^(-3/2)*EXP(-'Output(tau)'!$B$34*('Output(tau)'!$B$18-$H31)-(1-('Output(tau)'!$B$18-$H31)/V$1)^2/(4*'Output(tau)'!$B$12*('Output(tau)'!$B$18-$H31)/V$1)),0)</f>
        <v>5.313255171395325E-4</v>
      </c>
      <c r="W31">
        <f>IF('Output(tau)'!$B$18&gt;$H31,1/W$1/SQRT(4*3.14159*'Output(tau)'!$B$12)*(('Output(tau)'!$B$18-$H31)/W$1)^(-3/2)*EXP(-'Output(tau)'!$B$34*('Output(tau)'!$B$18-$H31)-(1-('Output(tau)'!$B$18-$H31)/W$1)^2/(4*'Output(tau)'!$B$12*('Output(tau)'!$B$18-$H31)/W$1)),0)</f>
        <v>8.4302020368695466E-4</v>
      </c>
      <c r="X31">
        <f>IF('Output(tau)'!$B$18&gt;$H31,1/X$1/SQRT(4*3.14159*'Output(tau)'!$B$12)*(('Output(tau)'!$B$18-$H31)/X$1)^(-3/2)*EXP(-'Output(tau)'!$B$34*('Output(tau)'!$B$18-$H31)-(1-('Output(tau)'!$B$18-$H31)/X$1)^2/(4*'Output(tau)'!$B$12*('Output(tau)'!$B$18-$H31)/X$1)),0)</f>
        <v>1.2555988490005859E-3</v>
      </c>
      <c r="Y31">
        <f>IF('Output(tau)'!$B$18&gt;$H31,1/Y$1/SQRT(4*3.14159*'Output(tau)'!$B$12)*(('Output(tau)'!$B$18-$H31)/Y$1)^(-3/2)*EXP(-'Output(tau)'!$B$34*('Output(tau)'!$B$18-$H31)-(1-('Output(tau)'!$B$18-$H31)/Y$1)^2/(4*'Output(tau)'!$B$12*('Output(tau)'!$B$18-$H31)/Y$1)),0)</f>
        <v>1.7749771786368604E-3</v>
      </c>
      <c r="Z31">
        <f>IF('Output(tau)'!$B$18&gt;$H31,1/Z$1/SQRT(4*3.14159*'Output(tau)'!$B$12)*(('Output(tau)'!$B$18-$H31)/Z$1)^(-3/2)*EXP(-'Output(tau)'!$B$34*('Output(tau)'!$B$18-$H31)-(1-('Output(tau)'!$B$18-$H31)/Z$1)^2/(4*'Output(tau)'!$B$12*('Output(tau)'!$B$18-$H31)/Z$1)),0)</f>
        <v>2.4021363402032874E-3</v>
      </c>
      <c r="AA31">
        <f>IF('Output(tau)'!$B$18&gt;$H31,1/AA$1/SQRT(4*3.14159*'Output(tau)'!$B$12)*(('Output(tau)'!$B$18-$H31)/AA$1)^(-3/2)*EXP(-'Output(tau)'!$B$34*('Output(tau)'!$B$18-$H31)-(1-('Output(tau)'!$B$18-$H31)/AA$1)^2/(4*'Output(tau)'!$B$12*('Output(tau)'!$B$18-$H31)/AA$1)),0)</f>
        <v>3.1334169498755254E-3</v>
      </c>
      <c r="AB31">
        <f>IF('Output(tau)'!$B$18&gt;$H31,1/AB$1/SQRT(4*3.14159*'Output(tau)'!$B$12)*(('Output(tau)'!$B$18-$H31)/AB$1)^(-3/2)*EXP(-'Output(tau)'!$B$34*('Output(tau)'!$B$18-$H31)-(1-('Output(tau)'!$B$18-$H31)/AB$1)^2/(4*'Output(tau)'!$B$12*('Output(tau)'!$B$18-$H31)/AB$1)),0)</f>
        <v>3.9611404091861322E-3</v>
      </c>
      <c r="AC31">
        <f>IF('Output(tau)'!$B$18&gt;$H31,1/AC$1/SQRT(4*3.14159*'Output(tau)'!$B$12)*(('Output(tau)'!$B$18-$H31)/AC$1)^(-3/2)*EXP(-'Output(tau)'!$B$34*('Output(tau)'!$B$18-$H31)-(1-('Output(tau)'!$B$18-$H31)/AC$1)^2/(4*'Output(tau)'!$B$12*('Output(tau)'!$B$18-$H31)/AC$1)),0)</f>
        <v>4.8744099308655354E-3</v>
      </c>
      <c r="AD31">
        <f>IF('Output(tau)'!$B$18&gt;$H31,1/AD$1/SQRT(4*3.14159*'Output(tau)'!$B$12)*(('Output(tau)'!$B$18-$H31)/AD$1)^(-3/2)*EXP(-'Output(tau)'!$B$34*('Output(tau)'!$B$18-$H31)-(1-('Output(tau)'!$B$18-$H31)/AD$1)^2/(4*'Output(tau)'!$B$12*('Output(tau)'!$B$18-$H31)/AD$1)),0)</f>
        <v>5.859972596567199E-3</v>
      </c>
      <c r="AE31">
        <f>IF('Output(tau)'!$B$18&gt;$H31,1/AE$1/SQRT(4*3.14159*'Output(tau)'!$B$12)*(('Output(tau)'!$B$18-$H31)/AE$1)^(-3/2)*EXP(-'Output(tau)'!$B$34*('Output(tau)'!$B$18-$H31)-(1-('Output(tau)'!$B$18-$H31)/AE$1)^2/(4*'Output(tau)'!$B$12*('Output(tau)'!$B$18-$H31)/AE$1)),0)</f>
        <v>6.903057081092759E-3</v>
      </c>
      <c r="AF31">
        <f>IF('Output(tau)'!$B$18&gt;$H31,1/AF$1/SQRT(4*3.14159*'Output(tau)'!$B$12)*(('Output(tau)'!$B$18-$H31)/AF$1)^(-3/2)*EXP(-'Output(tau)'!$B$34*('Output(tau)'!$B$18-$H31)-(1-('Output(tau)'!$B$18-$H31)/AF$1)^2/(4*'Output(tau)'!$B$12*('Output(tau)'!$B$18-$H31)/AF$1)),0)</f>
        <v>7.9881322537050364E-3</v>
      </c>
      <c r="AG31">
        <f>IF('Output(tau)'!$B$18&gt;$H31,1/AG$1/SQRT(4*3.14159*'Output(tau)'!$B$12)*(('Output(tau)'!$B$18-$H31)/AG$1)^(-3/2)*EXP(-'Output(tau)'!$B$34*('Output(tau)'!$B$18-$H31)-(1-('Output(tau)'!$B$18-$H31)/AG$1)^2/(4*'Output(tau)'!$B$12*('Output(tau)'!$B$18-$H31)/AG$1)),0)</f>
        <v>9.0995566522392921E-3</v>
      </c>
      <c r="AH31">
        <f>IF('Output(tau)'!$B$18&gt;$H31,1/AH$1/SQRT(4*3.14159*'Output(tau)'!$B$12)*(('Output(tau)'!$B$18-$H31)/AH$1)^(-3/2)*EXP(-'Output(tau)'!$B$34*('Output(tau)'!$B$18-$H31)-(1-('Output(tau)'!$B$18-$H31)/AH$1)^2/(4*'Output(tau)'!$B$12*('Output(tau)'!$B$18-$H31)/AH$1)),0)</f>
        <v>1.0222107198355004E-2</v>
      </c>
      <c r="AI31">
        <f>IF('Output(tau)'!$B$18&gt;$H31,1/AI$1/SQRT(4*3.14159*'Output(tau)'!$B$12)*(('Output(tau)'!$B$18-$H31)/AI$1)^(-3/2)*EXP(-'Output(tau)'!$B$34*('Output(tau)'!$B$18-$H31)-(1-('Output(tau)'!$B$18-$H31)/AI$1)^2/(4*'Output(tau)'!$B$12*('Output(tau)'!$B$18-$H31)/AI$1)),0)</f>
        <v>1.1341388092577738E-2</v>
      </c>
      <c r="AJ31">
        <f>IF('Output(tau)'!$B$18&gt;$H31,1/AJ$1/SQRT(4*3.14159*'Output(tau)'!$B$12)*(('Output(tau)'!$B$18-$H31)/AJ$1)^(-3/2)*EXP(-'Output(tau)'!$B$34*('Output(tau)'!$B$18-$H31)-(1-('Output(tau)'!$B$18-$H31)/AJ$1)^2/(4*'Output(tau)'!$B$12*('Output(tau)'!$B$18-$H31)/AJ$1)),0)</f>
        <v>1.2444128689511894E-2</v>
      </c>
      <c r="AK31">
        <f>IF('Output(tau)'!$B$18&gt;$H31,1/AK$1/SQRT(4*3.14159*'Output(tau)'!$B$12)*(('Output(tau)'!$B$18-$H31)/AK$1)^(-3/2)*EXP(-'Output(tau)'!$B$34*('Output(tau)'!$B$18-$H31)-(1-('Output(tau)'!$B$18-$H31)/AK$1)^2/(4*'Output(tau)'!$B$12*('Output(tau)'!$B$18-$H31)/AK$1)),0)</f>
        <v>1.3518383471054839E-2</v>
      </c>
      <c r="AL31">
        <f>IF('Output(tau)'!$B$18&gt;$H31,1/AL$1/SQRT(4*3.14159*'Output(tau)'!$B$12)*(('Output(tau)'!$B$18-$H31)/AL$1)^(-3/2)*EXP(-'Output(tau)'!$B$34*('Output(tau)'!$B$18-$H31)-(1-('Output(tau)'!$B$18-$H31)/AL$1)^2/(4*'Output(tau)'!$B$12*('Output(tau)'!$B$18-$H31)/AL$1)),0)</f>
        <v>1.4553649046554056E-2</v>
      </c>
      <c r="AM31">
        <f>IF('Output(tau)'!$B$18&gt;$H31,1/AM$1/SQRT(4*3.14159*'Output(tau)'!$B$12)*(('Output(tau)'!$B$18-$H31)/AM$1)^(-3/2)*EXP(-'Output(tau)'!$B$34*('Output(tau)'!$B$18-$H31)-(1-('Output(tau)'!$B$18-$H31)/AM$1)^2/(4*'Output(tau)'!$B$12*('Output(tau)'!$B$18-$H31)/AM$1)),0)</f>
        <v>1.5540913254063499E-2</v>
      </c>
      <c r="AN31">
        <f>IF('Output(tau)'!$B$18&gt;$H31,1/AN$1/SQRT(4*3.14159*'Output(tau)'!$B$12)*(('Output(tau)'!$B$18-$H31)/AN$1)^(-3/2)*EXP(-'Output(tau)'!$B$34*('Output(tau)'!$B$18-$H31)-(1-('Output(tau)'!$B$18-$H31)/AN$1)^2/(4*'Output(tau)'!$B$12*('Output(tau)'!$B$18-$H31)/AN$1)),0)</f>
        <v>1.6472650553886713E-2</v>
      </c>
      <c r="AO31">
        <f>IF('Output(tau)'!$B$18&gt;$H31,1/AO$1/SQRT(4*3.14159*'Output(tau)'!$B$12)*(('Output(tau)'!$B$18-$H31)/AO$1)^(-3/2)*EXP(-'Output(tau)'!$B$34*('Output(tau)'!$B$18-$H31)-(1-('Output(tau)'!$B$18-$H31)/AO$1)^2/(4*'Output(tau)'!$B$12*('Output(tau)'!$B$18-$H31)/AO$1)),0)</f>
        <v>1.7342776454040466E-2</v>
      </c>
      <c r="AP31">
        <f>IF('Output(tau)'!$B$18&gt;$H31,1/AP$1/SQRT(4*3.14159*'Output(tau)'!$B$12)*(('Output(tau)'!$B$18-$H31)/AP$1)^(-3/2)*EXP(-'Output(tau)'!$B$34*('Output(tau)'!$B$18-$H31)-(1-('Output(tau)'!$B$18-$H31)/AP$1)^2/(4*'Output(tau)'!$B$12*('Output(tau)'!$B$18-$H31)/AP$1)),0)</f>
        <v>1.8146572003063608E-2</v>
      </c>
      <c r="AQ31">
        <f>IF('Output(tau)'!$B$18&gt;$H31,1/AQ$1/SQRT(4*3.14159*'Output(tau)'!$B$12)*(('Output(tau)'!$B$18-$H31)/AQ$1)^(-3/2)*EXP(-'Output(tau)'!$B$34*('Output(tau)'!$B$18-$H31)-(1-('Output(tau)'!$B$18-$H31)/AQ$1)^2/(4*'Output(tau)'!$B$12*('Output(tau)'!$B$18-$H31)/AQ$1)),0)</f>
        <v>1.8880587635224065E-2</v>
      </c>
      <c r="AR31">
        <f>IF('Output(tau)'!$B$18&gt;$H31,1/AR$1/SQRT(4*3.14159*'Output(tau)'!$B$12)*(('Output(tau)'!$B$18-$H31)/AR$1)^(-3/2)*EXP(-'Output(tau)'!$B$34*('Output(tau)'!$B$18-$H31)-(1-('Output(tau)'!$B$18-$H31)/AR$1)^2/(4*'Output(tau)'!$B$12*('Output(tau)'!$B$18-$H31)/AR$1)),0)</f>
        <v>1.9542533983345326E-2</v>
      </c>
      <c r="AS31">
        <f>IF('Output(tau)'!$B$18&gt;$H31,1/AS$1/SQRT(4*3.14159*'Output(tau)'!$B$12)*(('Output(tau)'!$B$18-$H31)/AS$1)^(-3/2)*EXP(-'Output(tau)'!$B$34*('Output(tau)'!$B$18-$H31)-(1-('Output(tau)'!$B$18-$H31)/AS$1)^2/(4*'Output(tau)'!$B$12*('Output(tau)'!$B$18-$H31)/AS$1)),0)</f>
        <v>2.013116575590819E-2</v>
      </c>
      <c r="AT31">
        <f>IF('Output(tau)'!$B$18&gt;$H31,1/AT$1/SQRT(4*3.14159*'Output(tau)'!$B$12)*(('Output(tau)'!$B$18-$H31)/AT$1)^(-3/2)*EXP(-'Output(tau)'!$B$34*('Output(tau)'!$B$18-$H31)-(1-('Output(tau)'!$B$18-$H31)/AT$1)^2/(4*'Output(tau)'!$B$12*('Output(tau)'!$B$18-$H31)/AT$1)),0)</f>
        <v>2.0646163440692738E-2</v>
      </c>
      <c r="AU31">
        <f>IF('Output(tau)'!$B$18&gt;$H31,1/AU$1/SQRT(4*3.14159*'Output(tau)'!$B$12)*(('Output(tau)'!$B$18-$H31)/AU$1)^(-3/2)*EXP(-'Output(tau)'!$B$34*('Output(tau)'!$B$18-$H31)-(1-('Output(tau)'!$B$18-$H31)/AU$1)^2/(4*'Output(tau)'!$B$12*('Output(tau)'!$B$18-$H31)/AU$1)),0)</f>
        <v>2.108801645543585E-2</v>
      </c>
      <c r="AV31">
        <f>IF('Output(tau)'!$B$18&gt;$H31,1/AV$1/SQRT(4*3.14159*'Output(tau)'!$B$12)*(('Output(tau)'!$B$18-$H31)/AV$1)^(-3/2)*EXP(-'Output(tau)'!$B$34*('Output(tau)'!$B$18-$H31)-(1-('Output(tau)'!$B$18-$H31)/AV$1)^2/(4*'Output(tau)'!$B$12*('Output(tau)'!$B$18-$H31)/AV$1)),0)</f>
        <v>2.145791041021906E-2</v>
      </c>
    </row>
    <row r="32" spans="7:48" x14ac:dyDescent="0.15">
      <c r="G32">
        <f>IF('Output(tau)'!$B$18&gt;H32,'Output(tau)'!$B$18-H32,0)</f>
        <v>40</v>
      </c>
      <c r="H32">
        <v>1960</v>
      </c>
      <c r="I32">
        <f>IF('Output(tau)'!$B$18&gt;$H32,1/I$1/SQRT(4*3.14159*'Output(tau)'!$B$12)*(('Output(tau)'!$B$18-$H32)/I$1)^(-3/2)*EXP(-'Output(tau)'!$B$34*('Output(tau)'!$B$18-$H32)-(1-('Output(tau)'!$B$18-$H32)/I$1)^2/(4*'Output(tau)'!$B$12*('Output(tau)'!$B$18-$H32)/I$1)),0)</f>
        <v>4.0215993655709614E-5</v>
      </c>
      <c r="J32">
        <f>IF('Output(tau)'!$B$18&gt;$H32,1/J$1/SQRT(4*3.14159*'Output(tau)'!$B$12)*(('Output(tau)'!$B$18-$H32)/J$1)^(-3/2)*EXP(-'Output(tau)'!$B$34*('Output(tau)'!$B$18-$H32)-(1-('Output(tau)'!$B$18-$H32)/J$1)^2/(4*'Output(tau)'!$B$12*('Output(tau)'!$B$18-$H32)/J$1)),0)</f>
        <v>1.2597424563170797E-22</v>
      </c>
      <c r="K32">
        <f>IF('Output(tau)'!$B$18&gt;$H32,1/K$1/SQRT(4*3.14159*'Output(tau)'!$B$12)*(('Output(tau)'!$B$18-$H32)/K$1)^(-3/2)*EXP(-'Output(tau)'!$B$34*('Output(tau)'!$B$18-$H32)-(1-('Output(tau)'!$B$18-$H32)/K$1)^2/(4*'Output(tau)'!$B$12*('Output(tau)'!$B$18-$H32)/K$1)),0)</f>
        <v>2.5085649838924623E-15</v>
      </c>
      <c r="L32">
        <f>IF('Output(tau)'!$B$18&gt;$H32,1/L$1/SQRT(4*3.14159*'Output(tau)'!$B$12)*(('Output(tau)'!$B$18-$H32)/L$1)^(-3/2)*EXP(-'Output(tau)'!$B$34*('Output(tau)'!$B$18-$H32)-(1-('Output(tau)'!$B$18-$H32)/L$1)^2/(4*'Output(tau)'!$B$12*('Output(tau)'!$B$18-$H32)/L$1)),0)</f>
        <v>1.1320666630509334E-11</v>
      </c>
      <c r="M32">
        <f>IF('Output(tau)'!$B$18&gt;$H32,1/M$1/SQRT(4*3.14159*'Output(tau)'!$B$12)*(('Output(tau)'!$B$18-$H32)/M$1)^(-3/2)*EXP(-'Output(tau)'!$B$34*('Output(tau)'!$B$18-$H32)-(1-('Output(tau)'!$B$18-$H32)/M$1)^2/(4*'Output(tau)'!$B$12*('Output(tau)'!$B$18-$H32)/M$1)),0)</f>
        <v>1.7646395654774754E-9</v>
      </c>
      <c r="N32">
        <f>IF('Output(tau)'!$B$18&gt;$H32,1/N$1/SQRT(4*3.14159*'Output(tau)'!$B$12)*(('Output(tau)'!$B$18-$H32)/N$1)^(-3/2)*EXP(-'Output(tau)'!$B$34*('Output(tau)'!$B$18-$H32)-(1-('Output(tau)'!$B$18-$H32)/N$1)^2/(4*'Output(tau)'!$B$12*('Output(tau)'!$B$18-$H32)/N$1)),0)</f>
        <v>5.0903952309941242E-8</v>
      </c>
      <c r="O32">
        <f>IF('Output(tau)'!$B$18&gt;$H32,1/O$1/SQRT(4*3.14159*'Output(tau)'!$B$12)*(('Output(tau)'!$B$18-$H32)/O$1)^(-3/2)*EXP(-'Output(tau)'!$B$34*('Output(tau)'!$B$18-$H32)-(1-('Output(tau)'!$B$18-$H32)/O$1)^2/(4*'Output(tau)'!$B$12*('Output(tau)'!$B$18-$H32)/O$1)),0)</f>
        <v>5.5861934824056554E-7</v>
      </c>
      <c r="P32">
        <f>IF('Output(tau)'!$B$18&gt;$H32,1/P$1/SQRT(4*3.14159*'Output(tau)'!$B$12)*(('Output(tau)'!$B$18-$H32)/P$1)^(-3/2)*EXP(-'Output(tau)'!$B$34*('Output(tau)'!$B$18-$H32)-(1-('Output(tau)'!$B$18-$H32)/P$1)^2/(4*'Output(tau)'!$B$12*('Output(tau)'!$B$18-$H32)/P$1)),0)</f>
        <v>3.3457570571424771E-6</v>
      </c>
      <c r="Q32">
        <f>IF('Output(tau)'!$B$18&gt;$H32,1/Q$1/SQRT(4*3.14159*'Output(tau)'!$B$12)*(('Output(tau)'!$B$18-$H32)/Q$1)^(-3/2)*EXP(-'Output(tau)'!$B$34*('Output(tau)'!$B$18-$H32)-(1-('Output(tau)'!$B$18-$H32)/Q$1)^2/(4*'Output(tau)'!$B$12*('Output(tau)'!$B$18-$H32)/Q$1)),0)</f>
        <v>1.3369465325419281E-5</v>
      </c>
      <c r="R32">
        <f>IF('Output(tau)'!$B$18&gt;$H32,1/R$1/SQRT(4*3.14159*'Output(tau)'!$B$12)*(('Output(tau)'!$B$18-$H32)/R$1)^(-3/2)*EXP(-'Output(tau)'!$B$34*('Output(tau)'!$B$18-$H32)-(1-('Output(tau)'!$B$18-$H32)/R$1)^2/(4*'Output(tau)'!$B$12*('Output(tau)'!$B$18-$H32)/R$1)),0)</f>
        <v>4.0215993655709614E-5</v>
      </c>
      <c r="S32">
        <f>IF('Output(tau)'!$B$18&gt;$H32,1/S$1/SQRT(4*3.14159*'Output(tau)'!$B$12)*(('Output(tau)'!$B$18-$H32)/S$1)^(-3/2)*EXP(-'Output(tau)'!$B$34*('Output(tau)'!$B$18-$H32)-(1-('Output(tau)'!$B$18-$H32)/S$1)^2/(4*'Output(tau)'!$B$12*('Output(tau)'!$B$18-$H32)/S$1)),0)</f>
        <v>9.8347858235001091E-5</v>
      </c>
      <c r="T32">
        <f>IF('Output(tau)'!$B$18&gt;$H32,1/T$1/SQRT(4*3.14159*'Output(tau)'!$B$12)*(('Output(tau)'!$B$18-$H32)/T$1)^(-3/2)*EXP(-'Output(tau)'!$B$34*('Output(tau)'!$B$18-$H32)-(1-('Output(tau)'!$B$18-$H32)/T$1)^2/(4*'Output(tau)'!$B$12*('Output(tau)'!$B$18-$H32)/T$1)),0)</f>
        <v>2.0583856853701845E-4</v>
      </c>
      <c r="U32">
        <f>IF('Output(tau)'!$B$18&gt;$H32,1/U$1/SQRT(4*3.14159*'Output(tau)'!$B$12)*(('Output(tau)'!$B$18-$H32)/U$1)^(-3/2)*EXP(-'Output(tau)'!$B$34*('Output(tau)'!$B$18-$H32)-(1-('Output(tau)'!$B$18-$H32)/U$1)^2/(4*'Output(tau)'!$B$12*('Output(tau)'!$B$18-$H32)/U$1)),0)</f>
        <v>3.8208351431034455E-4</v>
      </c>
      <c r="V32">
        <f>IF('Output(tau)'!$B$18&gt;$H32,1/V$1/SQRT(4*3.14159*'Output(tau)'!$B$12)*(('Output(tau)'!$B$18-$H32)/V$1)^(-3/2)*EXP(-'Output(tau)'!$B$34*('Output(tau)'!$B$18-$H32)-(1-('Output(tau)'!$B$18-$H32)/V$1)^2/(4*'Output(tau)'!$B$12*('Output(tau)'!$B$18-$H32)/V$1)),0)</f>
        <v>6.4525381052842946E-4</v>
      </c>
      <c r="W32">
        <f>IF('Output(tau)'!$B$18&gt;$H32,1/W$1/SQRT(4*3.14159*'Output(tau)'!$B$12)*(('Output(tau)'!$B$18-$H32)/W$1)^(-3/2)*EXP(-'Output(tau)'!$B$34*('Output(tau)'!$B$18-$H32)-(1-('Output(tau)'!$B$18-$H32)/W$1)^2/(4*'Output(tau)'!$B$12*('Output(tau)'!$B$18-$H32)/W$1)),0)</f>
        <v>1.0101263045456481E-3</v>
      </c>
      <c r="X32">
        <f>IF('Output(tau)'!$B$18&gt;$H32,1/X$1/SQRT(4*3.14159*'Output(tau)'!$B$12)*(('Output(tau)'!$B$18-$H32)/X$1)^(-3/2)*EXP(-'Output(tau)'!$B$34*('Output(tau)'!$B$18-$H32)-(1-('Output(tau)'!$B$18-$H32)/X$1)^2/(4*'Output(tau)'!$B$12*('Output(tau)'!$B$18-$H32)/X$1)),0)</f>
        <v>1.4866292431465007E-3</v>
      </c>
      <c r="Y32">
        <f>IF('Output(tau)'!$B$18&gt;$H32,1/Y$1/SQRT(4*3.14159*'Output(tau)'!$B$12)*(('Output(tau)'!$B$18-$H32)/Y$1)^(-3/2)*EXP(-'Output(tau)'!$B$34*('Output(tau)'!$B$18-$H32)-(1-('Output(tau)'!$B$18-$H32)/Y$1)^2/(4*'Output(tau)'!$B$12*('Output(tau)'!$B$18-$H32)/Y$1)),0)</f>
        <v>2.0791739470849028E-3</v>
      </c>
      <c r="Z32">
        <f>IF('Output(tau)'!$B$18&gt;$H32,1/Z$1/SQRT(4*3.14159*'Output(tau)'!$B$12)*(('Output(tau)'!$B$18-$H32)/Z$1)^(-3/2)*EXP(-'Output(tau)'!$B$34*('Output(tau)'!$B$18-$H32)-(1-('Output(tau)'!$B$18-$H32)/Z$1)^2/(4*'Output(tau)'!$B$12*('Output(tau)'!$B$18-$H32)/Z$1)),0)</f>
        <v>2.7866698103621349E-3</v>
      </c>
      <c r="AA32">
        <f>IF('Output(tau)'!$B$18&gt;$H32,1/AA$1/SQRT(4*3.14159*'Output(tau)'!$B$12)*(('Output(tau)'!$B$18-$H32)/AA$1)^(-3/2)*EXP(-'Output(tau)'!$B$34*('Output(tau)'!$B$18-$H32)-(1-('Output(tau)'!$B$18-$H32)/AA$1)^2/(4*'Output(tau)'!$B$12*('Output(tau)'!$B$18-$H32)/AA$1)),0)</f>
        <v>3.6030421778156948E-3</v>
      </c>
      <c r="AB32">
        <f>IF('Output(tau)'!$B$18&gt;$H32,1/AB$1/SQRT(4*3.14159*'Output(tau)'!$B$12)*(('Output(tau)'!$B$18-$H32)/AB$1)^(-3/2)*EXP(-'Output(tau)'!$B$34*('Output(tau)'!$B$18-$H32)-(1-('Output(tau)'!$B$18-$H32)/AB$1)^2/(4*'Output(tau)'!$B$12*('Output(tau)'!$B$18-$H32)/AB$1)),0)</f>
        <v>4.5180617248266755E-3</v>
      </c>
      <c r="AC32">
        <f>IF('Output(tau)'!$B$18&gt;$H32,1/AC$1/SQRT(4*3.14159*'Output(tau)'!$B$12)*(('Output(tau)'!$B$18-$H32)/AC$1)^(-3/2)*EXP(-'Output(tau)'!$B$34*('Output(tau)'!$B$18-$H32)-(1-('Output(tau)'!$B$18-$H32)/AC$1)^2/(4*'Output(tau)'!$B$12*('Output(tau)'!$B$18-$H32)/AC$1)),0)</f>
        <v>5.5183196356416364E-3</v>
      </c>
      <c r="AD32">
        <f>IF('Output(tau)'!$B$18&gt;$H32,1/AD$1/SQRT(4*3.14159*'Output(tau)'!$B$12)*(('Output(tau)'!$B$18-$H32)/AD$1)^(-3/2)*EXP(-'Output(tau)'!$B$34*('Output(tau)'!$B$18-$H32)-(1-('Output(tau)'!$B$18-$H32)/AD$1)^2/(4*'Output(tau)'!$B$12*('Output(tau)'!$B$18-$H32)/AD$1)),0)</f>
        <v>6.5882227576497497E-3</v>
      </c>
      <c r="AE32">
        <f>IF('Output(tau)'!$B$18&gt;$H32,1/AE$1/SQRT(4*3.14159*'Output(tau)'!$B$12)*(('Output(tau)'!$B$18-$H32)/AE$1)^(-3/2)*EXP(-'Output(tau)'!$B$34*('Output(tau)'!$B$18-$H32)-(1-('Output(tau)'!$B$18-$H32)/AE$1)^2/(4*'Output(tau)'!$B$12*('Output(tau)'!$B$18-$H32)/AE$1)),0)</f>
        <v>7.7109235328053135E-3</v>
      </c>
      <c r="AF32">
        <f>IF('Output(tau)'!$B$18&gt;$H32,1/AF$1/SQRT(4*3.14159*'Output(tau)'!$B$12)*(('Output(tau)'!$B$18-$H32)/AF$1)^(-3/2)*EXP(-'Output(tau)'!$B$34*('Output(tau)'!$B$18-$H32)-(1-('Output(tau)'!$B$18-$H32)/AF$1)^2/(4*'Output(tau)'!$B$12*('Output(tau)'!$B$18-$H32)/AF$1)),0)</f>
        <v>8.8691342889288503E-3</v>
      </c>
      <c r="AG32">
        <f>IF('Output(tau)'!$B$18&gt;$H32,1/AG$1/SQRT(4*3.14159*'Output(tau)'!$B$12)*(('Output(tau)'!$B$18-$H32)/AG$1)^(-3/2)*EXP(-'Output(tau)'!$B$34*('Output(tau)'!$B$18-$H32)-(1-('Output(tau)'!$B$18-$H32)/AG$1)^2/(4*'Output(tau)'!$B$12*('Output(tau)'!$B$18-$H32)/AG$1)),0)</f>
        <v>1.0045802198839065E-2</v>
      </c>
      <c r="AH32">
        <f>IF('Output(tau)'!$B$18&gt;$H32,1/AH$1/SQRT(4*3.14159*'Output(tau)'!$B$12)*(('Output(tau)'!$B$18-$H32)/AH$1)^(-3/2)*EXP(-'Output(tau)'!$B$34*('Output(tau)'!$B$18-$H32)-(1-('Output(tau)'!$B$18-$H32)/AH$1)^2/(4*'Output(tau)'!$B$12*('Output(tau)'!$B$18-$H32)/AH$1)),0)</f>
        <v>1.1224640046785195E-2</v>
      </c>
      <c r="AI32">
        <f>IF('Output(tau)'!$B$18&gt;$H32,1/AI$1/SQRT(4*3.14159*'Output(tau)'!$B$12)*(('Output(tau)'!$B$18-$H32)/AI$1)^(-3/2)*EXP(-'Output(tau)'!$B$34*('Output(tau)'!$B$18-$H32)-(1-('Output(tau)'!$B$18-$H32)/AI$1)^2/(4*'Output(tau)'!$B$12*('Output(tau)'!$B$18-$H32)/AI$1)),0)</f>
        <v>1.2390520103630764E-2</v>
      </c>
      <c r="AJ32">
        <f>IF('Output(tau)'!$B$18&gt;$H32,1/AJ$1/SQRT(4*3.14159*'Output(tau)'!$B$12)*(('Output(tau)'!$B$18-$H32)/AJ$1)^(-3/2)*EXP(-'Output(tau)'!$B$34*('Output(tau)'!$B$18-$H32)-(1-('Output(tau)'!$B$18-$H32)/AJ$1)^2/(4*'Output(tau)'!$B$12*('Output(tau)'!$B$18-$H32)/AJ$1)),0)</f>
        <v>1.3529745430466616E-2</v>
      </c>
      <c r="AK32">
        <f>IF('Output(tau)'!$B$18&gt;$H32,1/AK$1/SQRT(4*3.14159*'Output(tau)'!$B$12)*(('Output(tau)'!$B$18-$H32)/AK$1)^(-3/2)*EXP(-'Output(tau)'!$B$34*('Output(tau)'!$B$18-$H32)-(1-('Output(tau)'!$B$18-$H32)/AK$1)^2/(4*'Output(tau)'!$B$12*('Output(tau)'!$B$18-$H32)/AK$1)),0)</f>
        <v>1.4630216248329832E-2</v>
      </c>
      <c r="AL32">
        <f>IF('Output(tau)'!$B$18&gt;$H32,1/AL$1/SQRT(4*3.14159*'Output(tau)'!$B$12)*(('Output(tau)'!$B$18-$H32)/AL$1)^(-3/2)*EXP(-'Output(tau)'!$B$34*('Output(tau)'!$B$18-$H32)-(1-('Output(tau)'!$B$18-$H32)/AL$1)^2/(4*'Output(tau)'!$B$12*('Output(tau)'!$B$18-$H32)/AL$1)),0)</f>
        <v>1.5681509832951791E-2</v>
      </c>
      <c r="AM32">
        <f>IF('Output(tau)'!$B$18&gt;$H32,1/AM$1/SQRT(4*3.14159*'Output(tau)'!$B$12)*(('Output(tau)'!$B$18-$H32)/AM$1)^(-3/2)*EXP(-'Output(tau)'!$B$34*('Output(tau)'!$B$18-$H32)-(1-('Output(tau)'!$B$18-$H32)/AM$1)^2/(4*'Output(tau)'!$B$12*('Output(tau)'!$B$18-$H32)/AM$1)),0)</f>
        <v>1.6674891645930303E-2</v>
      </c>
      <c r="AN32">
        <f>IF('Output(tau)'!$B$18&gt;$H32,1/AN$1/SQRT(4*3.14159*'Output(tau)'!$B$12)*(('Output(tau)'!$B$18-$H32)/AN$1)^(-3/2)*EXP(-'Output(tau)'!$B$34*('Output(tau)'!$B$18-$H32)-(1-('Output(tau)'!$B$18-$H32)/AN$1)^2/(4*'Output(tau)'!$B$12*('Output(tau)'!$B$18-$H32)/AN$1)),0)</f>
        <v>1.7603273772641176E-2</v>
      </c>
      <c r="AO32">
        <f>IF('Output(tau)'!$B$18&gt;$H32,1/AO$1/SQRT(4*3.14159*'Output(tau)'!$B$12)*(('Output(tau)'!$B$18-$H32)/AO$1)^(-3/2)*EXP(-'Output(tau)'!$B$34*('Output(tau)'!$B$18-$H32)-(1-('Output(tau)'!$B$18-$H32)/AO$1)^2/(4*'Output(tau)'!$B$12*('Output(tau)'!$B$18-$H32)/AO$1)),0)</f>
        <v>1.846113466974781E-2</v>
      </c>
      <c r="AP32">
        <f>IF('Output(tau)'!$B$18&gt;$H32,1/AP$1/SQRT(4*3.14159*'Output(tau)'!$B$12)*(('Output(tau)'!$B$18-$H32)/AP$1)^(-3/2)*EXP(-'Output(tau)'!$B$34*('Output(tau)'!$B$18-$H32)-(1-('Output(tau)'!$B$18-$H32)/AP$1)^2/(4*'Output(tau)'!$B$12*('Output(tau)'!$B$18-$H32)/AP$1)),0)</f>
        <v>1.9244412038433252E-2</v>
      </c>
      <c r="AQ32">
        <f>IF('Output(tau)'!$B$18&gt;$H32,1/AQ$1/SQRT(4*3.14159*'Output(tau)'!$B$12)*(('Output(tau)'!$B$18-$H32)/AQ$1)^(-3/2)*EXP(-'Output(tau)'!$B$34*('Output(tau)'!$B$18-$H32)-(1-('Output(tau)'!$B$18-$H32)/AQ$1)^2/(4*'Output(tau)'!$B$12*('Output(tau)'!$B$18-$H32)/AQ$1)),0)</f>
        <v>1.9950378523353809E-2</v>
      </c>
      <c r="AR32">
        <f>IF('Output(tau)'!$B$18&gt;$H32,1/AR$1/SQRT(4*3.14159*'Output(tau)'!$B$12)*(('Output(tau)'!$B$18-$H32)/AR$1)^(-3/2)*EXP(-'Output(tau)'!$B$34*('Output(tau)'!$B$18-$H32)-(1-('Output(tau)'!$B$18-$H32)/AR$1)^2/(4*'Output(tau)'!$B$12*('Output(tau)'!$B$18-$H32)/AR$1)),0)</f>
        <v>2.0577507999326394E-2</v>
      </c>
      <c r="AS32">
        <f>IF('Output(tau)'!$B$18&gt;$H32,1/AS$1/SQRT(4*3.14159*'Output(tau)'!$B$12)*(('Output(tau)'!$B$18-$H32)/AS$1)^(-3/2)*EXP(-'Output(tau)'!$B$34*('Output(tau)'!$B$18-$H32)-(1-('Output(tau)'!$B$18-$H32)/AS$1)^2/(4*'Output(tau)'!$B$12*('Output(tau)'!$B$18-$H32)/AS$1)),0)</f>
        <v>2.1125338499823211E-2</v>
      </c>
      <c r="AT32">
        <f>IF('Output(tau)'!$B$18&gt;$H32,1/AT$1/SQRT(4*3.14159*'Output(tau)'!$B$12)*(('Output(tau)'!$B$18-$H32)/AT$1)^(-3/2)*EXP(-'Output(tau)'!$B$34*('Output(tau)'!$B$18-$H32)-(1-('Output(tau)'!$B$18-$H32)/AT$1)^2/(4*'Output(tau)'!$B$12*('Output(tau)'!$B$18-$H32)/AT$1)),0)</f>
        <v>2.1594336379387735E-2</v>
      </c>
      <c r="AU32">
        <f>IF('Output(tau)'!$B$18&gt;$H32,1/AU$1/SQRT(4*3.14159*'Output(tau)'!$B$12)*(('Output(tau)'!$B$18-$H32)/AU$1)^(-3/2)*EXP(-'Output(tau)'!$B$34*('Output(tau)'!$B$18-$H32)-(1-('Output(tau)'!$B$18-$H32)/AU$1)^2/(4*'Output(tau)'!$B$12*('Output(tau)'!$B$18-$H32)/AU$1)),0)</f>
        <v>2.198576507999439E-2</v>
      </c>
      <c r="AV32">
        <f>IF('Output(tau)'!$B$18&gt;$H32,1/AV$1/SQRT(4*3.14159*'Output(tau)'!$B$12)*(('Output(tau)'!$B$18-$H32)/AV$1)^(-3/2)*EXP(-'Output(tau)'!$B$34*('Output(tau)'!$B$18-$H32)-(1-('Output(tau)'!$B$18-$H32)/AV$1)^2/(4*'Output(tau)'!$B$12*('Output(tau)'!$B$18-$H32)/AV$1)),0)</f>
        <v>2.2301560870572931E-2</v>
      </c>
    </row>
    <row r="33" spans="7:48" x14ac:dyDescent="0.15">
      <c r="G33">
        <f>IF('Output(tau)'!$B$18&gt;H33,'Output(tau)'!$B$18-H33,0)</f>
        <v>39</v>
      </c>
      <c r="H33">
        <v>1961</v>
      </c>
      <c r="I33">
        <f>IF('Output(tau)'!$B$18&gt;$H33,1/I$1/SQRT(4*3.14159*'Output(tau)'!$B$12)*(('Output(tau)'!$B$18-$H33)/I$1)^(-3/2)*EXP(-'Output(tau)'!$B$34*('Output(tau)'!$B$18-$H33)-(1-('Output(tau)'!$B$18-$H33)/I$1)^2/(4*'Output(tau)'!$B$12*('Output(tau)'!$B$18-$H33)/I$1)),0)</f>
        <v>5.2784407763224351E-5</v>
      </c>
      <c r="J33">
        <f>IF('Output(tau)'!$B$18&gt;$H33,1/J$1/SQRT(4*3.14159*'Output(tau)'!$B$12)*(('Output(tau)'!$B$18-$H33)/J$1)^(-3/2)*EXP(-'Output(tau)'!$B$34*('Output(tau)'!$B$18-$H33)-(1-('Output(tau)'!$B$18-$H33)/J$1)^2/(4*'Output(tau)'!$B$12*('Output(tau)'!$B$18-$H33)/J$1)),0)</f>
        <v>4.5525107050990918E-22</v>
      </c>
      <c r="K33">
        <f>IF('Output(tau)'!$B$18&gt;$H33,1/K$1/SQRT(4*3.14159*'Output(tau)'!$B$12)*(('Output(tau)'!$B$18-$H33)/K$1)^(-3/2)*EXP(-'Output(tau)'!$B$34*('Output(tau)'!$B$18-$H33)-(1-('Output(tau)'!$B$18-$H33)/K$1)^2/(4*'Output(tau)'!$B$12*('Output(tau)'!$B$18-$H33)/K$1)),0)</f>
        <v>5.9668146353219227E-15</v>
      </c>
      <c r="L33">
        <f>IF('Output(tau)'!$B$18&gt;$H33,1/L$1/SQRT(4*3.14159*'Output(tau)'!$B$12)*(('Output(tau)'!$B$18-$H33)/L$1)^(-3/2)*EXP(-'Output(tau)'!$B$34*('Output(tau)'!$B$18-$H33)-(1-('Output(tau)'!$B$18-$H33)/L$1)^2/(4*'Output(tau)'!$B$12*('Output(tau)'!$B$18-$H33)/L$1)),0)</f>
        <v>2.1828062578876137E-11</v>
      </c>
      <c r="M33">
        <f>IF('Output(tau)'!$B$18&gt;$H33,1/M$1/SQRT(4*3.14159*'Output(tau)'!$B$12)*(('Output(tau)'!$B$18-$H33)/M$1)^(-3/2)*EXP(-'Output(tau)'!$B$34*('Output(tau)'!$B$18-$H33)-(1-('Output(tau)'!$B$18-$H33)/M$1)^2/(4*'Output(tau)'!$B$12*('Output(tau)'!$B$18-$H33)/M$1)),0)</f>
        <v>2.9978949193041247E-9</v>
      </c>
      <c r="N33">
        <f>IF('Output(tau)'!$B$18&gt;$H33,1/N$1/SQRT(4*3.14159*'Output(tau)'!$B$12)*(('Output(tau)'!$B$18-$H33)/N$1)^(-3/2)*EXP(-'Output(tau)'!$B$34*('Output(tau)'!$B$18-$H33)-(1-('Output(tau)'!$B$18-$H33)/N$1)^2/(4*'Output(tau)'!$B$12*('Output(tau)'!$B$18-$H33)/N$1)),0)</f>
        <v>7.9437342248831779E-8</v>
      </c>
      <c r="O33">
        <f>IF('Output(tau)'!$B$18&gt;$H33,1/O$1/SQRT(4*3.14159*'Output(tau)'!$B$12)*(('Output(tau)'!$B$18-$H33)/O$1)^(-3/2)*EXP(-'Output(tau)'!$B$34*('Output(tau)'!$B$18-$H33)-(1-('Output(tau)'!$B$18-$H33)/O$1)^2/(4*'Output(tau)'!$B$12*('Output(tau)'!$B$18-$H33)/O$1)),0)</f>
        <v>8.200537692254645E-7</v>
      </c>
      <c r="P33">
        <f>IF('Output(tau)'!$B$18&gt;$H33,1/P$1/SQRT(4*3.14159*'Output(tau)'!$B$12)*(('Output(tau)'!$B$18-$H33)/P$1)^(-3/2)*EXP(-'Output(tau)'!$B$34*('Output(tau)'!$B$18-$H33)-(1-('Output(tau)'!$B$18-$H33)/P$1)^2/(4*'Output(tau)'!$B$12*('Output(tau)'!$B$18-$H33)/P$1)),0)</f>
        <v>4.6896089156846976E-6</v>
      </c>
      <c r="Q33">
        <f>IF('Output(tau)'!$B$18&gt;$H33,1/Q$1/SQRT(4*3.14159*'Output(tau)'!$B$12)*(('Output(tau)'!$B$18-$H33)/Q$1)^(-3/2)*EXP(-'Output(tau)'!$B$34*('Output(tau)'!$B$18-$H33)-(1-('Output(tau)'!$B$18-$H33)/Q$1)^2/(4*'Output(tau)'!$B$12*('Output(tau)'!$B$18-$H33)/Q$1)),0)</f>
        <v>1.807093438630533E-5</v>
      </c>
      <c r="R33">
        <f>IF('Output(tau)'!$B$18&gt;$H33,1/R$1/SQRT(4*3.14159*'Output(tau)'!$B$12)*(('Output(tau)'!$B$18-$H33)/R$1)^(-3/2)*EXP(-'Output(tau)'!$B$34*('Output(tau)'!$B$18-$H33)-(1-('Output(tau)'!$B$18-$H33)/R$1)^2/(4*'Output(tau)'!$B$12*('Output(tau)'!$B$18-$H33)/R$1)),0)</f>
        <v>5.2784407763224351E-5</v>
      </c>
      <c r="S33">
        <f>IF('Output(tau)'!$B$18&gt;$H33,1/S$1/SQRT(4*3.14159*'Output(tau)'!$B$12)*(('Output(tau)'!$B$18-$H33)/S$1)^(-3/2)*EXP(-'Output(tau)'!$B$34*('Output(tau)'!$B$18-$H33)-(1-('Output(tau)'!$B$18-$H33)/S$1)^2/(4*'Output(tau)'!$B$12*('Output(tau)'!$B$18-$H33)/S$1)),0)</f>
        <v>1.2598111336011451E-4</v>
      </c>
      <c r="T33">
        <f>IF('Output(tau)'!$B$18&gt;$H33,1/T$1/SQRT(4*3.14159*'Output(tau)'!$B$12)*(('Output(tau)'!$B$18-$H33)/T$1)^(-3/2)*EXP(-'Output(tau)'!$B$34*('Output(tau)'!$B$18-$H33)-(1-('Output(tau)'!$B$18-$H33)/T$1)^2/(4*'Output(tau)'!$B$12*('Output(tau)'!$B$18-$H33)/T$1)),0)</f>
        <v>2.5831286099341048E-4</v>
      </c>
      <c r="U33">
        <f>IF('Output(tau)'!$B$18&gt;$H33,1/U$1/SQRT(4*3.14159*'Output(tau)'!$B$12)*(('Output(tau)'!$B$18-$H33)/U$1)^(-3/2)*EXP(-'Output(tau)'!$B$34*('Output(tau)'!$B$18-$H33)-(1-('Output(tau)'!$B$18-$H33)/U$1)^2/(4*'Output(tau)'!$B$12*('Output(tau)'!$B$18-$H33)/U$1)),0)</f>
        <v>4.7110937206510349E-4</v>
      </c>
      <c r="V33">
        <f>IF('Output(tau)'!$B$18&gt;$H33,1/V$1/SQRT(4*3.14159*'Output(tau)'!$B$12)*(('Output(tau)'!$B$18-$H33)/V$1)^(-3/2)*EXP(-'Output(tau)'!$B$34*('Output(tau)'!$B$18-$H33)-(1-('Output(tau)'!$B$18-$H33)/V$1)^2/(4*'Output(tau)'!$B$12*('Output(tau)'!$B$18-$H33)/V$1)),0)</f>
        <v>7.834881891432405E-4</v>
      </c>
      <c r="W33">
        <f>IF('Output(tau)'!$B$18&gt;$H33,1/W$1/SQRT(4*3.14159*'Output(tau)'!$B$12)*(('Output(tau)'!$B$18-$H33)/W$1)^(-3/2)*EXP(-'Output(tau)'!$B$34*('Output(tau)'!$B$18-$H33)-(1-('Output(tau)'!$B$18-$H33)/W$1)^2/(4*'Output(tau)'!$B$12*('Output(tau)'!$B$18-$H33)/W$1)),0)</f>
        <v>1.2100725229620332E-3</v>
      </c>
      <c r="X33">
        <f>IF('Output(tau)'!$B$18&gt;$H33,1/X$1/SQRT(4*3.14159*'Output(tau)'!$B$12)*(('Output(tau)'!$B$18-$H33)/X$1)^(-3/2)*EXP(-'Output(tau)'!$B$34*('Output(tau)'!$B$18-$H33)-(1-('Output(tau)'!$B$18-$H33)/X$1)^2/(4*'Output(tau)'!$B$12*('Output(tau)'!$B$18-$H33)/X$1)),0)</f>
        <v>1.7596184409133077E-3</v>
      </c>
      <c r="Y33">
        <f>IF('Output(tau)'!$B$18&gt;$H33,1/Y$1/SQRT(4*3.14159*'Output(tau)'!$B$12)*(('Output(tau)'!$B$18-$H33)/Y$1)^(-3/2)*EXP(-'Output(tau)'!$B$34*('Output(tau)'!$B$18-$H33)-(1-('Output(tau)'!$B$18-$H33)/Y$1)^2/(4*'Output(tau)'!$B$12*('Output(tau)'!$B$18-$H33)/Y$1)),0)</f>
        <v>2.4345516682558227E-3</v>
      </c>
      <c r="Z33">
        <f>IF('Output(tau)'!$B$18&gt;$H33,1/Z$1/SQRT(4*3.14159*'Output(tau)'!$B$12)*(('Output(tau)'!$B$18-$H33)/Z$1)^(-3/2)*EXP(-'Output(tau)'!$B$34*('Output(tau)'!$B$18-$H33)-(1-('Output(tau)'!$B$18-$H33)/Z$1)^2/(4*'Output(tau)'!$B$12*('Output(tau)'!$B$18-$H33)/Z$1)),0)</f>
        <v>3.2312424204425515E-3</v>
      </c>
      <c r="AA33">
        <f>IF('Output(tau)'!$B$18&gt;$H33,1/AA$1/SQRT(4*3.14159*'Output(tau)'!$B$12)*(('Output(tau)'!$B$18-$H33)/AA$1)^(-3/2)*EXP(-'Output(tau)'!$B$34*('Output(tau)'!$B$18-$H33)-(1-('Output(tau)'!$B$18-$H33)/AA$1)^2/(4*'Output(tau)'!$B$12*('Output(tau)'!$B$18-$H33)/AA$1)),0)</f>
        <v>4.1407853975518856E-3</v>
      </c>
      <c r="AB33">
        <f>IF('Output(tau)'!$B$18&gt;$H33,1/AB$1/SQRT(4*3.14159*'Output(tau)'!$B$12)*(('Output(tau)'!$B$18-$H33)/AB$1)^(-3/2)*EXP(-'Output(tau)'!$B$34*('Output(tau)'!$B$18-$H33)-(1-('Output(tau)'!$B$18-$H33)/AB$1)^2/(4*'Output(tau)'!$B$12*('Output(tau)'!$B$18-$H33)/AB$1)),0)</f>
        <v>5.1500607455467091E-3</v>
      </c>
      <c r="AC33">
        <f>IF('Output(tau)'!$B$18&gt;$H33,1/AC$1/SQRT(4*3.14159*'Output(tau)'!$B$12)*(('Output(tau)'!$B$18-$H33)/AC$1)^(-3/2)*EXP(-'Output(tau)'!$B$34*('Output(tau)'!$B$18-$H33)-(1-('Output(tau)'!$B$18-$H33)/AC$1)^2/(4*'Output(tau)'!$B$12*('Output(tau)'!$B$18-$H33)/AC$1)),0)</f>
        <v>6.2428941752000451E-3</v>
      </c>
      <c r="AD33">
        <f>IF('Output(tau)'!$B$18&gt;$H33,1/AD$1/SQRT(4*3.14159*'Output(tau)'!$B$12)*(('Output(tau)'!$B$18-$H33)/AD$1)^(-3/2)*EXP(-'Output(tau)'!$B$34*('Output(tau)'!$B$18-$H33)-(1-('Output(tau)'!$B$18-$H33)/AD$1)^2/(4*'Output(tau)'!$B$12*('Output(tau)'!$B$18-$H33)/AD$1)),0)</f>
        <v>7.4011862375650116E-3</v>
      </c>
      <c r="AE33">
        <f>IF('Output(tau)'!$B$18&gt;$H33,1/AE$1/SQRT(4*3.14159*'Output(tau)'!$B$12)*(('Output(tau)'!$B$18-$H33)/AE$1)^(-3/2)*EXP(-'Output(tau)'!$B$34*('Output(tau)'!$B$18-$H33)-(1-('Output(tau)'!$B$18-$H33)/AE$1)^2/(4*'Output(tau)'!$B$12*('Output(tau)'!$B$18-$H33)/AE$1)),0)</f>
        <v>8.6059287386454318E-3</v>
      </c>
      <c r="AF33">
        <f>IF('Output(tau)'!$B$18&gt;$H33,1/AF$1/SQRT(4*3.14159*'Output(tau)'!$B$12)*(('Output(tau)'!$B$18-$H33)/AF$1)^(-3/2)*EXP(-'Output(tau)'!$B$34*('Output(tau)'!$B$18-$H33)-(1-('Output(tau)'!$B$18-$H33)/AF$1)^2/(4*'Output(tau)'!$B$12*('Output(tau)'!$B$18-$H33)/AF$1)),0)</f>
        <v>9.8380648667858936E-3</v>
      </c>
      <c r="AG33">
        <f>IF('Output(tau)'!$B$18&gt;$H33,1/AG$1/SQRT(4*3.14159*'Output(tau)'!$B$12)*(('Output(tau)'!$B$18-$H33)/AG$1)^(-3/2)*EXP(-'Output(tau)'!$B$34*('Output(tau)'!$B$18-$H33)-(1-('Output(tau)'!$B$18-$H33)/AG$1)^2/(4*'Output(tau)'!$B$12*('Output(tau)'!$B$18-$H33)/AG$1)),0)</f>
        <v>1.1079177713721721E-2</v>
      </c>
      <c r="AH33">
        <f>IF('Output(tau)'!$B$18&gt;$H33,1/AH$1/SQRT(4*3.14159*'Output(tau)'!$B$12)*(('Output(tau)'!$B$18-$H33)/AH$1)^(-3/2)*EXP(-'Output(tau)'!$B$34*('Output(tau)'!$B$18-$H33)-(1-('Output(tau)'!$B$18-$H33)/AH$1)^2/(4*'Output(tau)'!$B$12*('Output(tau)'!$B$18-$H33)/AH$1)),0)</f>
        <v>1.231201059989356E-2</v>
      </c>
      <c r="AI33">
        <f>IF('Output(tau)'!$B$18&gt;$H33,1/AI$1/SQRT(4*3.14159*'Output(tau)'!$B$12)*(('Output(tau)'!$B$18-$H33)/AI$1)^(-3/2)*EXP(-'Output(tau)'!$B$34*('Output(tau)'!$B$18-$H33)-(1-('Output(tau)'!$B$18-$H33)/AI$1)^2/(4*'Output(tau)'!$B$12*('Output(tau)'!$B$18-$H33)/AI$1)),0)</f>
        <v>1.3520833880356239E-2</v>
      </c>
      <c r="AJ33">
        <f>IF('Output(tau)'!$B$18&gt;$H33,1/AJ$1/SQRT(4*3.14159*'Output(tau)'!$B$12)*(('Output(tau)'!$B$18-$H33)/AJ$1)^(-3/2)*EXP(-'Output(tau)'!$B$34*('Output(tau)'!$B$18-$H33)-(1-('Output(tau)'!$B$18-$H33)/AJ$1)^2/(4*'Output(tau)'!$B$12*('Output(tau)'!$B$18-$H33)/AJ$1)),0)</f>
        <v>1.4691678693112453E-2</v>
      </c>
      <c r="AK33">
        <f>IF('Output(tau)'!$B$18&gt;$H33,1/AK$1/SQRT(4*3.14159*'Output(tau)'!$B$12)*(('Output(tau)'!$B$18-$H33)/AK$1)^(-3/2)*EXP(-'Output(tau)'!$B$34*('Output(tau)'!$B$18-$H33)-(1-('Output(tau)'!$B$18-$H33)/AK$1)^2/(4*'Output(tau)'!$B$12*('Output(tau)'!$B$18-$H33)/AK$1)),0)</f>
        <v>1.5812460139047212E-2</v>
      </c>
      <c r="AL33">
        <f>IF('Output(tau)'!$B$18&gt;$H33,1/AL$1/SQRT(4*3.14159*'Output(tau)'!$B$12)*(('Output(tau)'!$B$18-$H33)/AL$1)^(-3/2)*EXP(-'Output(tau)'!$B$34*('Output(tau)'!$B$18-$H33)-(1-('Output(tau)'!$B$18-$H33)/AL$1)^2/(4*'Output(tau)'!$B$12*('Output(tau)'!$B$18-$H33)/AL$1)),0)</f>
        <v>1.6873012008014034E-2</v>
      </c>
      <c r="AM33">
        <f>IF('Output(tau)'!$B$18&gt;$H33,1/AM$1/SQRT(4*3.14159*'Output(tau)'!$B$12)*(('Output(tau)'!$B$18-$H33)/AM$1)^(-3/2)*EXP(-'Output(tau)'!$B$34*('Output(tau)'!$B$18-$H33)-(1-('Output(tau)'!$B$18-$H33)/AM$1)^2/(4*'Output(tau)'!$B$12*('Output(tau)'!$B$18-$H33)/AM$1)),0)</f>
        <v>1.7865053387797324E-2</v>
      </c>
      <c r="AN33">
        <f>IF('Output(tau)'!$B$18&gt;$H33,1/AN$1/SQRT(4*3.14159*'Output(tau)'!$B$12)*(('Output(tau)'!$B$18-$H33)/AN$1)^(-3/2)*EXP(-'Output(tau)'!$B$34*('Output(tau)'!$B$18-$H33)-(1-('Output(tau)'!$B$18-$H33)/AN$1)^2/(4*'Output(tau)'!$B$12*('Output(tau)'!$B$18-$H33)/AN$1)),0)</f>
        <v>1.878210500796779E-2</v>
      </c>
      <c r="AO33">
        <f>IF('Output(tau)'!$B$18&gt;$H33,1/AO$1/SQRT(4*3.14159*'Output(tau)'!$B$12)*(('Output(tau)'!$B$18-$H33)/AO$1)^(-3/2)*EXP(-'Output(tau)'!$B$34*('Output(tau)'!$B$18-$H33)-(1-('Output(tau)'!$B$18-$H33)/AO$1)^2/(4*'Output(tau)'!$B$12*('Output(tau)'!$B$18-$H33)/AO$1)),0)</f>
        <v>1.9619370439579682E-2</v>
      </c>
      <c r="AP33">
        <f>IF('Output(tau)'!$B$18&gt;$H33,1/AP$1/SQRT(4*3.14159*'Output(tau)'!$B$12)*(('Output(tau)'!$B$18-$H33)/AP$1)^(-3/2)*EXP(-'Output(tau)'!$B$34*('Output(tau)'!$B$18-$H33)-(1-('Output(tau)'!$B$18-$H33)/AP$1)^2/(4*'Output(tau)'!$B$12*('Output(tau)'!$B$18-$H33)/AP$1)),0)</f>
        <v>2.0373594581026454E-2</v>
      </c>
      <c r="AQ33">
        <f>IF('Output(tau)'!$B$18&gt;$H33,1/AQ$1/SQRT(4*3.14159*'Output(tau)'!$B$12)*(('Output(tau)'!$B$18-$H33)/AQ$1)^(-3/2)*EXP(-'Output(tau)'!$B$34*('Output(tau)'!$B$18-$H33)-(1-('Output(tau)'!$B$18-$H33)/AQ$1)^2/(4*'Output(tau)'!$B$12*('Output(tau)'!$B$18-$H33)/AQ$1)),0)</f>
        <v>2.1042909374651038E-2</v>
      </c>
      <c r="AR33">
        <f>IF('Output(tau)'!$B$18&gt;$H33,1/AR$1/SQRT(4*3.14159*'Output(tau)'!$B$12)*(('Output(tau)'!$B$18-$H33)/AR$1)^(-3/2)*EXP(-'Output(tau)'!$B$34*('Output(tau)'!$B$18-$H33)-(1-('Output(tau)'!$B$18-$H33)/AR$1)^2/(4*'Output(tau)'!$B$12*('Output(tau)'!$B$18-$H33)/AR$1)),0)</f>
        <v>2.162667449974991E-2</v>
      </c>
      <c r="AS33">
        <f>IF('Output(tau)'!$B$18&gt;$H33,1/AS$1/SQRT(4*3.14159*'Output(tau)'!$B$12)*(('Output(tau)'!$B$18-$H33)/AS$1)^(-3/2)*EXP(-'Output(tau)'!$B$34*('Output(tau)'!$B$18-$H33)-(1-('Output(tau)'!$B$18-$H33)/AS$1)^2/(4*'Output(tau)'!$B$12*('Output(tau)'!$B$18-$H33)/AS$1)),0)</f>
        <v>2.2125318903867958E-2</v>
      </c>
      <c r="AT33">
        <f>IF('Output(tau)'!$B$18&gt;$H33,1/AT$1/SQRT(4*3.14159*'Output(tau)'!$B$12)*(('Output(tau)'!$B$18-$H33)/AT$1)^(-3/2)*EXP(-'Output(tau)'!$B$34*('Output(tau)'!$B$18-$H33)-(1-('Output(tau)'!$B$18-$H33)/AT$1)^2/(4*'Output(tau)'!$B$12*('Output(tau)'!$B$18-$H33)/AT$1)),0)</f>
        <v>2.2540187461498235E-2</v>
      </c>
      <c r="AU33">
        <f>IF('Output(tau)'!$B$18&gt;$H33,1/AU$1/SQRT(4*3.14159*'Output(tau)'!$B$12)*(('Output(tau)'!$B$18-$H33)/AU$1)^(-3/2)*EXP(-'Output(tau)'!$B$34*('Output(tau)'!$B$18-$H33)-(1-('Output(tau)'!$B$18-$H33)/AU$1)^2/(4*'Output(tau)'!$B$12*('Output(tau)'!$B$18-$H33)/AU$1)),0)</f>
        <v>2.2873395764690184E-2</v>
      </c>
      <c r="AV33">
        <f>IF('Output(tau)'!$B$18&gt;$H33,1/AV$1/SQRT(4*3.14159*'Output(tau)'!$B$12)*(('Output(tau)'!$B$18-$H33)/AV$1)^(-3/2)*EXP(-'Output(tau)'!$B$34*('Output(tau)'!$B$18-$H33)-(1-('Output(tau)'!$B$18-$H33)/AV$1)^2/(4*'Output(tau)'!$B$12*('Output(tau)'!$B$18-$H33)/AV$1)),0)</f>
        <v>2.3127695021690348E-2</v>
      </c>
    </row>
    <row r="34" spans="7:48" x14ac:dyDescent="0.15">
      <c r="G34">
        <f>IF('Output(tau)'!$B$18&gt;H34,'Output(tau)'!$B$18-H34,0)</f>
        <v>38</v>
      </c>
      <c r="H34">
        <v>1962</v>
      </c>
      <c r="I34">
        <f>IF('Output(tau)'!$B$18&gt;$H34,1/I$1/SQRT(4*3.14159*'Output(tau)'!$B$12)*(('Output(tau)'!$B$18-$H34)/I$1)^(-3/2)*EXP(-'Output(tau)'!$B$34*('Output(tau)'!$B$18-$H34)-(1-('Output(tau)'!$B$18-$H34)/I$1)^2/(4*'Output(tau)'!$B$12*('Output(tau)'!$B$18-$H34)/I$1)),0)</f>
        <v>6.9290649786291907E-5</v>
      </c>
      <c r="J34">
        <f>IF('Output(tau)'!$B$18&gt;$H34,1/J$1/SQRT(4*3.14159*'Output(tau)'!$B$12)*(('Output(tau)'!$B$18-$H34)/J$1)^(-3/2)*EXP(-'Output(tau)'!$B$34*('Output(tau)'!$B$18-$H34)-(1-('Output(tau)'!$B$18-$H34)/J$1)^2/(4*'Output(tau)'!$B$12*('Output(tau)'!$B$18-$H34)/J$1)),0)</f>
        <v>1.6465516658519096E-21</v>
      </c>
      <c r="K34">
        <f>IF('Output(tau)'!$B$18&gt;$H34,1/K$1/SQRT(4*3.14159*'Output(tau)'!$B$12)*(('Output(tau)'!$B$18-$H34)/K$1)^(-3/2)*EXP(-'Output(tau)'!$B$34*('Output(tau)'!$B$18-$H34)-(1-('Output(tau)'!$B$18-$H34)/K$1)^2/(4*'Output(tau)'!$B$12*('Output(tau)'!$B$18-$H34)/K$1)),0)</f>
        <v>1.4202941020480029E-14</v>
      </c>
      <c r="L34">
        <f>IF('Output(tau)'!$B$18&gt;$H34,1/L$1/SQRT(4*3.14159*'Output(tau)'!$B$12)*(('Output(tau)'!$B$18-$H34)/L$1)^(-3/2)*EXP(-'Output(tau)'!$B$34*('Output(tau)'!$B$18-$H34)-(1-('Output(tau)'!$B$18-$H34)/L$1)^2/(4*'Output(tau)'!$B$12*('Output(tau)'!$B$18-$H34)/L$1)),0)</f>
        <v>4.2115338426517559E-11</v>
      </c>
      <c r="M34">
        <f>IF('Output(tau)'!$B$18&gt;$H34,1/M$1/SQRT(4*3.14159*'Output(tau)'!$B$12)*(('Output(tau)'!$B$18-$H34)/M$1)^(-3/2)*EXP(-'Output(tau)'!$B$34*('Output(tau)'!$B$18-$H34)-(1-('Output(tau)'!$B$18-$H34)/M$1)^2/(4*'Output(tau)'!$B$12*('Output(tau)'!$B$18-$H34)/M$1)),0)</f>
        <v>5.0959139406378032E-9</v>
      </c>
      <c r="N34">
        <f>IF('Output(tau)'!$B$18&gt;$H34,1/N$1/SQRT(4*3.14159*'Output(tau)'!$B$12)*(('Output(tau)'!$B$18-$H34)/N$1)^(-3/2)*EXP(-'Output(tau)'!$B$34*('Output(tau)'!$B$18-$H34)-(1-('Output(tau)'!$B$18-$H34)/N$1)^2/(4*'Output(tau)'!$B$12*('Output(tau)'!$B$18-$H34)/N$1)),0)</f>
        <v>1.2402423646595813E-7</v>
      </c>
      <c r="O34">
        <f>IF('Output(tau)'!$B$18&gt;$H34,1/O$1/SQRT(4*3.14159*'Output(tau)'!$B$12)*(('Output(tau)'!$B$18-$H34)/O$1)^(-3/2)*EXP(-'Output(tau)'!$B$34*('Output(tau)'!$B$18-$H34)-(1-('Output(tau)'!$B$18-$H34)/O$1)^2/(4*'Output(tau)'!$B$12*('Output(tau)'!$B$18-$H34)/O$1)),0)</f>
        <v>1.2043166986318678E-6</v>
      </c>
      <c r="P34">
        <f>IF('Output(tau)'!$B$18&gt;$H34,1/P$1/SQRT(4*3.14159*'Output(tau)'!$B$12)*(('Output(tau)'!$B$18-$H34)/P$1)^(-3/2)*EXP(-'Output(tau)'!$B$34*('Output(tau)'!$B$18-$H34)-(1-('Output(tau)'!$B$18-$H34)/P$1)^2/(4*'Output(tau)'!$B$12*('Output(tau)'!$B$18-$H34)/P$1)),0)</f>
        <v>6.5752798841238233E-6</v>
      </c>
      <c r="Q34">
        <f>IF('Output(tau)'!$B$18&gt;$H34,1/Q$1/SQRT(4*3.14159*'Output(tau)'!$B$12)*(('Output(tau)'!$B$18-$H34)/Q$1)^(-3/2)*EXP(-'Output(tau)'!$B$34*('Output(tau)'!$B$18-$H34)-(1-('Output(tau)'!$B$18-$H34)/Q$1)^2/(4*'Output(tau)'!$B$12*('Output(tau)'!$B$18-$H34)/Q$1)),0)</f>
        <v>2.4431264246225548E-5</v>
      </c>
      <c r="R34">
        <f>IF('Output(tau)'!$B$18&gt;$H34,1/R$1/SQRT(4*3.14159*'Output(tau)'!$B$12)*(('Output(tau)'!$B$18-$H34)/R$1)^(-3/2)*EXP(-'Output(tau)'!$B$34*('Output(tau)'!$B$18-$H34)-(1-('Output(tau)'!$B$18-$H34)/R$1)^2/(4*'Output(tau)'!$B$12*('Output(tau)'!$B$18-$H34)/R$1)),0)</f>
        <v>6.9290649786291907E-5</v>
      </c>
      <c r="S34">
        <f>IF('Output(tau)'!$B$18&gt;$H34,1/S$1/SQRT(4*3.14159*'Output(tau)'!$B$12)*(('Output(tau)'!$B$18-$H34)/S$1)^(-3/2)*EXP(-'Output(tau)'!$B$34*('Output(tau)'!$B$18-$H34)-(1-('Output(tau)'!$B$18-$H34)/S$1)^2/(4*'Output(tau)'!$B$12*('Output(tau)'!$B$18-$H34)/S$1)),0)</f>
        <v>1.6138808869870842E-4</v>
      </c>
      <c r="T34">
        <f>IF('Output(tau)'!$B$18&gt;$H34,1/T$1/SQRT(4*3.14159*'Output(tau)'!$B$12)*(('Output(tau)'!$B$18-$H34)/T$1)^(-3/2)*EXP(-'Output(tau)'!$B$34*('Output(tau)'!$B$18-$H34)-(1-('Output(tau)'!$B$18-$H34)/T$1)^2/(4*'Output(tau)'!$B$12*('Output(tau)'!$B$18-$H34)/T$1)),0)</f>
        <v>3.2415608309325095E-4</v>
      </c>
      <c r="U34">
        <f>IF('Output(tau)'!$B$18&gt;$H34,1/U$1/SQRT(4*3.14159*'Output(tau)'!$B$12)*(('Output(tau)'!$B$18-$H34)/U$1)^(-3/2)*EXP(-'Output(tau)'!$B$34*('Output(tau)'!$B$18-$H34)-(1-('Output(tau)'!$B$18-$H34)/U$1)^2/(4*'Output(tau)'!$B$12*('Output(tau)'!$B$18-$H34)/U$1)),0)</f>
        <v>5.8081446985527429E-4</v>
      </c>
      <c r="V34">
        <f>IF('Output(tau)'!$B$18&gt;$H34,1/V$1/SQRT(4*3.14159*'Output(tau)'!$B$12)*(('Output(tau)'!$B$18-$H34)/V$1)^(-3/2)*EXP(-'Output(tau)'!$B$34*('Output(tau)'!$B$18-$H34)-(1-('Output(tau)'!$B$18-$H34)/V$1)^2/(4*'Output(tau)'!$B$12*('Output(tau)'!$B$18-$H34)/V$1)),0)</f>
        <v>9.5115202825290254E-4</v>
      </c>
      <c r="W34">
        <f>IF('Output(tau)'!$B$18&gt;$H34,1/W$1/SQRT(4*3.14159*'Output(tau)'!$B$12)*(('Output(tau)'!$B$18-$H34)/W$1)^(-3/2)*EXP(-'Output(tau)'!$B$34*('Output(tau)'!$B$18-$H34)-(1-('Output(tau)'!$B$18-$H34)/W$1)^2/(4*'Output(tau)'!$B$12*('Output(tau)'!$B$18-$H34)/W$1)),0)</f>
        <v>1.449192560772441E-3</v>
      </c>
      <c r="X34">
        <f>IF('Output(tau)'!$B$18&gt;$H34,1/X$1/SQRT(4*3.14159*'Output(tau)'!$B$12)*(('Output(tau)'!$B$18-$H34)/X$1)^(-3/2)*EXP(-'Output(tau)'!$B$34*('Output(tau)'!$B$18-$H34)-(1-('Output(tau)'!$B$18-$H34)/X$1)^2/(4*'Output(tau)'!$B$12*('Output(tau)'!$B$18-$H34)/X$1)),0)</f>
        <v>2.0819806306544598E-3</v>
      </c>
      <c r="Y34">
        <f>IF('Output(tau)'!$B$18&gt;$H34,1/Y$1/SQRT(4*3.14159*'Output(tau)'!$B$12)*(('Output(tau)'!$B$18-$H34)/Y$1)^(-3/2)*EXP(-'Output(tau)'!$B$34*('Output(tau)'!$B$18-$H34)-(1-('Output(tau)'!$B$18-$H34)/Y$1)^2/(4*'Output(tau)'!$B$12*('Output(tau)'!$B$18-$H34)/Y$1)),0)</f>
        <v>2.8493964787562102E-3</v>
      </c>
      <c r="Z34">
        <f>IF('Output(tau)'!$B$18&gt;$H34,1/Z$1/SQRT(4*3.14159*'Output(tau)'!$B$12)*(('Output(tau)'!$B$18-$H34)/Z$1)^(-3/2)*EXP(-'Output(tau)'!$B$34*('Output(tau)'!$B$18-$H34)-(1-('Output(tau)'!$B$18-$H34)/Z$1)^2/(4*'Output(tau)'!$B$12*('Output(tau)'!$B$18-$H34)/Z$1)),0)</f>
        <v>3.7447485040658073E-3</v>
      </c>
      <c r="AA34">
        <f>IF('Output(tau)'!$B$18&gt;$H34,1/AA$1/SQRT(4*3.14159*'Output(tau)'!$B$12)*(('Output(tau)'!$B$18-$H34)/AA$1)^(-3/2)*EXP(-'Output(tau)'!$B$34*('Output(tau)'!$B$18-$H34)-(1-('Output(tau)'!$B$18-$H34)/AA$1)^2/(4*'Output(tau)'!$B$12*('Output(tau)'!$B$18-$H34)/AA$1)),0)</f>
        <v>4.7558544471859726E-3</v>
      </c>
      <c r="AB34">
        <f>IF('Output(tau)'!$B$18&gt;$H34,1/AB$1/SQRT(4*3.14159*'Output(tau)'!$B$12)*(('Output(tau)'!$B$18-$H34)/AB$1)^(-3/2)*EXP(-'Output(tau)'!$B$34*('Output(tau)'!$B$18-$H34)-(1-('Output(tau)'!$B$18-$H34)/AB$1)^2/(4*'Output(tau)'!$B$12*('Output(tau)'!$B$18-$H34)/AB$1)),0)</f>
        <v>5.8663553570558174E-3</v>
      </c>
      <c r="AC34">
        <f>IF('Output(tau)'!$B$18&gt;$H34,1/AC$1/SQRT(4*3.14159*'Output(tau)'!$B$12)*(('Output(tau)'!$B$18-$H34)/AC$1)^(-3/2)*EXP(-'Output(tau)'!$B$34*('Output(tau)'!$B$18-$H34)-(1-('Output(tau)'!$B$18-$H34)/AC$1)^2/(4*'Output(tau)'!$B$12*('Output(tau)'!$B$18-$H34)/AC$1)),0)</f>
        <v>7.0570677503629777E-3</v>
      </c>
      <c r="AD34">
        <f>IF('Output(tau)'!$B$18&gt;$H34,1/AD$1/SQRT(4*3.14159*'Output(tau)'!$B$12)*(('Output(tau)'!$B$18-$H34)/AD$1)^(-3/2)*EXP(-'Output(tau)'!$B$34*('Output(tau)'!$B$18-$H34)-(1-('Output(tau)'!$B$18-$H34)/AD$1)^2/(4*'Output(tau)'!$B$12*('Output(tau)'!$B$18-$H34)/AD$1)),0)</f>
        <v>8.3072437253466341E-3</v>
      </c>
      <c r="AE34">
        <f>IF('Output(tau)'!$B$18&gt;$H34,1/AE$1/SQRT(4*3.14159*'Output(tau)'!$B$12)*(('Output(tau)'!$B$18-$H34)/AE$1)^(-3/2)*EXP(-'Output(tau)'!$B$34*('Output(tau)'!$B$18-$H34)-(1-('Output(tau)'!$B$18-$H34)/AE$1)^2/(4*'Output(tau)'!$B$12*('Output(tau)'!$B$18-$H34)/AE$1)),0)</f>
        <v>9.595663861640822E-3</v>
      </c>
      <c r="AF34">
        <f>IF('Output(tau)'!$B$18&gt;$H34,1/AF$1/SQRT(4*3.14159*'Output(tau)'!$B$12)*(('Output(tau)'!$B$18-$H34)/AF$1)^(-3/2)*EXP(-'Output(tau)'!$B$34*('Output(tau)'!$B$18-$H34)-(1-('Output(tau)'!$B$18-$H34)/AF$1)^2/(4*'Output(tau)'!$B$12*('Output(tau)'!$B$18-$H34)/AF$1)),0)</f>
        <v>1.0901529474541691E-2</v>
      </c>
      <c r="AG34">
        <f>IF('Output(tau)'!$B$18&gt;$H34,1/AG$1/SQRT(4*3.14159*'Output(tau)'!$B$12)*(('Output(tau)'!$B$18-$H34)/AG$1)^(-3/2)*EXP(-'Output(tau)'!$B$34*('Output(tau)'!$B$18-$H34)-(1-('Output(tau)'!$B$18-$H34)/AG$1)^2/(4*'Output(tau)'!$B$12*('Output(tau)'!$B$18-$H34)/AG$1)),0)</f>
        <v>1.2205149527067768E-2</v>
      </c>
      <c r="AH34">
        <f>IF('Output(tau)'!$B$18&gt;$H34,1/AH$1/SQRT(4*3.14159*'Output(tau)'!$B$12)*(('Output(tau)'!$B$18-$H34)/AH$1)^(-3/2)*EXP(-'Output(tau)'!$B$34*('Output(tau)'!$B$18-$H34)-(1-('Output(tau)'!$B$18-$H34)/AH$1)^2/(4*'Output(tau)'!$B$12*('Output(tau)'!$B$18-$H34)/AH$1)),0)</f>
        <v>1.3488435438145246E-2</v>
      </c>
      <c r="AI34">
        <f>IF('Output(tau)'!$B$18&gt;$H34,1/AI$1/SQRT(4*3.14159*'Output(tau)'!$B$12)*(('Output(tau)'!$B$18-$H34)/AI$1)^(-3/2)*EXP(-'Output(tau)'!$B$34*('Output(tau)'!$B$18-$H34)-(1-('Output(tau)'!$B$18-$H34)/AI$1)^2/(4*'Output(tau)'!$B$12*('Output(tau)'!$B$18-$H34)/AI$1)),0)</f>
        <v>1.4735226825813382E-2</v>
      </c>
      <c r="AJ34">
        <f>IF('Output(tau)'!$B$18&gt;$H34,1/AJ$1/SQRT(4*3.14159*'Output(tau)'!$B$12)*(('Output(tau)'!$B$18-$H34)/AJ$1)^(-3/2)*EXP(-'Output(tau)'!$B$34*('Output(tau)'!$B$18-$H34)-(1-('Output(tau)'!$B$18-$H34)/AJ$1)^2/(4*'Output(tau)'!$B$12*('Output(tau)'!$B$18-$H34)/AJ$1)),0)</f>
        <v>1.5931475343824983E-2</v>
      </c>
      <c r="AK34">
        <f>IF('Output(tau)'!$B$18&gt;$H34,1/AK$1/SQRT(4*3.14159*'Output(tau)'!$B$12)*(('Output(tau)'!$B$18-$H34)/AK$1)^(-3/2)*EXP(-'Output(tau)'!$B$34*('Output(tau)'!$B$18-$H34)-(1-('Output(tau)'!$B$18-$H34)/AK$1)^2/(4*'Output(tau)'!$B$12*('Output(tau)'!$B$18-$H34)/AK$1)),0)</f>
        <v>1.7065314196231921E-2</v>
      </c>
      <c r="AL34">
        <f>IF('Output(tau)'!$B$18&gt;$H34,1/AL$1/SQRT(4*3.14159*'Output(tau)'!$B$12)*(('Output(tau)'!$B$18-$H34)/AL$1)^(-3/2)*EXP(-'Output(tau)'!$B$34*('Output(tau)'!$B$18-$H34)-(1-('Output(tau)'!$B$18-$H34)/AL$1)^2/(4*'Output(tau)'!$B$12*('Output(tau)'!$B$18-$H34)/AL$1)),0)</f>
        <v>1.8127039134320309E-2</v>
      </c>
      <c r="AM34">
        <f>IF('Output(tau)'!$B$18&gt;$H34,1/AM$1/SQRT(4*3.14159*'Output(tau)'!$B$12)*(('Output(tau)'!$B$18-$H34)/AM$1)^(-3/2)*EXP(-'Output(tau)'!$B$34*('Output(tau)'!$B$18-$H34)-(1-('Output(tau)'!$B$18-$H34)/AM$1)^2/(4*'Output(tau)'!$B$12*('Output(tau)'!$B$18-$H34)/AM$1)),0)</f>
        <v>1.9109023799846303E-2</v>
      </c>
      <c r="AN34">
        <f>IF('Output(tau)'!$B$18&gt;$H34,1/AN$1/SQRT(4*3.14159*'Output(tau)'!$B$12)*(('Output(tau)'!$B$18-$H34)/AN$1)^(-3/2)*EXP(-'Output(tau)'!$B$34*('Output(tau)'!$B$18-$H34)-(1-('Output(tau)'!$B$18-$H34)/AN$1)^2/(4*'Output(tau)'!$B$12*('Output(tau)'!$B$18-$H34)/AN$1)),0)</f>
        <v>2.0005588874506153E-2</v>
      </c>
      <c r="AO34">
        <f>IF('Output(tau)'!$B$18&gt;$H34,1/AO$1/SQRT(4*3.14159*'Output(tau)'!$B$12)*(('Output(tau)'!$B$18-$H34)/AO$1)^(-3/2)*EXP(-'Output(tau)'!$B$34*('Output(tau)'!$B$18-$H34)-(1-('Output(tau)'!$B$18-$H34)/AO$1)^2/(4*'Output(tau)'!$B$12*('Output(tau)'!$B$18-$H34)/AO$1)),0)</f>
        <v>2.0812841064782799E-2</v>
      </c>
      <c r="AP34">
        <f>IF('Output(tau)'!$B$18&gt;$H34,1/AP$1/SQRT(4*3.14159*'Output(tau)'!$B$12)*(('Output(tau)'!$B$18-$H34)/AP$1)^(-3/2)*EXP(-'Output(tau)'!$B$34*('Output(tau)'!$B$18-$H34)-(1-('Output(tau)'!$B$18-$H34)/AP$1)^2/(4*'Output(tau)'!$B$12*('Output(tau)'!$B$18-$H34)/AP$1)),0)</f>
        <v>2.1528494747079938E-2</v>
      </c>
      <c r="AQ34">
        <f>IF('Output(tau)'!$B$18&gt;$H34,1/AQ$1/SQRT(4*3.14159*'Output(tau)'!$B$12)*(('Output(tau)'!$B$18-$H34)/AQ$1)^(-3/2)*EXP(-'Output(tau)'!$B$34*('Output(tau)'!$B$18-$H34)-(1-('Output(tau)'!$B$18-$H34)/AQ$1)^2/(4*'Output(tau)'!$B$12*('Output(tau)'!$B$18-$H34)/AQ$1)),0)</f>
        <v>2.2151686249711911E-2</v>
      </c>
      <c r="AR34">
        <f>IF('Output(tau)'!$B$18&gt;$H34,1/AR$1/SQRT(4*3.14159*'Output(tau)'!$B$12)*(('Output(tau)'!$B$18-$H34)/AR$1)^(-3/2)*EXP(-'Output(tau)'!$B$34*('Output(tau)'!$B$18-$H34)-(1-('Output(tau)'!$B$18-$H34)/AR$1)^2/(4*'Output(tau)'!$B$12*('Output(tau)'!$B$18-$H34)/AR$1)),0)</f>
        <v>2.2682788305094334E-2</v>
      </c>
      <c r="AS34">
        <f>IF('Output(tau)'!$B$18&gt;$H34,1/AS$1/SQRT(4*3.14159*'Output(tau)'!$B$12)*(('Output(tau)'!$B$18-$H34)/AS$1)^(-3/2)*EXP(-'Output(tau)'!$B$34*('Output(tau)'!$B$18-$H34)-(1-('Output(tau)'!$B$18-$H34)/AS$1)^2/(4*'Output(tau)'!$B$12*('Output(tau)'!$B$18-$H34)/AS$1)),0)</f>
        <v>2.3123230167579379E-2</v>
      </c>
      <c r="AT34">
        <f>IF('Output(tau)'!$B$18&gt;$H34,1/AT$1/SQRT(4*3.14159*'Output(tau)'!$B$12)*(('Output(tau)'!$B$18-$H34)/AT$1)^(-3/2)*EXP(-'Output(tau)'!$B$34*('Output(tau)'!$B$18-$H34)-(1-('Output(tau)'!$B$18-$H34)/AT$1)^2/(4*'Output(tau)'!$B$12*('Output(tau)'!$B$18-$H34)/AT$1)),0)</f>
        <v>2.3475327232182028E-2</v>
      </c>
      <c r="AU34">
        <f>IF('Output(tau)'!$B$18&gt;$H34,1/AU$1/SQRT(4*3.14159*'Output(tau)'!$B$12)*(('Output(tau)'!$B$18-$H34)/AU$1)^(-3/2)*EXP(-'Output(tau)'!$B$34*('Output(tau)'!$B$18-$H34)-(1-('Output(tau)'!$B$18-$H34)/AU$1)^2/(4*'Output(tau)'!$B$12*('Output(tau)'!$B$18-$H34)/AU$1)),0)</f>
        <v>2.3742122665470104E-2</v>
      </c>
      <c r="AV34">
        <f>IF('Output(tau)'!$B$18&gt;$H34,1/AV$1/SQRT(4*3.14159*'Output(tau)'!$B$12)*(('Output(tau)'!$B$18-$H34)/AV$1)^(-3/2)*EXP(-'Output(tau)'!$B$34*('Output(tau)'!$B$18-$H34)-(1-('Output(tau)'!$B$18-$H34)/AV$1)^2/(4*'Output(tau)'!$B$12*('Output(tau)'!$B$18-$H34)/AV$1)),0)</f>
        <v>2.3927242525637386E-2</v>
      </c>
    </row>
    <row r="35" spans="7:48" x14ac:dyDescent="0.15">
      <c r="G35">
        <f>IF('Output(tau)'!$B$18&gt;H35,'Output(tau)'!$B$18-H35,0)</f>
        <v>37</v>
      </c>
      <c r="H35">
        <v>1963</v>
      </c>
      <c r="I35">
        <f>IF('Output(tau)'!$B$18&gt;$H35,1/I$1/SQRT(4*3.14159*'Output(tau)'!$B$12)*(('Output(tau)'!$B$18-$H35)/I$1)^(-3/2)*EXP(-'Output(tau)'!$B$34*('Output(tau)'!$B$18-$H35)-(1-('Output(tau)'!$B$18-$H35)/I$1)^2/(4*'Output(tau)'!$B$12*('Output(tau)'!$B$18-$H35)/I$1)),0)</f>
        <v>9.0970147674431933E-5</v>
      </c>
      <c r="J35">
        <f>IF('Output(tau)'!$B$18&gt;$H35,1/J$1/SQRT(4*3.14159*'Output(tau)'!$B$12)*(('Output(tau)'!$B$18-$H35)/J$1)^(-3/2)*EXP(-'Output(tau)'!$B$34*('Output(tau)'!$B$18-$H35)-(1-('Output(tau)'!$B$18-$H35)/J$1)^2/(4*'Output(tau)'!$B$12*('Output(tau)'!$B$18-$H35)/J$1)),0)</f>
        <v>5.9603510741309596E-21</v>
      </c>
      <c r="K35">
        <f>IF('Output(tau)'!$B$18&gt;$H35,1/K$1/SQRT(4*3.14159*'Output(tau)'!$B$12)*(('Output(tau)'!$B$18-$H35)/K$1)^(-3/2)*EXP(-'Output(tau)'!$B$34*('Output(tau)'!$B$18-$H35)-(1-('Output(tau)'!$B$18-$H35)/K$1)^2/(4*'Output(tau)'!$B$12*('Output(tau)'!$B$18-$H35)/K$1)),0)</f>
        <v>3.3833467644257217E-14</v>
      </c>
      <c r="L35">
        <f>IF('Output(tau)'!$B$18&gt;$H35,1/L$1/SQRT(4*3.14159*'Output(tau)'!$B$12)*(('Output(tau)'!$B$18-$H35)/L$1)^(-3/2)*EXP(-'Output(tau)'!$B$34*('Output(tau)'!$B$18-$H35)-(1-('Output(tau)'!$B$18-$H35)/L$1)^2/(4*'Output(tau)'!$B$12*('Output(tau)'!$B$18-$H35)/L$1)),0)</f>
        <v>8.1312682654397005E-11</v>
      </c>
      <c r="M35">
        <f>IF('Output(tau)'!$B$18&gt;$H35,1/M$1/SQRT(4*3.14159*'Output(tau)'!$B$12)*(('Output(tau)'!$B$18-$H35)/M$1)^(-3/2)*EXP(-'Output(tau)'!$B$34*('Output(tau)'!$B$18-$H35)-(1-('Output(tau)'!$B$18-$H35)/M$1)^2/(4*'Output(tau)'!$B$12*('Output(tau)'!$B$18-$H35)/M$1)),0)</f>
        <v>8.6672445996388837E-9</v>
      </c>
      <c r="N35">
        <f>IF('Output(tau)'!$B$18&gt;$H35,1/N$1/SQRT(4*3.14159*'Output(tau)'!$B$12)*(('Output(tau)'!$B$18-$H35)/N$1)^(-3/2)*EXP(-'Output(tau)'!$B$34*('Output(tau)'!$B$18-$H35)-(1-('Output(tau)'!$B$18-$H35)/N$1)^2/(4*'Output(tau)'!$B$12*('Output(tau)'!$B$18-$H35)/N$1)),0)</f>
        <v>1.9373233228449819E-7</v>
      </c>
      <c r="O35">
        <f>IF('Output(tau)'!$B$18&gt;$H35,1/O$1/SQRT(4*3.14159*'Output(tau)'!$B$12)*(('Output(tau)'!$B$18-$H35)/O$1)^(-3/2)*EXP(-'Output(tau)'!$B$34*('Output(tau)'!$B$18-$H35)-(1-('Output(tau)'!$B$18-$H35)/O$1)^2/(4*'Output(tau)'!$B$12*('Output(tau)'!$B$18-$H35)/O$1)),0)</f>
        <v>1.7693476540383105E-6</v>
      </c>
      <c r="P35">
        <f>IF('Output(tau)'!$B$18&gt;$H35,1/P$1/SQRT(4*3.14159*'Output(tau)'!$B$12)*(('Output(tau)'!$B$18-$H35)/P$1)^(-3/2)*EXP(-'Output(tau)'!$B$34*('Output(tau)'!$B$18-$H35)-(1-('Output(tau)'!$B$18-$H35)/P$1)^2/(4*'Output(tau)'!$B$12*('Output(tau)'!$B$18-$H35)/P$1)),0)</f>
        <v>9.222026106202875E-6</v>
      </c>
      <c r="Q35">
        <f>IF('Output(tau)'!$B$18&gt;$H35,1/Q$1/SQRT(4*3.14159*'Output(tau)'!$B$12)*(('Output(tau)'!$B$18-$H35)/Q$1)^(-3/2)*EXP(-'Output(tau)'!$B$34*('Output(tau)'!$B$18-$H35)-(1-('Output(tau)'!$B$18-$H35)/Q$1)^2/(4*'Output(tau)'!$B$12*('Output(tau)'!$B$18-$H35)/Q$1)),0)</f>
        <v>3.3037422599645506E-5</v>
      </c>
      <c r="R35">
        <f>IF('Output(tau)'!$B$18&gt;$H35,1/R$1/SQRT(4*3.14159*'Output(tau)'!$B$12)*(('Output(tau)'!$B$18-$H35)/R$1)^(-3/2)*EXP(-'Output(tau)'!$B$34*('Output(tau)'!$B$18-$H35)-(1-('Output(tau)'!$B$18-$H35)/R$1)^2/(4*'Output(tau)'!$B$12*('Output(tau)'!$B$18-$H35)/R$1)),0)</f>
        <v>9.0970147674431933E-5</v>
      </c>
      <c r="S35">
        <f>IF('Output(tau)'!$B$18&gt;$H35,1/S$1/SQRT(4*3.14159*'Output(tau)'!$B$12)*(('Output(tau)'!$B$18-$H35)/S$1)^(-3/2)*EXP(-'Output(tau)'!$B$34*('Output(tau)'!$B$18-$H35)-(1-('Output(tau)'!$B$18-$H35)/S$1)^2/(4*'Output(tau)'!$B$12*('Output(tau)'!$B$18-$H35)/S$1)),0)</f>
        <v>2.0675365630346102E-4</v>
      </c>
      <c r="T35">
        <f>IF('Output(tau)'!$B$18&gt;$H35,1/T$1/SQRT(4*3.14159*'Output(tau)'!$B$12)*(('Output(tau)'!$B$18-$H35)/T$1)^(-3/2)*EXP(-'Output(tau)'!$B$34*('Output(tau)'!$B$18-$H35)-(1-('Output(tau)'!$B$18-$H35)/T$1)^2/(4*'Output(tau)'!$B$12*('Output(tau)'!$B$18-$H35)/T$1)),0)</f>
        <v>4.0676015626475248E-4</v>
      </c>
      <c r="U35">
        <f>IF('Output(tau)'!$B$18&gt;$H35,1/U$1/SQRT(4*3.14159*'Output(tau)'!$B$12)*(('Output(tau)'!$B$18-$H35)/U$1)^(-3/2)*EXP(-'Output(tau)'!$B$34*('Output(tau)'!$B$18-$H35)-(1-('Output(tau)'!$B$18-$H35)/U$1)^2/(4*'Output(tau)'!$B$12*('Output(tau)'!$B$18-$H35)/U$1)),0)</f>
        <v>7.1596137452416698E-4</v>
      </c>
      <c r="V35">
        <f>IF('Output(tau)'!$B$18&gt;$H35,1/V$1/SQRT(4*3.14159*'Output(tau)'!$B$12)*(('Output(tau)'!$B$18-$H35)/V$1)^(-3/2)*EXP(-'Output(tau)'!$B$34*('Output(tau)'!$B$18-$H35)-(1-('Output(tau)'!$B$18-$H35)/V$1)^2/(4*'Output(tau)'!$B$12*('Output(tau)'!$B$18-$H35)/V$1)),0)</f>
        <v>1.1544212279968528E-3</v>
      </c>
      <c r="W35">
        <f>IF('Output(tau)'!$B$18&gt;$H35,1/W$1/SQRT(4*3.14159*'Output(tau)'!$B$12)*(('Output(tau)'!$B$18-$H35)/W$1)^(-3/2)*EXP(-'Output(tau)'!$B$34*('Output(tau)'!$B$18-$H35)-(1-('Output(tau)'!$B$18-$H35)/W$1)^2/(4*'Output(tau)'!$B$12*('Output(tau)'!$B$18-$H35)/W$1)),0)</f>
        <v>1.7349943826557909E-3</v>
      </c>
      <c r="X35">
        <f>IF('Output(tau)'!$B$18&gt;$H35,1/X$1/SQRT(4*3.14159*'Output(tau)'!$B$12)*(('Output(tau)'!$B$18-$H35)/X$1)^(-3/2)*EXP(-'Output(tau)'!$B$34*('Output(tau)'!$B$18-$H35)-(1-('Output(tau)'!$B$18-$H35)/X$1)^2/(4*'Output(tau)'!$B$12*('Output(tau)'!$B$18-$H35)/X$1)),0)</f>
        <v>2.4623656529523478E-3</v>
      </c>
      <c r="Y35">
        <f>IF('Output(tau)'!$B$18&gt;$H35,1/Y$1/SQRT(4*3.14159*'Output(tau)'!$B$12)*(('Output(tau)'!$B$18-$H35)/Y$1)^(-3/2)*EXP(-'Output(tau)'!$B$34*('Output(tau)'!$B$18-$H35)-(1-('Output(tau)'!$B$18-$H35)/Y$1)^2/(4*'Output(tau)'!$B$12*('Output(tau)'!$B$18-$H35)/Y$1)),0)</f>
        <v>3.3332266811248313E-3</v>
      </c>
      <c r="Z35">
        <f>IF('Output(tau)'!$B$18&gt;$H35,1/Z$1/SQRT(4*3.14159*'Output(tau)'!$B$12)*(('Output(tau)'!$B$18-$H35)/Z$1)^(-3/2)*EXP(-'Output(tau)'!$B$34*('Output(tau)'!$B$18-$H35)-(1-('Output(tau)'!$B$18-$H35)/Z$1)^2/(4*'Output(tau)'!$B$12*('Output(tau)'!$B$18-$H35)/Z$1)),0)</f>
        <v>4.3372479288723911E-3</v>
      </c>
      <c r="AA35">
        <f>IF('Output(tau)'!$B$18&gt;$H35,1/AA$1/SQRT(4*3.14159*'Output(tau)'!$B$12)*(('Output(tau)'!$B$18-$H35)/AA$1)^(-3/2)*EXP(-'Output(tau)'!$B$34*('Output(tau)'!$B$18-$H35)-(1-('Output(tau)'!$B$18-$H35)/AA$1)^2/(4*'Output(tau)'!$B$12*('Output(tau)'!$B$18-$H35)/AA$1)),0)</f>
        <v>5.4584993547505288E-3</v>
      </c>
      <c r="AB35">
        <f>IF('Output(tau)'!$B$18&gt;$H35,1/AB$1/SQRT(4*3.14159*'Output(tau)'!$B$12)*(('Output(tau)'!$B$18-$H35)/AB$1)^(-3/2)*EXP(-'Output(tau)'!$B$34*('Output(tau)'!$B$18-$H35)-(1-('Output(tau)'!$B$18-$H35)/AB$1)^2/(4*'Output(tau)'!$B$12*('Output(tau)'!$B$18-$H35)/AB$1)),0)</f>
        <v>6.6770350938046364E-3</v>
      </c>
      <c r="AC35">
        <f>IF('Output(tau)'!$B$18&gt;$H35,1/AC$1/SQRT(4*3.14159*'Output(tau)'!$B$12)*(('Output(tau)'!$B$18-$H35)/AC$1)^(-3/2)*EXP(-'Output(tau)'!$B$34*('Output(tau)'!$B$18-$H35)-(1-('Output(tau)'!$B$18-$H35)/AC$1)^2/(4*'Output(tau)'!$B$12*('Output(tau)'!$B$18-$H35)/AC$1)),0)</f>
        <v>7.970439619304345E-3</v>
      </c>
      <c r="AD35">
        <f>IF('Output(tau)'!$B$18&gt;$H35,1/AD$1/SQRT(4*3.14159*'Output(tau)'!$B$12)*(('Output(tau)'!$B$18-$H35)/AD$1)^(-3/2)*EXP(-'Output(tau)'!$B$34*('Output(tau)'!$B$18-$H35)-(1-('Output(tau)'!$B$18-$H35)/AD$1)^2/(4*'Output(tau)'!$B$12*('Output(tau)'!$B$18-$H35)/AD$1)),0)</f>
        <v>9.3152099340917081E-3</v>
      </c>
      <c r="AE35">
        <f>IF('Output(tau)'!$B$18&gt;$H35,1/AE$1/SQRT(4*3.14159*'Output(tau)'!$B$12)*(('Output(tau)'!$B$18-$H35)/AE$1)^(-3/2)*EXP(-'Output(tau)'!$B$34*('Output(tau)'!$B$18-$H35)-(1-('Output(tau)'!$B$18-$H35)/AE$1)^2/(4*'Output(tau)'!$B$12*('Output(tau)'!$B$18-$H35)/AE$1)),0)</f>
        <v>1.0687909815482569E-2</v>
      </c>
      <c r="AF35">
        <f>IF('Output(tau)'!$B$18&gt;$H35,1/AF$1/SQRT(4*3.14159*'Output(tau)'!$B$12)*(('Output(tau)'!$B$18-$H35)/AF$1)^(-3/2)*EXP(-'Output(tau)'!$B$34*('Output(tau)'!$B$18-$H35)-(1-('Output(tau)'!$B$18-$H35)/AF$1)^2/(4*'Output(tau)'!$B$12*('Output(tau)'!$B$18-$H35)/AF$1)),0)</f>
        <v>1.2066076042915465E-2</v>
      </c>
      <c r="AG35">
        <f>IF('Output(tau)'!$B$18&gt;$H35,1/AG$1/SQRT(4*3.14159*'Output(tau)'!$B$12)*(('Output(tau)'!$B$18-$H35)/AG$1)^(-3/2)*EXP(-'Output(tau)'!$B$34*('Output(tau)'!$B$18-$H35)-(1-('Output(tau)'!$B$18-$H35)/AG$1)^2/(4*'Output(tau)'!$B$12*('Output(tau)'!$B$18-$H35)/AG$1)),0)</f>
        <v>1.3428884927474778E-2</v>
      </c>
      <c r="AH35">
        <f>IF('Output(tau)'!$B$18&gt;$H35,1/AH$1/SQRT(4*3.14159*'Output(tau)'!$B$12)*(('Output(tau)'!$B$18-$H35)/AH$1)^(-3/2)*EXP(-'Output(tau)'!$B$34*('Output(tau)'!$B$18-$H35)-(1-('Output(tau)'!$B$18-$H35)/AH$1)^2/(4*'Output(tau)'!$B$12*('Output(tau)'!$B$18-$H35)/AH$1)),0)</f>
        <v>1.4757603771994825E-2</v>
      </c>
      <c r="AI35">
        <f>IF('Output(tau)'!$B$18&gt;$H35,1/AI$1/SQRT(4*3.14159*'Output(tau)'!$B$12)*(('Output(tau)'!$B$18-$H35)/AI$1)^(-3/2)*EXP(-'Output(tau)'!$B$34*('Output(tau)'!$B$18-$H35)-(1-('Output(tau)'!$B$18-$H35)/AI$1)^2/(4*'Output(tau)'!$B$12*('Output(tau)'!$B$18-$H35)/AI$1)),0)</f>
        <v>1.6035859578685838E-2</v>
      </c>
      <c r="AJ35">
        <f>IF('Output(tau)'!$B$18&gt;$H35,1/AJ$1/SQRT(4*3.14159*'Output(tau)'!$B$12)*(('Output(tau)'!$B$18-$H35)/AJ$1)^(-3/2)*EXP(-'Output(tau)'!$B$34*('Output(tau)'!$B$18-$H35)-(1-('Output(tau)'!$B$18-$H35)/AJ$1)^2/(4*'Output(tau)'!$B$12*('Output(tau)'!$B$18-$H35)/AJ$1)),0)</f>
        <v>1.7249759303928507E-2</v>
      </c>
      <c r="AK35">
        <f>IF('Output(tau)'!$B$18&gt;$H35,1/AK$1/SQRT(4*3.14159*'Output(tau)'!$B$12)*(('Output(tau)'!$B$18-$H35)/AK$1)^(-3/2)*EXP(-'Output(tau)'!$B$34*('Output(tau)'!$B$18-$H35)-(1-('Output(tau)'!$B$18-$H35)/AK$1)^2/(4*'Output(tau)'!$B$12*('Output(tau)'!$B$18-$H35)/AK$1)),0)</f>
        <v>1.8387894463044188E-2</v>
      </c>
      <c r="AL35">
        <f>IF('Output(tau)'!$B$18&gt;$H35,1/AL$1/SQRT(4*3.14159*'Output(tau)'!$B$12)*(('Output(tau)'!$B$18-$H35)/AL$1)^(-3/2)*EXP(-'Output(tau)'!$B$34*('Output(tau)'!$B$18-$H35)-(1-('Output(tau)'!$B$18-$H35)/AL$1)^2/(4*'Output(tau)'!$B$12*('Output(tau)'!$B$18-$H35)/AL$1)),0)</f>
        <v>1.9441259496165902E-2</v>
      </c>
      <c r="AM35">
        <f>IF('Output(tau)'!$B$18&gt;$H35,1/AM$1/SQRT(4*3.14159*'Output(tau)'!$B$12)*(('Output(tau)'!$B$18-$H35)/AM$1)^(-3/2)*EXP(-'Output(tau)'!$B$34*('Output(tau)'!$B$18-$H35)-(1-('Output(tau)'!$B$18-$H35)/AM$1)^2/(4*'Output(tau)'!$B$12*('Output(tau)'!$B$18-$H35)/AM$1)),0)</f>
        <v>2.0403109082987109E-2</v>
      </c>
      <c r="AN35">
        <f>IF('Output(tau)'!$B$18&gt;$H35,1/AN$1/SQRT(4*3.14159*'Output(tau)'!$B$12)*(('Output(tau)'!$B$18-$H35)/AN$1)^(-3/2)*EXP(-'Output(tau)'!$B$34*('Output(tau)'!$B$18-$H35)-(1-('Output(tau)'!$B$18-$H35)/AN$1)^2/(4*'Output(tau)'!$B$12*('Output(tau)'!$B$18-$H35)/AN$1)),0)</f>
        <v>2.1268775210521756E-2</v>
      </c>
      <c r="AO35">
        <f>IF('Output(tau)'!$B$18&gt;$H35,1/AO$1/SQRT(4*3.14159*'Output(tau)'!$B$12)*(('Output(tau)'!$B$18-$H35)/AO$1)^(-3/2)*EXP(-'Output(tau)'!$B$34*('Output(tau)'!$B$18-$H35)-(1-('Output(tau)'!$B$18-$H35)/AO$1)^2/(4*'Output(tau)'!$B$12*('Output(tau)'!$B$18-$H35)/AO$1)),0)</f>
        <v>2.2035460647361307E-2</v>
      </c>
      <c r="AP35">
        <f>IF('Output(tau)'!$B$18&gt;$H35,1/AP$1/SQRT(4*3.14159*'Output(tau)'!$B$12)*(('Output(tau)'!$B$18-$H35)/AP$1)^(-3/2)*EXP(-'Output(tau)'!$B$34*('Output(tau)'!$B$18-$H35)-(1-('Output(tau)'!$B$18-$H35)/AP$1)^2/(4*'Output(tau)'!$B$12*('Output(tau)'!$B$18-$H35)/AP$1)),0)</f>
        <v>2.2702021765412344E-2</v>
      </c>
      <c r="AQ35">
        <f>IF('Output(tau)'!$B$18&gt;$H35,1/AQ$1/SQRT(4*3.14159*'Output(tau)'!$B$12)*(('Output(tau)'!$B$18-$H35)/AQ$1)^(-3/2)*EXP(-'Output(tau)'!$B$34*('Output(tau)'!$B$18-$H35)-(1-('Output(tau)'!$B$18-$H35)/AQ$1)^2/(4*'Output(tau)'!$B$12*('Output(tau)'!$B$18-$H35)/AQ$1)),0)</f>
        <v>2.3268750459420482E-2</v>
      </c>
      <c r="AR35">
        <f>IF('Output(tau)'!$B$18&gt;$H35,1/AR$1/SQRT(4*3.14159*'Output(tau)'!$B$12)*(('Output(tau)'!$B$18-$H35)/AR$1)^(-3/2)*EXP(-'Output(tau)'!$B$34*('Output(tau)'!$B$18-$H35)-(1-('Output(tau)'!$B$18-$H35)/AR$1)^2/(4*'Output(tau)'!$B$12*('Output(tau)'!$B$18-$H35)/AR$1)),0)</f>
        <v>2.3737162255118367E-2</v>
      </c>
      <c r="AS35">
        <f>IF('Output(tau)'!$B$18&gt;$H35,1/AS$1/SQRT(4*3.14159*'Output(tau)'!$B$12)*(('Output(tau)'!$B$18-$H35)/AS$1)^(-3/2)*EXP(-'Output(tau)'!$B$34*('Output(tau)'!$B$18-$H35)-(1-('Output(tau)'!$B$18-$H35)/AS$1)^2/(4*'Output(tau)'!$B$12*('Output(tau)'!$B$18-$H35)/AS$1)),0)</f>
        <v>2.410979553575452E-2</v>
      </c>
      <c r="AT35">
        <f>IF('Output(tau)'!$B$18&gt;$H35,1/AT$1/SQRT(4*3.14159*'Output(tau)'!$B$12)*(('Output(tau)'!$B$18-$H35)/AT$1)^(-3/2)*EXP(-'Output(tau)'!$B$34*('Output(tau)'!$B$18-$H35)-(1-('Output(tau)'!$B$18-$H35)/AT$1)^2/(4*'Output(tau)'!$B$12*('Output(tau)'!$B$18-$H35)/AT$1)),0)</f>
        <v>2.4390025100061802E-2</v>
      </c>
      <c r="AU35">
        <f>IF('Output(tau)'!$B$18&gt;$H35,1/AU$1/SQRT(4*3.14159*'Output(tau)'!$B$12)*(('Output(tau)'!$B$18-$H35)/AU$1)^(-3/2)*EXP(-'Output(tau)'!$B$34*('Output(tau)'!$B$18-$H35)-(1-('Output(tau)'!$B$18-$H35)/AU$1)^2/(4*'Output(tau)'!$B$12*('Output(tau)'!$B$18-$H35)/AU$1)),0)</f>
        <v>2.4581891930447887E-2</v>
      </c>
      <c r="AV35">
        <f>IF('Output(tau)'!$B$18&gt;$H35,1/AV$1/SQRT(4*3.14159*'Output(tau)'!$B$12)*(('Output(tau)'!$B$18-$H35)/AV$1)^(-3/2)*EXP(-'Output(tau)'!$B$34*('Output(tau)'!$B$18-$H35)-(1-('Output(tau)'!$B$18-$H35)/AV$1)^2/(4*'Output(tau)'!$B$12*('Output(tau)'!$B$18-$H35)/AV$1)),0)</f>
        <v>2.4689950036316393E-2</v>
      </c>
    </row>
    <row r="36" spans="7:48" x14ac:dyDescent="0.15">
      <c r="G36">
        <f>IF('Output(tau)'!$B$18&gt;H36,'Output(tau)'!$B$18-H36,0)</f>
        <v>36</v>
      </c>
      <c r="H36">
        <v>1964</v>
      </c>
      <c r="I36">
        <f>IF('Output(tau)'!$B$18&gt;$H36,1/I$1/SQRT(4*3.14159*'Output(tau)'!$B$12)*(('Output(tau)'!$B$18-$H36)/I$1)^(-3/2)*EXP(-'Output(tau)'!$B$34*('Output(tau)'!$B$18-$H36)-(1-('Output(tau)'!$B$18-$H36)/I$1)^2/(4*'Output(tau)'!$B$12*('Output(tau)'!$B$18-$H36)/I$1)),0)</f>
        <v>1.1944560717627076E-4</v>
      </c>
      <c r="J36">
        <f>IF('Output(tau)'!$B$18&gt;$H36,1/J$1/SQRT(4*3.14159*'Output(tau)'!$B$12)*(('Output(tau)'!$B$18-$H36)/J$1)^(-3/2)*EXP(-'Output(tau)'!$B$34*('Output(tau)'!$B$18-$H36)-(1-('Output(tau)'!$B$18-$H36)/J$1)^2/(4*'Output(tau)'!$B$12*('Output(tau)'!$B$18-$H36)/J$1)),0)</f>
        <v>2.1595265307298191E-20</v>
      </c>
      <c r="K36">
        <f>IF('Output(tau)'!$B$18&gt;$H36,1/K$1/SQRT(4*3.14159*'Output(tau)'!$B$12)*(('Output(tau)'!$B$18-$H36)/K$1)^(-3/2)*EXP(-'Output(tau)'!$B$34*('Output(tau)'!$B$18-$H36)-(1-('Output(tau)'!$B$18-$H36)/K$1)^2/(4*'Output(tau)'!$B$12*('Output(tau)'!$B$18-$H36)/K$1)),0)</f>
        <v>8.0660714177005611E-14</v>
      </c>
      <c r="L36">
        <f>IF('Output(tau)'!$B$18&gt;$H36,1/L$1/SQRT(4*3.14159*'Output(tau)'!$B$12)*(('Output(tau)'!$B$18-$H36)/L$1)^(-3/2)*EXP(-'Output(tau)'!$B$34*('Output(tau)'!$B$18-$H36)-(1-('Output(tau)'!$B$18-$H36)/L$1)^2/(4*'Output(tau)'!$B$12*('Output(tau)'!$B$18-$H36)/L$1)),0)</f>
        <v>1.5710163559381076E-10</v>
      </c>
      <c r="M36">
        <f>IF('Output(tau)'!$B$18&gt;$H36,1/M$1/SQRT(4*3.14159*'Output(tau)'!$B$12)*(('Output(tau)'!$B$18-$H36)/M$1)^(-3/2)*EXP(-'Output(tau)'!$B$34*('Output(tau)'!$B$18-$H36)-(1-('Output(tau)'!$B$18-$H36)/M$1)^2/(4*'Output(tau)'!$B$12*('Output(tau)'!$B$18-$H36)/M$1)),0)</f>
        <v>1.4750323409327525E-8</v>
      </c>
      <c r="N36">
        <f>IF('Output(tau)'!$B$18&gt;$H36,1/N$1/SQRT(4*3.14159*'Output(tau)'!$B$12)*(('Output(tau)'!$B$18-$H36)/N$1)^(-3/2)*EXP(-'Output(tau)'!$B$34*('Output(tau)'!$B$18-$H36)-(1-('Output(tau)'!$B$18-$H36)/N$1)^2/(4*'Output(tau)'!$B$12*('Output(tau)'!$B$18-$H36)/N$1)),0)</f>
        <v>3.027723922546568E-7</v>
      </c>
      <c r="O36">
        <f>IF('Output(tau)'!$B$18&gt;$H36,1/O$1/SQRT(4*3.14159*'Output(tau)'!$B$12)*(('Output(tau)'!$B$18-$H36)/O$1)^(-3/2)*EXP(-'Output(tau)'!$B$34*('Output(tau)'!$B$18-$H36)-(1-('Output(tau)'!$B$18-$H36)/O$1)^2/(4*'Output(tau)'!$B$12*('Output(tau)'!$B$18-$H36)/O$1)),0)</f>
        <v>2.6005269612585646E-6</v>
      </c>
      <c r="P36">
        <f>IF('Output(tau)'!$B$18&gt;$H36,1/P$1/SQRT(4*3.14159*'Output(tau)'!$B$12)*(('Output(tau)'!$B$18-$H36)/P$1)^(-3/2)*EXP(-'Output(tau)'!$B$34*('Output(tau)'!$B$18-$H36)-(1-('Output(tau)'!$B$18-$H36)/P$1)^2/(4*'Output(tau)'!$B$12*('Output(tau)'!$B$18-$H36)/P$1)),0)</f>
        <v>1.2938122824732363E-5</v>
      </c>
      <c r="Q36">
        <f>IF('Output(tau)'!$B$18&gt;$H36,1/Q$1/SQRT(4*3.14159*'Output(tau)'!$B$12)*(('Output(tau)'!$B$18-$H36)/Q$1)^(-3/2)*EXP(-'Output(tau)'!$B$34*('Output(tau)'!$B$18-$H36)-(1-('Output(tau)'!$B$18-$H36)/Q$1)^2/(4*'Output(tau)'!$B$12*('Output(tau)'!$B$18-$H36)/Q$1)),0)</f>
        <v>4.4684437395232908E-5</v>
      </c>
      <c r="R36">
        <f>IF('Output(tau)'!$B$18&gt;$H36,1/R$1/SQRT(4*3.14159*'Output(tau)'!$B$12)*(('Output(tau)'!$B$18-$H36)/R$1)^(-3/2)*EXP(-'Output(tau)'!$B$34*('Output(tau)'!$B$18-$H36)-(1-('Output(tau)'!$B$18-$H36)/R$1)^2/(4*'Output(tau)'!$B$12*('Output(tau)'!$B$18-$H36)/R$1)),0)</f>
        <v>1.1944560717627076E-4</v>
      </c>
      <c r="S36">
        <f>IF('Output(tau)'!$B$18&gt;$H36,1/S$1/SQRT(4*3.14159*'Output(tau)'!$B$12)*(('Output(tau)'!$B$18-$H36)/S$1)^(-3/2)*EXP(-'Output(tau)'!$B$34*('Output(tau)'!$B$18-$H36)-(1-('Output(tau)'!$B$18-$H36)/S$1)^2/(4*'Output(tau)'!$B$12*('Output(tau)'!$B$18-$H36)/S$1)),0)</f>
        <v>2.648738199125234E-4</v>
      </c>
      <c r="T36">
        <f>IF('Output(tau)'!$B$18&gt;$H36,1/T$1/SQRT(4*3.14159*'Output(tau)'!$B$12)*(('Output(tau)'!$B$18-$H36)/T$1)^(-3/2)*EXP(-'Output(tau)'!$B$34*('Output(tau)'!$B$18-$H36)-(1-('Output(tau)'!$B$18-$H36)/T$1)^2/(4*'Output(tau)'!$B$12*('Output(tau)'!$B$18-$H36)/T$1)),0)</f>
        <v>5.1036848640386172E-4</v>
      </c>
      <c r="U36">
        <f>IF('Output(tau)'!$B$18&gt;$H36,1/U$1/SQRT(4*3.14159*'Output(tau)'!$B$12)*(('Output(tau)'!$B$18-$H36)/U$1)^(-3/2)*EXP(-'Output(tau)'!$B$34*('Output(tau)'!$B$18-$H36)-(1-('Output(tau)'!$B$18-$H36)/U$1)^2/(4*'Output(tau)'!$B$12*('Output(tau)'!$B$18-$H36)/U$1)),0)</f>
        <v>8.8238897497623116E-4</v>
      </c>
      <c r="V36">
        <f>IF('Output(tau)'!$B$18&gt;$H36,1/V$1/SQRT(4*3.14159*'Output(tau)'!$B$12)*(('Output(tau)'!$B$18-$H36)/V$1)^(-3/2)*EXP(-'Output(tau)'!$B$34*('Output(tau)'!$B$18-$H36)-(1-('Output(tau)'!$B$18-$H36)/V$1)^2/(4*'Output(tau)'!$B$12*('Output(tau)'!$B$18-$H36)/V$1)),0)</f>
        <v>1.4007288813220502E-3</v>
      </c>
      <c r="W36">
        <f>IF('Output(tau)'!$B$18&gt;$H36,1/W$1/SQRT(4*3.14159*'Output(tau)'!$B$12)*(('Output(tau)'!$B$18-$H36)/W$1)^(-3/2)*EXP(-'Output(tau)'!$B$34*('Output(tau)'!$B$18-$H36)-(1-('Output(tau)'!$B$18-$H36)/W$1)^2/(4*'Output(tau)'!$B$12*('Output(tau)'!$B$18-$H36)/W$1)),0)</f>
        <v>2.07635956365814E-3</v>
      </c>
      <c r="X36">
        <f>IF('Output(tau)'!$B$18&gt;$H36,1/X$1/SQRT(4*3.14159*'Output(tau)'!$B$12)*(('Output(tau)'!$B$18-$H36)/X$1)^(-3/2)*EXP(-'Output(tau)'!$B$34*('Output(tau)'!$B$18-$H36)-(1-('Output(tau)'!$B$18-$H36)/X$1)^2/(4*'Output(tau)'!$B$12*('Output(tau)'!$B$18-$H36)/X$1)),0)</f>
        <v>2.9108378673105353E-3</v>
      </c>
      <c r="Y36">
        <f>IF('Output(tau)'!$B$18&gt;$H36,1/Y$1/SQRT(4*3.14159*'Output(tau)'!$B$12)*(('Output(tau)'!$B$18-$H36)/Y$1)^(-3/2)*EXP(-'Output(tau)'!$B$34*('Output(tau)'!$B$18-$H36)-(1-('Output(tau)'!$B$18-$H36)/Y$1)^2/(4*'Output(tau)'!$B$12*('Output(tau)'!$B$18-$H36)/Y$1)),0)</f>
        <v>3.8969382708383127E-3</v>
      </c>
      <c r="Z36">
        <f>IF('Output(tau)'!$B$18&gt;$H36,1/Z$1/SQRT(4*3.14159*'Output(tau)'!$B$12)*(('Output(tau)'!$B$18-$H36)/Z$1)^(-3/2)*EXP(-'Output(tau)'!$B$34*('Output(tau)'!$B$18-$H36)-(1-('Output(tau)'!$B$18-$H36)/Z$1)^2/(4*'Output(tau)'!$B$12*('Output(tau)'!$B$18-$H36)/Z$1)),0)</f>
        <v>5.0200685831407492E-3</v>
      </c>
      <c r="AA36">
        <f>IF('Output(tau)'!$B$18&gt;$H36,1/AA$1/SQRT(4*3.14159*'Output(tau)'!$B$12)*(('Output(tau)'!$B$18-$H36)/AA$1)^(-3/2)*EXP(-'Output(tau)'!$B$34*('Output(tau)'!$B$18-$H36)-(1-('Output(tau)'!$B$18-$H36)/AA$1)^2/(4*'Output(tau)'!$B$12*('Output(tau)'!$B$18-$H36)/AA$1)),0)</f>
        <v>6.2600655513452138E-3</v>
      </c>
      <c r="AB36">
        <f>IF('Output(tau)'!$B$18&gt;$H36,1/AB$1/SQRT(4*3.14159*'Output(tau)'!$B$12)*(('Output(tau)'!$B$18-$H36)/AB$1)^(-3/2)*EXP(-'Output(tau)'!$B$34*('Output(tau)'!$B$18-$H36)-(1-('Output(tau)'!$B$18-$H36)/AB$1)^2/(4*'Output(tau)'!$B$12*('Output(tau)'!$B$18-$H36)/AB$1)),0)</f>
        <v>7.5930622195707993E-3</v>
      </c>
      <c r="AC36">
        <f>IF('Output(tau)'!$B$18&gt;$H36,1/AC$1/SQRT(4*3.14159*'Output(tau)'!$B$12)*(('Output(tau)'!$B$18-$H36)/AC$1)^(-3/2)*EXP(-'Output(tau)'!$B$34*('Output(tau)'!$B$18-$H36)-(1-('Output(tau)'!$B$18-$H36)/AC$1)^2/(4*'Output(tau)'!$B$12*('Output(tau)'!$B$18-$H36)/AC$1)),0)</f>
        <v>8.9932232047508099E-3</v>
      </c>
      <c r="AD36">
        <f>IF('Output(tau)'!$B$18&gt;$H36,1/AD$1/SQRT(4*3.14159*'Output(tau)'!$B$12)*(('Output(tau)'!$B$18-$H36)/AD$1)^(-3/2)*EXP(-'Output(tau)'!$B$34*('Output(tau)'!$B$18-$H36)-(1-('Output(tau)'!$B$18-$H36)/AD$1)^2/(4*'Output(tau)'!$B$12*('Output(tau)'!$B$18-$H36)/AD$1)),0)</f>
        <v>1.043423341155118E-2</v>
      </c>
      <c r="AE36">
        <f>IF('Output(tau)'!$B$18&gt;$H36,1/AE$1/SQRT(4*3.14159*'Output(tau)'!$B$12)*(('Output(tau)'!$B$18-$H36)/AE$1)^(-3/2)*EXP(-'Output(tau)'!$B$34*('Output(tau)'!$B$18-$H36)-(1-('Output(tau)'!$B$18-$H36)/AE$1)^2/(4*'Output(tau)'!$B$12*('Output(tau)'!$B$18-$H36)/AE$1)),0)</f>
        <v>1.1890492415774936E-2</v>
      </c>
      <c r="AF36">
        <f>IF('Output(tau)'!$B$18&gt;$H36,1/AF$1/SQRT(4*3.14159*'Output(tau)'!$B$12)*(('Output(tau)'!$B$18-$H36)/AF$1)^(-3/2)*EXP(-'Output(tau)'!$B$34*('Output(tau)'!$B$18-$H36)-(1-('Output(tau)'!$B$18-$H36)/AF$1)^2/(4*'Output(tau)'!$B$12*('Output(tau)'!$B$18-$H36)/AF$1)),0)</f>
        <v>1.3338011483218021E-2</v>
      </c>
      <c r="AG36">
        <f>IF('Output(tau)'!$B$18&gt;$H36,1/AG$1/SQRT(4*3.14159*'Output(tau)'!$B$12)*(('Output(tau)'!$B$18-$H36)/AG$1)^(-3/2)*EXP(-'Output(tau)'!$B$34*('Output(tau)'!$B$18-$H36)-(1-('Output(tau)'!$B$18-$H36)/AG$1)^2/(4*'Output(tau)'!$B$12*('Output(tau)'!$B$18-$H36)/AG$1)),0)</f>
        <v>1.4755037028759885E-2</v>
      </c>
      <c r="AH36">
        <f>IF('Output(tau)'!$B$18&gt;$H36,1/AH$1/SQRT(4*3.14159*'Output(tau)'!$B$12)*(('Output(tau)'!$B$18-$H36)/AH$1)^(-3/2)*EXP(-'Output(tau)'!$B$34*('Output(tau)'!$B$18-$H36)-(1-('Output(tau)'!$B$18-$H36)/AH$1)^2/(4*'Output(tau)'!$B$12*('Output(tau)'!$B$18-$H36)/AH$1)),0)</f>
        <v>1.6122438035818153E-2</v>
      </c>
      <c r="AI36">
        <f>IF('Output(tau)'!$B$18&gt;$H36,1/AI$1/SQRT(4*3.14159*'Output(tau)'!$B$12)*(('Output(tau)'!$B$18-$H36)/AI$1)^(-3/2)*EXP(-'Output(tau)'!$B$34*('Output(tau)'!$B$18-$H36)-(1-('Output(tau)'!$B$18-$H36)/AI$1)^2/(4*'Output(tau)'!$B$12*('Output(tau)'!$B$18-$H36)/AI$1)),0)</f>
        <v>1.7423899814390877E-2</v>
      </c>
      <c r="AJ36">
        <f>IF('Output(tau)'!$B$18&gt;$H36,1/AJ$1/SQRT(4*3.14159*'Output(tau)'!$B$12)*(('Output(tau)'!$B$18-$H36)/AJ$1)^(-3/2)*EXP(-'Output(tau)'!$B$34*('Output(tau)'!$B$18-$H36)-(1-('Output(tau)'!$B$18-$H36)/AJ$1)^2/(4*'Output(tau)'!$B$12*('Output(tau)'!$B$18-$H36)/AJ$1)),0)</f>
        <v>1.8645965824251556E-2</v>
      </c>
      <c r="AK36">
        <f>IF('Output(tau)'!$B$18&gt;$H36,1/AK$1/SQRT(4*3.14159*'Output(tau)'!$B$12)*(('Output(tau)'!$B$18-$H36)/AK$1)^(-3/2)*EXP(-'Output(tau)'!$B$34*('Output(tau)'!$B$18-$H36)-(1-('Output(tau)'!$B$18-$H36)/AK$1)^2/(4*'Output(tau)'!$B$12*('Output(tau)'!$B$18-$H36)/AK$1)),0)</f>
        <v>1.9777965547484615E-2</v>
      </c>
      <c r="AL36">
        <f>IF('Output(tau)'!$B$18&gt;$H36,1/AL$1/SQRT(4*3.14159*'Output(tau)'!$B$12)*(('Output(tau)'!$B$18-$H36)/AL$1)^(-3/2)*EXP(-'Output(tau)'!$B$34*('Output(tau)'!$B$18-$H36)-(1-('Output(tau)'!$B$18-$H36)/AL$1)^2/(4*'Output(tau)'!$B$12*('Output(tau)'!$B$18-$H36)/AL$1)),0)</f>
        <v>2.081186119924407E-2</v>
      </c>
      <c r="AM36">
        <f>IF('Output(tau)'!$B$18&gt;$H36,1/AM$1/SQRT(4*3.14159*'Output(tau)'!$B$12)*(('Output(tau)'!$B$18-$H36)/AM$1)^(-3/2)*EXP(-'Output(tau)'!$B$34*('Output(tau)'!$B$18-$H36)-(1-('Output(tau)'!$B$18-$H36)/AM$1)^2/(4*'Output(tau)'!$B$12*('Output(tau)'!$B$18-$H36)/AM$1)),0)</f>
        <v>2.1742040459156543E-2</v>
      </c>
      <c r="AN36">
        <f>IF('Output(tau)'!$B$18&gt;$H36,1/AN$1/SQRT(4*3.14159*'Output(tau)'!$B$12)*(('Output(tau)'!$B$18-$H36)/AN$1)^(-3/2)*EXP(-'Output(tau)'!$B$34*('Output(tau)'!$B$18-$H36)-(1-('Output(tau)'!$B$18-$H36)/AN$1)^2/(4*'Output(tau)'!$B$12*('Output(tau)'!$B$18-$H36)/AN$1)),0)</f>
        <v>2.2565077004122143E-2</v>
      </c>
      <c r="AO36">
        <f>IF('Output(tau)'!$B$18&gt;$H36,1/AO$1/SQRT(4*3.14159*'Output(tau)'!$B$12)*(('Output(tau)'!$B$18-$H36)/AO$1)^(-3/2)*EXP(-'Output(tau)'!$B$34*('Output(tau)'!$B$18-$H36)-(1-('Output(tau)'!$B$18-$H36)/AO$1)^2/(4*'Output(tau)'!$B$12*('Output(tau)'!$B$18-$H36)/AO$1)),0)</f>
        <v>2.3279475753643947E-2</v>
      </c>
      <c r="AP36">
        <f>IF('Output(tau)'!$B$18&gt;$H36,1/AP$1/SQRT(4*3.14159*'Output(tau)'!$B$12)*(('Output(tau)'!$B$18-$H36)/AP$1)^(-3/2)*EXP(-'Output(tau)'!$B$34*('Output(tau)'!$B$18-$H36)-(1-('Output(tau)'!$B$18-$H36)/AP$1)^2/(4*'Output(tau)'!$B$12*('Output(tau)'!$B$18-$H36)/AP$1)),0)</f>
        <v>2.3885415542140086E-2</v>
      </c>
      <c r="AQ36">
        <f>IF('Output(tau)'!$B$18&gt;$H36,1/AQ$1/SQRT(4*3.14159*'Output(tau)'!$B$12)*(('Output(tau)'!$B$18-$H36)/AQ$1)^(-3/2)*EXP(-'Output(tau)'!$B$34*('Output(tau)'!$B$18-$H36)-(1-('Output(tau)'!$B$18-$H36)/AQ$1)^2/(4*'Output(tau)'!$B$12*('Output(tau)'!$B$18-$H36)/AQ$1)),0)</f>
        <v>2.438449843597067E-2</v>
      </c>
      <c r="AR36">
        <f>IF('Output(tau)'!$B$18&gt;$H36,1/AR$1/SQRT(4*3.14159*'Output(tau)'!$B$12)*(('Output(tau)'!$B$18-$H36)/AR$1)^(-3/2)*EXP(-'Output(tau)'!$B$34*('Output(tau)'!$B$18-$H36)-(1-('Output(tau)'!$B$18-$H36)/AR$1)^2/(4*'Output(tau)'!$B$12*('Output(tau)'!$B$18-$H36)/AR$1)),0)</f>
        <v>2.4779512078414365E-2</v>
      </c>
      <c r="AS36">
        <f>IF('Output(tau)'!$B$18&gt;$H36,1/AS$1/SQRT(4*3.14159*'Output(tau)'!$B$12)*(('Output(tau)'!$B$18-$H36)/AS$1)^(-3/2)*EXP(-'Output(tau)'!$B$34*('Output(tau)'!$B$18-$H36)-(1-('Output(tau)'!$B$18-$H36)/AS$1)^2/(4*'Output(tau)'!$B$12*('Output(tau)'!$B$18-$H36)/AS$1)),0)</f>
        <v>2.507420920313044E-2</v>
      </c>
      <c r="AT36">
        <f>IF('Output(tau)'!$B$18&gt;$H36,1/AT$1/SQRT(4*3.14159*'Output(tau)'!$B$12)*(('Output(tau)'!$B$18-$H36)/AT$1)^(-3/2)*EXP(-'Output(tau)'!$B$34*('Output(tau)'!$B$18-$H36)-(1-('Output(tau)'!$B$18-$H36)/AT$1)^2/(4*'Output(tau)'!$B$12*('Output(tau)'!$B$18-$H36)/AT$1)),0)</f>
        <v>2.5273106722651401E-2</v>
      </c>
      <c r="AU36">
        <f>IF('Output(tau)'!$B$18&gt;$H36,1/AU$1/SQRT(4*3.14159*'Output(tau)'!$B$12)*(('Output(tau)'!$B$18-$H36)/AU$1)^(-3/2)*EXP(-'Output(tau)'!$B$34*('Output(tau)'!$B$18-$H36)-(1-('Output(tau)'!$B$18-$H36)/AU$1)^2/(4*'Output(tau)'!$B$12*('Output(tau)'!$B$18-$H36)/AU$1)),0)</f>
        <v>2.5381305489289817E-2</v>
      </c>
      <c r="AV36">
        <f>IF('Output(tau)'!$B$18&gt;$H36,1/AV$1/SQRT(4*3.14159*'Output(tau)'!$B$12)*(('Output(tau)'!$B$18-$H36)/AV$1)^(-3/2)*EXP(-'Output(tau)'!$B$34*('Output(tau)'!$B$18-$H36)-(1-('Output(tau)'!$B$18-$H36)/AV$1)^2/(4*'Output(tau)'!$B$12*('Output(tau)'!$B$18-$H36)/AV$1)),0)</f>
        <v>2.540433086336593E-2</v>
      </c>
    </row>
    <row r="37" spans="7:48" x14ac:dyDescent="0.15">
      <c r="G37">
        <f>IF('Output(tau)'!$B$18&gt;H37,'Output(tau)'!$B$18-H37,0)</f>
        <v>35</v>
      </c>
      <c r="H37">
        <v>1965</v>
      </c>
      <c r="I37">
        <f>IF('Output(tau)'!$B$18&gt;$H37,1/I$1/SQRT(4*3.14159*'Output(tau)'!$B$12)*(('Output(tau)'!$B$18-$H37)/I$1)^(-3/2)*EXP(-'Output(tau)'!$B$34*('Output(tau)'!$B$18-$H37)-(1-('Output(tau)'!$B$18-$H37)/I$1)^2/(4*'Output(tau)'!$B$12*('Output(tau)'!$B$18-$H37)/I$1)),0)</f>
        <v>1.5684783684155338E-4</v>
      </c>
      <c r="J37">
        <f>IF('Output(tau)'!$B$18&gt;$H37,1/J$1/SQRT(4*3.14159*'Output(tau)'!$B$12)*(('Output(tau)'!$B$18-$H37)/J$1)^(-3/2)*EXP(-'Output(tau)'!$B$34*('Output(tau)'!$B$18-$H37)-(1-('Output(tau)'!$B$18-$H37)/J$1)^2/(4*'Output(tau)'!$B$12*('Output(tau)'!$B$18-$H37)/J$1)),0)</f>
        <v>7.8316801099489244E-20</v>
      </c>
      <c r="K37">
        <f>IF('Output(tau)'!$B$18&gt;$H37,1/K$1/SQRT(4*3.14159*'Output(tau)'!$B$12)*(('Output(tau)'!$B$18-$H37)/K$1)^(-3/2)*EXP(-'Output(tau)'!$B$34*('Output(tau)'!$B$18-$H37)-(1-('Output(tau)'!$B$18-$H37)/K$1)^2/(4*'Output(tau)'!$B$12*('Output(tau)'!$B$18-$H37)/K$1)),0)</f>
        <v>1.924601099860086E-13</v>
      </c>
      <c r="L37">
        <f>IF('Output(tau)'!$B$18&gt;$H37,1/L$1/SQRT(4*3.14159*'Output(tau)'!$B$12)*(('Output(tau)'!$B$18-$H37)/L$1)^(-3/2)*EXP(-'Output(tau)'!$B$34*('Output(tau)'!$B$18-$H37)-(1-('Output(tau)'!$B$18-$H37)/L$1)^2/(4*'Output(tau)'!$B$12*('Output(tau)'!$B$18-$H37)/L$1)),0)</f>
        <v>3.0375235991272462E-10</v>
      </c>
      <c r="M37">
        <f>IF('Output(tau)'!$B$18&gt;$H37,1/M$1/SQRT(4*3.14159*'Output(tau)'!$B$12)*(('Output(tau)'!$B$18-$H37)/M$1)^(-3/2)*EXP(-'Output(tau)'!$B$34*('Output(tau)'!$B$18-$H37)-(1-('Output(tau)'!$B$18-$H37)/M$1)^2/(4*'Output(tau)'!$B$12*('Output(tau)'!$B$18-$H37)/M$1)),0)</f>
        <v>2.5118401100865543E-8</v>
      </c>
      <c r="N37">
        <f>IF('Output(tau)'!$B$18&gt;$H37,1/N$1/SQRT(4*3.14159*'Output(tau)'!$B$12)*(('Output(tau)'!$B$18-$H37)/N$1)^(-3/2)*EXP(-'Output(tau)'!$B$34*('Output(tau)'!$B$18-$H37)-(1-('Output(tau)'!$B$18-$H37)/N$1)^2/(4*'Output(tau)'!$B$12*('Output(tau)'!$B$18-$H37)/N$1)),0)</f>
        <v>4.734278678360515E-7</v>
      </c>
      <c r="O37">
        <f>IF('Output(tau)'!$B$18&gt;$H37,1/O$1/SQRT(4*3.14159*'Output(tau)'!$B$12)*(('Output(tau)'!$B$18-$H37)/O$1)^(-3/2)*EXP(-'Output(tau)'!$B$34*('Output(tau)'!$B$18-$H37)-(1-('Output(tau)'!$B$18-$H37)/O$1)^2/(4*'Output(tau)'!$B$12*('Output(tau)'!$B$18-$H37)/O$1)),0)</f>
        <v>3.8237223510199737E-6</v>
      </c>
      <c r="P37">
        <f>IF('Output(tau)'!$B$18&gt;$H37,1/P$1/SQRT(4*3.14159*'Output(tau)'!$B$12)*(('Output(tau)'!$B$18-$H37)/P$1)^(-3/2)*EXP(-'Output(tau)'!$B$34*('Output(tau)'!$B$18-$H37)-(1-('Output(tau)'!$B$18-$H37)/P$1)^2/(4*'Output(tau)'!$B$12*('Output(tau)'!$B$18-$H37)/P$1)),0)</f>
        <v>1.815709712563803E-5</v>
      </c>
      <c r="Q37">
        <f>IF('Output(tau)'!$B$18&gt;$H37,1/Q$1/SQRT(4*3.14159*'Output(tau)'!$B$12)*(('Output(tau)'!$B$18-$H37)/Q$1)^(-3/2)*EXP(-'Output(tau)'!$B$34*('Output(tau)'!$B$18-$H37)-(1-('Output(tau)'!$B$18-$H37)/Q$1)^2/(4*'Output(tau)'!$B$12*('Output(tau)'!$B$18-$H37)/Q$1)),0)</f>
        <v>6.0449133008293659E-5</v>
      </c>
      <c r="R37">
        <f>IF('Output(tau)'!$B$18&gt;$H37,1/R$1/SQRT(4*3.14159*'Output(tau)'!$B$12)*(('Output(tau)'!$B$18-$H37)/R$1)^(-3/2)*EXP(-'Output(tau)'!$B$34*('Output(tau)'!$B$18-$H37)-(1-('Output(tau)'!$B$18-$H37)/R$1)^2/(4*'Output(tau)'!$B$12*('Output(tau)'!$B$18-$H37)/R$1)),0)</f>
        <v>1.5684783684155338E-4</v>
      </c>
      <c r="S37">
        <f>IF('Output(tau)'!$B$18&gt;$H37,1/S$1/SQRT(4*3.14159*'Output(tau)'!$B$12)*(('Output(tau)'!$B$18-$H37)/S$1)^(-3/2)*EXP(-'Output(tau)'!$B$34*('Output(tau)'!$B$18-$H37)-(1-('Output(tau)'!$B$18-$H37)/S$1)^2/(4*'Output(tau)'!$B$12*('Output(tau)'!$B$18-$H37)/S$1)),0)</f>
        <v>3.3932461216194636E-4</v>
      </c>
      <c r="T37">
        <f>IF('Output(tau)'!$B$18&gt;$H37,1/T$1/SQRT(4*3.14159*'Output(tau)'!$B$12)*(('Output(tau)'!$B$18-$H37)/T$1)^(-3/2)*EXP(-'Output(tau)'!$B$34*('Output(tau)'!$B$18-$H37)-(1-('Output(tau)'!$B$18-$H37)/T$1)^2/(4*'Output(tau)'!$B$12*('Output(tau)'!$B$18-$H37)/T$1)),0)</f>
        <v>6.4028482227457197E-4</v>
      </c>
      <c r="U37">
        <f>IF('Output(tau)'!$B$18&gt;$H37,1/U$1/SQRT(4*3.14159*'Output(tau)'!$B$12)*(('Output(tau)'!$B$18-$H37)/U$1)^(-3/2)*EXP(-'Output(tau)'!$B$34*('Output(tau)'!$B$18-$H37)-(1-('Output(tau)'!$B$18-$H37)/U$1)^2/(4*'Output(tau)'!$B$12*('Output(tau)'!$B$18-$H37)/U$1)),0)</f>
        <v>1.0872461717853581E-3</v>
      </c>
      <c r="V37">
        <f>IF('Output(tau)'!$B$18&gt;$H37,1/V$1/SQRT(4*3.14159*'Output(tau)'!$B$12)*(('Output(tau)'!$B$18-$H37)/V$1)^(-3/2)*EXP(-'Output(tau)'!$B$34*('Output(tau)'!$B$18-$H37)-(1-('Output(tau)'!$B$18-$H37)/V$1)^2/(4*'Output(tau)'!$B$12*('Output(tau)'!$B$18-$H37)/V$1)),0)</f>
        <v>1.6990048493102864E-3</v>
      </c>
      <c r="W37">
        <f>IF('Output(tau)'!$B$18&gt;$H37,1/W$1/SQRT(4*3.14159*'Output(tau)'!$B$12)*(('Output(tau)'!$B$18-$H37)/W$1)^(-3/2)*EXP(-'Output(tau)'!$B$34*('Output(tau)'!$B$18-$H37)-(1-('Output(tau)'!$B$18-$H37)/W$1)^2/(4*'Output(tau)'!$B$12*('Output(tau)'!$B$18-$H37)/W$1)),0)</f>
        <v>2.4837691572322032E-3</v>
      </c>
      <c r="X37">
        <f>IF('Output(tau)'!$B$18&gt;$H37,1/X$1/SQRT(4*3.14159*'Output(tau)'!$B$12)*(('Output(tau)'!$B$18-$H37)/X$1)^(-3/2)*EXP(-'Output(tau)'!$B$34*('Output(tau)'!$B$18-$H37)-(1-('Output(tau)'!$B$18-$H37)/X$1)^2/(4*'Output(tau)'!$B$12*('Output(tau)'!$B$18-$H37)/X$1)),0)</f>
        <v>3.4390705652386777E-3</v>
      </c>
      <c r="Y37">
        <f>IF('Output(tau)'!$B$18&gt;$H37,1/Y$1/SQRT(4*3.14159*'Output(tau)'!$B$12)*(('Output(tau)'!$B$18-$H37)/Y$1)^(-3/2)*EXP(-'Output(tau)'!$B$34*('Output(tau)'!$B$18-$H37)-(1-('Output(tau)'!$B$18-$H37)/Y$1)^2/(4*'Output(tau)'!$B$12*('Output(tau)'!$B$18-$H37)/Y$1)),0)</f>
        <v>4.5529536049516749E-3</v>
      </c>
      <c r="Z37">
        <f>IF('Output(tau)'!$B$18&gt;$H37,1/Z$1/SQRT(4*3.14159*'Output(tau)'!$B$12)*(('Output(tau)'!$B$18-$H37)/Z$1)^(-3/2)*EXP(-'Output(tau)'!$B$34*('Output(tau)'!$B$18-$H37)-(1-('Output(tau)'!$B$18-$H37)/Z$1)^2/(4*'Output(tau)'!$B$12*('Output(tau)'!$B$18-$H37)/Z$1)),0)</f>
        <v>5.8058992587196427E-3</v>
      </c>
      <c r="AA37">
        <f>IF('Output(tau)'!$B$18&gt;$H37,1/AA$1/SQRT(4*3.14159*'Output(tau)'!$B$12)*(('Output(tau)'!$B$18-$H37)/AA$1)^(-3/2)*EXP(-'Output(tau)'!$B$34*('Output(tau)'!$B$18-$H37)-(1-('Output(tau)'!$B$18-$H37)/AA$1)^2/(4*'Output(tau)'!$B$12*('Output(tau)'!$B$18-$H37)/AA$1)),0)</f>
        <v>7.1730253171039468E-3</v>
      </c>
      <c r="AB37">
        <f>IF('Output(tau)'!$B$18&gt;$H37,1/AB$1/SQRT(4*3.14159*'Output(tau)'!$B$12)*(('Output(tau)'!$B$18-$H37)/AB$1)^(-3/2)*EXP(-'Output(tau)'!$B$34*('Output(tau)'!$B$18-$H37)-(1-('Output(tau)'!$B$18-$H37)/AB$1)^2/(4*'Output(tau)'!$B$12*('Output(tau)'!$B$18-$H37)/AB$1)),0)</f>
        <v>8.6262401690600874E-3</v>
      </c>
      <c r="AC37">
        <f>IF('Output(tau)'!$B$18&gt;$H37,1/AC$1/SQRT(4*3.14159*'Output(tau)'!$B$12)*(('Output(tau)'!$B$18-$H37)/AC$1)^(-3/2)*EXP(-'Output(tau)'!$B$34*('Output(tau)'!$B$18-$H37)-(1-('Output(tau)'!$B$18-$H37)/AC$1)^2/(4*'Output(tau)'!$B$12*('Output(tau)'!$B$18-$H37)/AC$1)),0)</f>
        <v>1.0136153473061545E-2</v>
      </c>
      <c r="AD37">
        <f>IF('Output(tau)'!$B$18&gt;$H37,1/AD$1/SQRT(4*3.14159*'Output(tau)'!$B$12)*(('Output(tau)'!$B$18-$H37)/AD$1)^(-3/2)*EXP(-'Output(tau)'!$B$34*('Output(tau)'!$B$18-$H37)-(1-('Output(tau)'!$B$18-$H37)/AD$1)^2/(4*'Output(tau)'!$B$12*('Output(tau)'!$B$18-$H37)/AD$1)),0)</f>
        <v>1.1673647605651885E-2</v>
      </c>
      <c r="AE37">
        <f>IF('Output(tau)'!$B$18&gt;$H37,1/AE$1/SQRT(4*3.14159*'Output(tau)'!$B$12)*(('Output(tau)'!$B$18-$H37)/AE$1)^(-3/2)*EXP(-'Output(tau)'!$B$34*('Output(tau)'!$B$18-$H37)-(1-('Output(tau)'!$B$18-$H37)/AE$1)^2/(4*'Output(tau)'!$B$12*('Output(tau)'!$B$18-$H37)/AE$1)),0)</f>
        <v>1.3211083959035443E-2</v>
      </c>
      <c r="AF37">
        <f>IF('Output(tau)'!$B$18&gt;$H37,1/AF$1/SQRT(4*3.14159*'Output(tau)'!$B$12)*(('Output(tau)'!$B$18-$H37)/AF$1)^(-3/2)*EXP(-'Output(tau)'!$B$34*('Output(tau)'!$B$18-$H37)-(1-('Output(tau)'!$B$18-$H37)/AF$1)^2/(4*'Output(tau)'!$B$12*('Output(tau)'!$B$18-$H37)/AF$1)),0)</f>
        <v>1.47231619945879E-2</v>
      </c>
      <c r="AG37">
        <f>IF('Output(tau)'!$B$18&gt;$H37,1/AG$1/SQRT(4*3.14159*'Output(tau)'!$B$12)*(('Output(tau)'!$B$18-$H37)/AG$1)^(-3/2)*EXP(-'Output(tau)'!$B$34*('Output(tau)'!$B$18-$H37)-(1-('Output(tau)'!$B$18-$H37)/AG$1)^2/(4*'Output(tau)'!$B$12*('Output(tau)'!$B$18-$H37)/AG$1)),0)</f>
        <v>1.6187472794542478E-2</v>
      </c>
      <c r="AH37">
        <f>IF('Output(tau)'!$B$18&gt;$H37,1/AH$1/SQRT(4*3.14159*'Output(tau)'!$B$12)*(('Output(tau)'!$B$18-$H37)/AH$1)^(-3/2)*EXP(-'Output(tau)'!$B$34*('Output(tau)'!$B$18-$H37)-(1-('Output(tau)'!$B$18-$H37)/AH$1)^2/(4*'Output(tau)'!$B$12*('Output(tau)'!$B$18-$H37)/AH$1)),0)</f>
        <v>1.7584798875347384E-2</v>
      </c>
      <c r="AI37">
        <f>IF('Output(tau)'!$B$18&gt;$H37,1/AI$1/SQRT(4*3.14159*'Output(tau)'!$B$12)*(('Output(tau)'!$B$18-$H37)/AI$1)^(-3/2)*EXP(-'Output(tau)'!$B$34*('Output(tau)'!$B$18-$H37)-(1-('Output(tau)'!$B$18-$H37)/AI$1)^2/(4*'Output(tau)'!$B$12*('Output(tau)'!$B$18-$H37)/AI$1)),0)</f>
        <v>1.8899213279623711E-2</v>
      </c>
      <c r="AJ37">
        <f>IF('Output(tau)'!$B$18&gt;$H37,1/AJ$1/SQRT(4*3.14159*'Output(tau)'!$B$12)*(('Output(tau)'!$B$18-$H37)/AJ$1)^(-3/2)*EXP(-'Output(tau)'!$B$34*('Output(tau)'!$B$18-$H37)-(1-('Output(tau)'!$B$18-$H37)/AJ$1)^2/(4*'Output(tau)'!$B$12*('Output(tau)'!$B$18-$H37)/AJ$1)),0)</f>
        <v>2.0118027168732771E-2</v>
      </c>
      <c r="AK37">
        <f>IF('Output(tau)'!$B$18&gt;$H37,1/AK$1/SQRT(4*3.14159*'Output(tau)'!$B$12)*(('Output(tau)'!$B$18-$H37)/AK$1)^(-3/2)*EXP(-'Output(tau)'!$B$34*('Output(tau)'!$B$18-$H37)-(1-('Output(tau)'!$B$18-$H37)/AK$1)^2/(4*'Output(tau)'!$B$12*('Output(tau)'!$B$18-$H37)/AK$1)),0)</f>
        <v>2.1231628841492236E-2</v>
      </c>
      <c r="AL37">
        <f>IF('Output(tau)'!$B$18&gt;$H37,1/AL$1/SQRT(4*3.14159*'Output(tau)'!$B$12)*(('Output(tau)'!$B$18-$H37)/AL$1)^(-3/2)*EXP(-'Output(tau)'!$B$34*('Output(tau)'!$B$18-$H37)-(1-('Output(tau)'!$B$18-$H37)/AL$1)^2/(4*'Output(tau)'!$B$12*('Output(tau)'!$B$18-$H37)/AL$1)),0)</f>
        <v>2.2233249939509238E-2</v>
      </c>
      <c r="AM37">
        <f>IF('Output(tau)'!$B$18&gt;$H37,1/AM$1/SQRT(4*3.14159*'Output(tau)'!$B$12)*(('Output(tau)'!$B$18-$H37)/AM$1)^(-3/2)*EXP(-'Output(tau)'!$B$34*('Output(tau)'!$B$18-$H37)-(1-('Output(tau)'!$B$18-$H37)/AM$1)^2/(4*'Output(tau)'!$B$12*('Output(tau)'!$B$18-$H37)/AM$1)),0)</f>
        <v>2.3118687539913509E-2</v>
      </c>
      <c r="AN37">
        <f>IF('Output(tau)'!$B$18&gt;$H37,1/AN$1/SQRT(4*3.14159*'Output(tau)'!$B$12)*(('Output(tau)'!$B$18-$H37)/AN$1)^(-3/2)*EXP(-'Output(tau)'!$B$34*('Output(tau)'!$B$18-$H37)-(1-('Output(tau)'!$B$18-$H37)/AN$1)^2/(4*'Output(tau)'!$B$12*('Output(tau)'!$B$18-$H37)/AN$1)),0)</f>
        <v>2.3886004407728114E-2</v>
      </c>
      <c r="AO37">
        <f>IF('Output(tau)'!$B$18&gt;$H37,1/AO$1/SQRT(4*3.14159*'Output(tau)'!$B$12)*(('Output(tau)'!$B$18-$H37)/AO$1)^(-3/2)*EXP(-'Output(tau)'!$B$34*('Output(tau)'!$B$18-$H37)-(1-('Output(tau)'!$B$18-$H37)/AO$1)^2/(4*'Output(tau)'!$B$12*('Output(tau)'!$B$18-$H37)/AO$1)),0)</f>
        <v>2.4535224119069339E-2</v>
      </c>
      <c r="AP37">
        <f>IF('Output(tau)'!$B$18&gt;$H37,1/AP$1/SQRT(4*3.14159*'Output(tau)'!$B$12)*(('Output(tau)'!$B$18-$H37)/AP$1)^(-3/2)*EXP(-'Output(tau)'!$B$34*('Output(tau)'!$B$18-$H37)-(1-('Output(tau)'!$B$18-$H37)/AP$1)^2/(4*'Output(tau)'!$B$12*('Output(tau)'!$B$18-$H37)/AP$1)),0)</f>
        <v>2.5068033132448191E-2</v>
      </c>
      <c r="AQ37">
        <f>IF('Output(tau)'!$B$18&gt;$H37,1/AQ$1/SQRT(4*3.14159*'Output(tau)'!$B$12)*(('Output(tau)'!$B$18-$H37)/AQ$1)^(-3/2)*EXP(-'Output(tau)'!$B$34*('Output(tau)'!$B$18-$H37)-(1-('Output(tau)'!$B$18-$H37)/AQ$1)^2/(4*'Output(tau)'!$B$12*('Output(tau)'!$B$18-$H37)/AQ$1)),0)</f>
        <v>2.5487498137797632E-2</v>
      </c>
      <c r="AR37">
        <f>IF('Output(tau)'!$B$18&gt;$H37,1/AR$1/SQRT(4*3.14159*'Output(tau)'!$B$12)*(('Output(tau)'!$B$18-$H37)/AR$1)^(-3/2)*EXP(-'Output(tau)'!$B$34*('Output(tau)'!$B$18-$H37)-(1-('Output(tau)'!$B$18-$H37)/AR$1)^2/(4*'Output(tau)'!$B$12*('Output(tau)'!$B$18-$H37)/AR$1)),0)</f>
        <v>2.5797804059606522E-2</v>
      </c>
      <c r="AS37">
        <f>IF('Output(tau)'!$B$18&gt;$H37,1/AS$1/SQRT(4*3.14159*'Output(tau)'!$B$12)*(('Output(tau)'!$B$18-$H37)/AS$1)^(-3/2)*EXP(-'Output(tau)'!$B$34*('Output(tau)'!$B$18-$H37)-(1-('Output(tau)'!$B$18-$H37)/AS$1)^2/(4*'Output(tau)'!$B$12*('Output(tau)'!$B$18-$H37)/AS$1)),0)</f>
        <v>2.6004015819548278E-2</v>
      </c>
      <c r="AT37">
        <f>IF('Output(tau)'!$B$18&gt;$H37,1/AT$1/SQRT(4*3.14159*'Output(tau)'!$B$12)*(('Output(tau)'!$B$18-$H37)/AT$1)^(-3/2)*EXP(-'Output(tau)'!$B$34*('Output(tau)'!$B$18-$H37)-(1-('Output(tau)'!$B$18-$H37)/AT$1)^2/(4*'Output(tau)'!$B$12*('Output(tau)'!$B$18-$H37)/AT$1)),0)</f>
        <v>2.6111865260884895E-2</v>
      </c>
      <c r="AU37">
        <f>IF('Output(tau)'!$B$18&gt;$H37,1/AU$1/SQRT(4*3.14159*'Output(tau)'!$B$12)*(('Output(tau)'!$B$18-$H37)/AU$1)^(-3/2)*EXP(-'Output(tau)'!$B$34*('Output(tau)'!$B$18-$H37)-(1-('Output(tau)'!$B$18-$H37)/AU$1)^2/(4*'Output(tau)'!$B$12*('Output(tau)'!$B$18-$H37)/AU$1)),0)</f>
        <v>2.6127563394974879E-2</v>
      </c>
      <c r="AV37">
        <f>IF('Output(tau)'!$B$18&gt;$H37,1/AV$1/SQRT(4*3.14159*'Output(tau)'!$B$12)*(('Output(tau)'!$B$18-$H37)/AV$1)^(-3/2)*EXP(-'Output(tau)'!$B$34*('Output(tau)'!$B$18-$H37)-(1-('Output(tau)'!$B$18-$H37)/AV$1)^2/(4*'Output(tau)'!$B$12*('Output(tau)'!$B$18-$H37)/AV$1)),0)</f>
        <v>2.6057637254992733E-2</v>
      </c>
    </row>
    <row r="38" spans="7:48" x14ac:dyDescent="0.15">
      <c r="G38">
        <f>IF('Output(tau)'!$B$18&gt;H38,'Output(tau)'!$B$18-H38,0)</f>
        <v>34</v>
      </c>
      <c r="H38">
        <v>1966</v>
      </c>
      <c r="I38">
        <f>IF('Output(tau)'!$B$18&gt;$H38,1/I$1/SQRT(4*3.14159*'Output(tau)'!$B$12)*(('Output(tau)'!$B$18-$H38)/I$1)^(-3/2)*EXP(-'Output(tau)'!$B$34*('Output(tau)'!$B$18-$H38)-(1-('Output(tau)'!$B$18-$H38)/I$1)^2/(4*'Output(tau)'!$B$12*('Output(tau)'!$B$18-$H38)/I$1)),0)</f>
        <v>2.0597381421210082E-4</v>
      </c>
      <c r="J38">
        <f>IF('Output(tau)'!$B$18&gt;$H38,1/J$1/SQRT(4*3.14159*'Output(tau)'!$B$12)*(('Output(tau)'!$B$18-$H38)/J$1)^(-3/2)*EXP(-'Output(tau)'!$B$34*('Output(tau)'!$B$18-$H38)-(1-('Output(tau)'!$B$18-$H38)/J$1)^2/(4*'Output(tau)'!$B$12*('Output(tau)'!$B$18-$H38)/J$1)),0)</f>
        <v>2.8430334321389791E-19</v>
      </c>
      <c r="K38">
        <f>IF('Output(tau)'!$B$18&gt;$H38,1/K$1/SQRT(4*3.14159*'Output(tau)'!$B$12)*(('Output(tau)'!$B$18-$H38)/K$1)^(-3/2)*EXP(-'Output(tau)'!$B$34*('Output(tau)'!$B$18-$H38)-(1-('Output(tau)'!$B$18-$H38)/K$1)^2/(4*'Output(tau)'!$B$12*('Output(tau)'!$B$18-$H38)/K$1)),0)</f>
        <v>4.5962044487044802E-13</v>
      </c>
      <c r="L38">
        <f>IF('Output(tau)'!$B$18&gt;$H38,1/L$1/SQRT(4*3.14159*'Output(tau)'!$B$12)*(('Output(tau)'!$B$18-$H38)/L$1)^(-3/2)*EXP(-'Output(tau)'!$B$34*('Output(tau)'!$B$18-$H38)-(1-('Output(tau)'!$B$18-$H38)/L$1)^2/(4*'Output(tau)'!$B$12*('Output(tau)'!$B$18-$H38)/L$1)),0)</f>
        <v>5.8774354679300543E-10</v>
      </c>
      <c r="M38">
        <f>IF('Output(tau)'!$B$18&gt;$H38,1/M$1/SQRT(4*3.14159*'Output(tau)'!$B$12)*(('Output(tau)'!$B$18-$H38)/M$1)^(-3/2)*EXP(-'Output(tau)'!$B$34*('Output(tau)'!$B$18-$H38)-(1-('Output(tau)'!$B$18-$H38)/M$1)^2/(4*'Output(tau)'!$B$12*('Output(tau)'!$B$18-$H38)/M$1)),0)</f>
        <v>4.2801698773091978E-8</v>
      </c>
      <c r="N38">
        <f>IF('Output(tau)'!$B$18&gt;$H38,1/N$1/SQRT(4*3.14159*'Output(tau)'!$B$12)*(('Output(tau)'!$B$18-$H38)/N$1)^(-3/2)*EXP(-'Output(tau)'!$B$34*('Output(tau)'!$B$18-$H38)-(1-('Output(tau)'!$B$18-$H38)/N$1)^2/(4*'Output(tau)'!$B$12*('Output(tau)'!$B$18-$H38)/N$1)),0)</f>
        <v>7.406606015160909E-7</v>
      </c>
      <c r="O38">
        <f>IF('Output(tau)'!$B$18&gt;$H38,1/O$1/SQRT(4*3.14159*'Output(tau)'!$B$12)*(('Output(tau)'!$B$18-$H38)/O$1)^(-3/2)*EXP(-'Output(tau)'!$B$34*('Output(tau)'!$B$18-$H38)-(1-('Output(tau)'!$B$18-$H38)/O$1)^2/(4*'Output(tau)'!$B$12*('Output(tau)'!$B$18-$H38)/O$1)),0)</f>
        <v>5.624559678800236E-6</v>
      </c>
      <c r="P38">
        <f>IF('Output(tau)'!$B$18&gt;$H38,1/P$1/SQRT(4*3.14159*'Output(tau)'!$B$12)*(('Output(tau)'!$B$18-$H38)/P$1)^(-3/2)*EXP(-'Output(tau)'!$B$34*('Output(tau)'!$B$18-$H38)-(1-('Output(tau)'!$B$18-$H38)/P$1)^2/(4*'Output(tau)'!$B$12*('Output(tau)'!$B$18-$H38)/P$1)),0)</f>
        <v>2.5488722338603222E-5</v>
      </c>
      <c r="Q38">
        <f>IF('Output(tau)'!$B$18&gt;$H38,1/Q$1/SQRT(4*3.14159*'Output(tau)'!$B$12)*(('Output(tau)'!$B$18-$H38)/Q$1)^(-3/2)*EXP(-'Output(tau)'!$B$34*('Output(tau)'!$B$18-$H38)-(1-('Output(tau)'!$B$18-$H38)/Q$1)^2/(4*'Output(tau)'!$B$12*('Output(tau)'!$B$18-$H38)/Q$1)),0)</f>
        <v>8.1789899233060477E-5</v>
      </c>
      <c r="R38">
        <f>IF('Output(tau)'!$B$18&gt;$H38,1/R$1/SQRT(4*3.14159*'Output(tau)'!$B$12)*(('Output(tau)'!$B$18-$H38)/R$1)^(-3/2)*EXP(-'Output(tau)'!$B$34*('Output(tau)'!$B$18-$H38)-(1-('Output(tau)'!$B$18-$H38)/R$1)^2/(4*'Output(tau)'!$B$12*('Output(tau)'!$B$18-$H38)/R$1)),0)</f>
        <v>2.0597381421210082E-4</v>
      </c>
      <c r="S38">
        <f>IF('Output(tau)'!$B$18&gt;$H38,1/S$1/SQRT(4*3.14159*'Output(tau)'!$B$12)*(('Output(tau)'!$B$18-$H38)/S$1)^(-3/2)*EXP(-'Output(tau)'!$B$34*('Output(tau)'!$B$18-$H38)-(1-('Output(tau)'!$B$18-$H38)/S$1)^2/(4*'Output(tau)'!$B$12*('Output(tau)'!$B$18-$H38)/S$1)),0)</f>
        <v>4.346764651551286E-4</v>
      </c>
      <c r="T38">
        <f>IF('Output(tau)'!$B$18&gt;$H38,1/T$1/SQRT(4*3.14159*'Output(tau)'!$B$12)*(('Output(tau)'!$B$18-$H38)/T$1)^(-3/2)*EXP(-'Output(tau)'!$B$34*('Output(tau)'!$B$18-$H38)-(1-('Output(tau)'!$B$18-$H38)/T$1)^2/(4*'Output(tau)'!$B$12*('Output(tau)'!$B$18-$H38)/T$1)),0)</f>
        <v>8.0313086177788776E-4</v>
      </c>
      <c r="U38">
        <f>IF('Output(tau)'!$B$18&gt;$H38,1/U$1/SQRT(4*3.14159*'Output(tau)'!$B$12)*(('Output(tau)'!$B$18-$H38)/U$1)^(-3/2)*EXP(-'Output(tau)'!$B$34*('Output(tau)'!$B$18-$H38)-(1-('Output(tau)'!$B$18-$H38)/U$1)^2/(4*'Output(tau)'!$B$12*('Output(tau)'!$B$18-$H38)/U$1)),0)</f>
        <v>1.339271922297724E-3</v>
      </c>
      <c r="V38">
        <f>IF('Output(tau)'!$B$18&gt;$H38,1/V$1/SQRT(4*3.14159*'Output(tau)'!$B$12)*(('Output(tau)'!$B$18-$H38)/V$1)^(-3/2)*EXP(-'Output(tau)'!$B$34*('Output(tau)'!$B$18-$H38)-(1-('Output(tau)'!$B$18-$H38)/V$1)^2/(4*'Output(tau)'!$B$12*('Output(tau)'!$B$18-$H38)/V$1)),0)</f>
        <v>2.0599540280575577E-3</v>
      </c>
      <c r="W38">
        <f>IF('Output(tau)'!$B$18&gt;$H38,1/W$1/SQRT(4*3.14159*'Output(tau)'!$B$12)*(('Output(tau)'!$B$18-$H38)/W$1)^(-3/2)*EXP(-'Output(tau)'!$B$34*('Output(tau)'!$B$18-$H38)-(1-('Output(tau)'!$B$18-$H38)/W$1)^2/(4*'Output(tau)'!$B$12*('Output(tau)'!$B$18-$H38)/W$1)),0)</f>
        <v>2.9695564398702786E-3</v>
      </c>
      <c r="X38">
        <f>IF('Output(tau)'!$B$18&gt;$H38,1/X$1/SQRT(4*3.14159*'Output(tau)'!$B$12)*(('Output(tau)'!$B$18-$H38)/X$1)^(-3/2)*EXP(-'Output(tau)'!$B$34*('Output(tau)'!$B$18-$H38)-(1-('Output(tau)'!$B$18-$H38)/X$1)^2/(4*'Output(tau)'!$B$12*('Output(tau)'!$B$18-$H38)/X$1)),0)</f>
        <v>4.0605527525178452E-3</v>
      </c>
      <c r="Y38">
        <f>IF('Output(tau)'!$B$18&gt;$H38,1/Y$1/SQRT(4*3.14159*'Output(tau)'!$B$12)*(('Output(tau)'!$B$18-$H38)/Y$1)^(-3/2)*EXP(-'Output(tau)'!$B$34*('Output(tau)'!$B$18-$H38)-(1-('Output(tau)'!$B$18-$H38)/Y$1)^2/(4*'Output(tau)'!$B$12*('Output(tau)'!$B$18-$H38)/Y$1)),0)</f>
        <v>5.315366735090205E-3</v>
      </c>
      <c r="Z38">
        <f>IF('Output(tau)'!$B$18&gt;$H38,1/Z$1/SQRT(4*3.14159*'Output(tau)'!$B$12)*(('Output(tau)'!$B$18-$H38)/Z$1)^(-3/2)*EXP(-'Output(tau)'!$B$34*('Output(tau)'!$B$18-$H38)-(1-('Output(tau)'!$B$18-$H38)/Z$1)^2/(4*'Output(tau)'!$B$12*('Output(tau)'!$B$18-$H38)/Z$1)),0)</f>
        <v>6.7088636327946351E-3</v>
      </c>
      <c r="AA38">
        <f>IF('Output(tau)'!$B$18&gt;$H38,1/AA$1/SQRT(4*3.14159*'Output(tau)'!$B$12)*(('Output(tau)'!$B$18-$H38)/AA$1)^(-3/2)*EXP(-'Output(tau)'!$B$34*('Output(tau)'!$B$18-$H38)-(1-('Output(tau)'!$B$18-$H38)/AA$1)^2/(4*'Output(tau)'!$B$12*('Output(tau)'!$B$18-$H38)/AA$1)),0)</f>
        <v>8.2109759763178171E-3</v>
      </c>
      <c r="AB38">
        <f>IF('Output(tau)'!$B$18&gt;$H38,1/AB$1/SQRT(4*3.14159*'Output(tau)'!$B$12)*(('Output(tau)'!$B$18-$H38)/AB$1)^(-3/2)*EXP(-'Output(tau)'!$B$34*('Output(tau)'!$B$18-$H38)-(1-('Output(tau)'!$B$18-$H38)/AB$1)^2/(4*'Output(tau)'!$B$12*('Output(tau)'!$B$18-$H38)/AB$1)),0)</f>
        <v>9.789136387229936E-3</v>
      </c>
      <c r="AC38">
        <f>IF('Output(tau)'!$B$18&gt;$H38,1/AC$1/SQRT(4*3.14159*'Output(tau)'!$B$12)*(('Output(tau)'!$B$18-$H38)/AC$1)^(-3/2)*EXP(-'Output(tau)'!$B$34*('Output(tau)'!$B$18-$H38)-(1-('Output(tau)'!$B$18-$H38)/AC$1)^2/(4*'Output(tau)'!$B$12*('Output(tau)'!$B$18-$H38)/AC$1)),0)</f>
        <v>1.1410338855928251E-2</v>
      </c>
      <c r="AD38">
        <f>IF('Output(tau)'!$B$18&gt;$H38,1/AD$1/SQRT(4*3.14159*'Output(tau)'!$B$12)*(('Output(tau)'!$B$18-$H38)/AD$1)^(-3/2)*EXP(-'Output(tau)'!$B$34*('Output(tau)'!$B$18-$H38)-(1-('Output(tau)'!$B$18-$H38)/AD$1)^2/(4*'Output(tau)'!$B$12*('Output(tau)'!$B$18-$H38)/AD$1)),0)</f>
        <v>1.3042759361915436E-2</v>
      </c>
      <c r="AE38">
        <f>IF('Output(tau)'!$B$18&gt;$H38,1/AE$1/SQRT(4*3.14159*'Output(tau)'!$B$12)*(('Output(tau)'!$B$18-$H38)/AE$1)^(-3/2)*EXP(-'Output(tau)'!$B$34*('Output(tau)'!$B$18-$H38)-(1-('Output(tau)'!$B$18-$H38)/AE$1)^2/(4*'Output(tau)'!$B$12*('Output(tau)'!$B$18-$H38)/AE$1)),0)</f>
        <v>1.4656937910448814E-2</v>
      </c>
      <c r="AF38">
        <f>IF('Output(tau)'!$B$18&gt;$H38,1/AF$1/SQRT(4*3.14159*'Output(tau)'!$B$12)*(('Output(tau)'!$B$18-$H38)/AF$1)^(-3/2)*EXP(-'Output(tau)'!$B$34*('Output(tau)'!$B$18-$H38)-(1-('Output(tau)'!$B$18-$H38)/AF$1)^2/(4*'Output(tau)'!$B$12*('Output(tau)'!$B$18-$H38)/AF$1)),0)</f>
        <v>1.6226564830138644E-2</v>
      </c>
      <c r="AG38">
        <f>IF('Output(tau)'!$B$18&gt;$H38,1/AG$1/SQRT(4*3.14159*'Output(tau)'!$B$12)*(('Output(tau)'!$B$18-$H38)/AG$1)^(-3/2)*EXP(-'Output(tau)'!$B$34*('Output(tau)'!$B$18-$H38)-(1-('Output(tau)'!$B$18-$H38)/AG$1)^2/(4*'Output(tau)'!$B$12*('Output(tau)'!$B$18-$H38)/AG$1)),0)</f>
        <v>1.7728933317856573E-2</v>
      </c>
      <c r="AH38">
        <f>IF('Output(tau)'!$B$18&gt;$H38,1/AH$1/SQRT(4*3.14159*'Output(tau)'!$B$12)*(('Output(tau)'!$B$18-$H38)/AH$1)^(-3/2)*EXP(-'Output(tau)'!$B$34*('Output(tau)'!$B$18-$H38)-(1-('Output(tau)'!$B$18-$H38)/AH$1)^2/(4*'Output(tau)'!$B$12*('Output(tau)'!$B$18-$H38)/AH$1)),0)</f>
        <v>1.914512533067813E-2</v>
      </c>
      <c r="AI38">
        <f>IF('Output(tau)'!$B$18&gt;$H38,1/AI$1/SQRT(4*3.14159*'Output(tau)'!$B$12)*(('Output(tau)'!$B$18-$H38)/AI$1)^(-3/2)*EXP(-'Output(tau)'!$B$34*('Output(tau)'!$B$18-$H38)-(1-('Output(tau)'!$B$18-$H38)/AI$1)^2/(4*'Output(tau)'!$B$12*('Output(tau)'!$B$18-$H38)/AI$1)),0)</f>
        <v>2.0459994763997374E-2</v>
      </c>
      <c r="AJ38">
        <f>IF('Output(tau)'!$B$18&gt;$H38,1/AJ$1/SQRT(4*3.14159*'Output(tau)'!$B$12)*(('Output(tau)'!$B$18-$H38)/AJ$1)^(-3/2)*EXP(-'Output(tau)'!$B$34*('Output(tau)'!$B$18-$H38)-(1-('Output(tau)'!$B$18-$H38)/AJ$1)^2/(4*'Output(tau)'!$B$12*('Output(tau)'!$B$18-$H38)/AJ$1)),0)</f>
        <v>2.1662004417973786E-2</v>
      </c>
      <c r="AK38">
        <f>IF('Output(tau)'!$B$18&gt;$H38,1/AK$1/SQRT(4*3.14159*'Output(tau)'!$B$12)*(('Output(tau)'!$B$18-$H38)/AK$1)^(-3/2)*EXP(-'Output(tau)'!$B$34*('Output(tau)'!$B$18-$H38)-(1-('Output(tau)'!$B$18-$H38)/AK$1)^2/(4*'Output(tau)'!$B$12*('Output(tau)'!$B$18-$H38)/AK$1)),0)</f>
        <v>2.274296412790951E-2</v>
      </c>
      <c r="AL38">
        <f>IF('Output(tau)'!$B$18&gt;$H38,1/AL$1/SQRT(4*3.14159*'Output(tau)'!$B$12)*(('Output(tau)'!$B$18-$H38)/AL$1)^(-3/2)*EXP(-'Output(tau)'!$B$34*('Output(tau)'!$B$18-$H38)-(1-('Output(tau)'!$B$18-$H38)/AL$1)^2/(4*'Output(tau)'!$B$12*('Output(tau)'!$B$18-$H38)/AL$1)),0)</f>
        <v>2.369770817430206E-2</v>
      </c>
      <c r="AM38">
        <f>IF('Output(tau)'!$B$18&gt;$H38,1/AM$1/SQRT(4*3.14159*'Output(tau)'!$B$12)*(('Output(tau)'!$B$18-$H38)/AM$1)^(-3/2)*EXP(-'Output(tau)'!$B$34*('Output(tau)'!$B$18-$H38)-(1-('Output(tau)'!$B$18-$H38)/AM$1)^2/(4*'Output(tau)'!$B$12*('Output(tau)'!$B$18-$H38)/AM$1)),0)</f>
        <v>2.4523741547037715E-2</v>
      </c>
      <c r="AN38">
        <f>IF('Output(tau)'!$B$18&gt;$H38,1/AN$1/SQRT(4*3.14159*'Output(tau)'!$B$12)*(('Output(tau)'!$B$18-$H38)/AN$1)^(-3/2)*EXP(-'Output(tau)'!$B$34*('Output(tau)'!$B$18-$H38)-(1-('Output(tau)'!$B$18-$H38)/AN$1)^2/(4*'Output(tau)'!$B$12*('Output(tau)'!$B$18-$H38)/AN$1)),0)</f>
        <v>2.5220877212122416E-2</v>
      </c>
      <c r="AO38">
        <f>IF('Output(tau)'!$B$18&gt;$H38,1/AO$1/SQRT(4*3.14159*'Output(tau)'!$B$12)*(('Output(tau)'!$B$18-$H38)/AO$1)^(-3/2)*EXP(-'Output(tau)'!$B$34*('Output(tau)'!$B$18-$H38)-(1-('Output(tau)'!$B$18-$H38)/AO$1)^2/(4*'Output(tau)'!$B$12*('Output(tau)'!$B$18-$H38)/AO$1)),0)</f>
        <v>2.5790880337319352E-2</v>
      </c>
      <c r="AP38">
        <f>IF('Output(tau)'!$B$18&gt;$H38,1/AP$1/SQRT(4*3.14159*'Output(tau)'!$B$12)*(('Output(tau)'!$B$18-$H38)/AP$1)^(-3/2)*EXP(-'Output(tau)'!$B$34*('Output(tau)'!$B$18-$H38)-(1-('Output(tau)'!$B$18-$H38)/AP$1)^2/(4*'Output(tau)'!$B$12*('Output(tau)'!$B$18-$H38)/AP$1)),0)</f>
        <v>2.6237130435968151E-2</v>
      </c>
      <c r="AQ38">
        <f>IF('Output(tau)'!$B$18&gt;$H38,1/AQ$1/SQRT(4*3.14159*'Output(tau)'!$B$12)*(('Output(tau)'!$B$18-$H38)/AQ$1)^(-3/2)*EXP(-'Output(tau)'!$B$34*('Output(tau)'!$B$18-$H38)-(1-('Output(tau)'!$B$18-$H38)/AQ$1)^2/(4*'Output(tau)'!$B$12*('Output(tau)'!$B$18-$H38)/AQ$1)),0)</f>
        <v>2.6564308466478396E-2</v>
      </c>
      <c r="AR38">
        <f>IF('Output(tau)'!$B$18&gt;$H38,1/AR$1/SQRT(4*3.14159*'Output(tau)'!$B$12)*(('Output(tau)'!$B$18-$H38)/AR$1)^(-3/2)*EXP(-'Output(tau)'!$B$34*('Output(tau)'!$B$18-$H38)-(1-('Output(tau)'!$B$18-$H38)/AR$1)^2/(4*'Output(tau)'!$B$12*('Output(tau)'!$B$18-$H38)/AR$1)),0)</f>
        <v>2.6778112926136285E-2</v>
      </c>
      <c r="AS38">
        <f>IF('Output(tau)'!$B$18&gt;$H38,1/AS$1/SQRT(4*3.14159*'Output(tau)'!$B$12)*(('Output(tau)'!$B$18-$H38)/AS$1)^(-3/2)*EXP(-'Output(tau)'!$B$34*('Output(tau)'!$B$18-$H38)-(1-('Output(tau)'!$B$18-$H38)/AS$1)^2/(4*'Output(tau)'!$B$12*('Output(tau)'!$B$18-$H38)/AS$1)),0)</f>
        <v>2.6885006744679495E-2</v>
      </c>
      <c r="AT38">
        <f>IF('Output(tau)'!$B$18&gt;$H38,1/AT$1/SQRT(4*3.14159*'Output(tau)'!$B$12)*(('Output(tau)'!$B$18-$H38)/AT$1)^(-3/2)*EXP(-'Output(tau)'!$B$34*('Output(tau)'!$B$18-$H38)-(1-('Output(tau)'!$B$18-$H38)/AT$1)^2/(4*'Output(tau)'!$B$12*('Output(tau)'!$B$18-$H38)/AT$1)),0)</f>
        <v>2.689199516849778E-2</v>
      </c>
      <c r="AU38">
        <f>IF('Output(tau)'!$B$18&gt;$H38,1/AU$1/SQRT(4*3.14159*'Output(tau)'!$B$12)*(('Output(tau)'!$B$18-$H38)/AU$1)^(-3/2)*EXP(-'Output(tau)'!$B$34*('Output(tau)'!$B$18-$H38)-(1-('Output(tau)'!$B$18-$H38)/AU$1)^2/(4*'Output(tau)'!$B$12*('Output(tau)'!$B$18-$H38)/AU$1)),0)</f>
        <v>2.6806433700468198E-2</v>
      </c>
      <c r="AV38">
        <f>IF('Output(tau)'!$B$18&gt;$H38,1/AV$1/SQRT(4*3.14159*'Output(tau)'!$B$12)*(('Output(tau)'!$B$18-$H38)/AV$1)^(-3/2)*EXP(-'Output(tau)'!$B$34*('Output(tau)'!$B$18-$H38)-(1-('Output(tau)'!$B$18-$H38)/AV$1)^2/(4*'Output(tau)'!$B$12*('Output(tau)'!$B$18-$H38)/AV$1)),0)</f>
        <v>2.6635864413056414E-2</v>
      </c>
    </row>
    <row r="39" spans="7:48" x14ac:dyDescent="0.15">
      <c r="G39">
        <f>IF('Output(tau)'!$B$18&gt;H39,'Output(tau)'!$B$18-H39,0)</f>
        <v>33</v>
      </c>
      <c r="H39">
        <v>1967</v>
      </c>
      <c r="I39">
        <f>IF('Output(tau)'!$B$18&gt;$H39,1/I$1/SQRT(4*3.14159*'Output(tau)'!$B$12)*(('Output(tau)'!$B$18-$H39)/I$1)^(-3/2)*EXP(-'Output(tau)'!$B$34*('Output(tau)'!$B$18-$H39)-(1-('Output(tau)'!$B$18-$H39)/I$1)^2/(4*'Output(tau)'!$B$12*('Output(tau)'!$B$18-$H39)/I$1)),0)</f>
        <v>2.7049317043290803E-4</v>
      </c>
      <c r="J39">
        <f>IF('Output(tau)'!$B$18&gt;$H39,1/J$1/SQRT(4*3.14159*'Output(tau)'!$B$12)*(('Output(tau)'!$B$18-$H39)/J$1)^(-3/2)*EXP(-'Output(tau)'!$B$34*('Output(tau)'!$B$18-$H39)-(1-('Output(tau)'!$B$18-$H39)/J$1)^2/(4*'Output(tau)'!$B$12*('Output(tau)'!$B$18-$H39)/J$1)),0)</f>
        <v>1.033147136189591E-18</v>
      </c>
      <c r="K39">
        <f>IF('Output(tau)'!$B$18&gt;$H39,1/K$1/SQRT(4*3.14159*'Output(tau)'!$B$12)*(('Output(tau)'!$B$18-$H39)/K$1)^(-3/2)*EXP(-'Output(tau)'!$B$34*('Output(tau)'!$B$18-$H39)-(1-('Output(tau)'!$B$18-$H39)/K$1)^2/(4*'Output(tau)'!$B$12*('Output(tau)'!$B$18-$H39)/K$1)),0)</f>
        <v>1.0986410820453062E-12</v>
      </c>
      <c r="L39">
        <f>IF('Output(tau)'!$B$18&gt;$H39,1/L$1/SQRT(4*3.14159*'Output(tau)'!$B$12)*(('Output(tau)'!$B$18-$H39)/L$1)^(-3/2)*EXP(-'Output(tau)'!$B$34*('Output(tau)'!$B$18-$H39)-(1-('Output(tau)'!$B$18-$H39)/L$1)^2/(4*'Output(tau)'!$B$12*('Output(tau)'!$B$18-$H39)/L$1)),0)</f>
        <v>1.1381478152202411E-9</v>
      </c>
      <c r="M39">
        <f>IF('Output(tau)'!$B$18&gt;$H39,1/M$1/SQRT(4*3.14159*'Output(tau)'!$B$12)*(('Output(tau)'!$B$18-$H39)/M$1)^(-3/2)*EXP(-'Output(tau)'!$B$34*('Output(tau)'!$B$18-$H39)-(1-('Output(tau)'!$B$18-$H39)/M$1)^2/(4*'Output(tau)'!$B$12*('Output(tau)'!$B$18-$H39)/M$1)),0)</f>
        <v>7.2982261430686242E-8</v>
      </c>
      <c r="N39">
        <f>IF('Output(tau)'!$B$18&gt;$H39,1/N$1/SQRT(4*3.14159*'Output(tau)'!$B$12)*(('Output(tau)'!$B$18-$H39)/N$1)^(-3/2)*EXP(-'Output(tau)'!$B$34*('Output(tau)'!$B$18-$H39)-(1-('Output(tau)'!$B$18-$H39)/N$1)^2/(4*'Output(tau)'!$B$12*('Output(tau)'!$B$18-$H39)/N$1)),0)</f>
        <v>1.159355608877873E-6</v>
      </c>
      <c r="O39">
        <f>IF('Output(tau)'!$B$18&gt;$H39,1/O$1/SQRT(4*3.14159*'Output(tau)'!$B$12)*(('Output(tau)'!$B$18-$H39)/O$1)^(-3/2)*EXP(-'Output(tau)'!$B$34*('Output(tau)'!$B$18-$H39)-(1-('Output(tau)'!$B$18-$H39)/O$1)^2/(4*'Output(tau)'!$B$12*('Output(tau)'!$B$18-$H39)/O$1)),0)</f>
        <v>8.2768943506966367E-6</v>
      </c>
      <c r="P39">
        <f>IF('Output(tau)'!$B$18&gt;$H39,1/P$1/SQRT(4*3.14159*'Output(tau)'!$B$12)*(('Output(tau)'!$B$18-$H39)/P$1)^(-3/2)*EXP(-'Output(tau)'!$B$34*('Output(tau)'!$B$18-$H39)-(1-('Output(tau)'!$B$18-$H39)/P$1)^2/(4*'Output(tau)'!$B$12*('Output(tau)'!$B$18-$H39)/P$1)),0)</f>
        <v>3.5790776691169443E-5</v>
      </c>
      <c r="Q39">
        <f>IF('Output(tau)'!$B$18&gt;$H39,1/Q$1/SQRT(4*3.14159*'Output(tau)'!$B$12)*(('Output(tau)'!$B$18-$H39)/Q$1)^(-3/2)*EXP(-'Output(tau)'!$B$34*('Output(tau)'!$B$18-$H39)-(1-('Output(tau)'!$B$18-$H39)/Q$1)^2/(4*'Output(tau)'!$B$12*('Output(tau)'!$B$18-$H39)/Q$1)),0)</f>
        <v>1.1068158786801774E-4</v>
      </c>
      <c r="R39">
        <f>IF('Output(tau)'!$B$18&gt;$H39,1/R$1/SQRT(4*3.14159*'Output(tau)'!$B$12)*(('Output(tau)'!$B$18-$H39)/R$1)^(-3/2)*EXP(-'Output(tau)'!$B$34*('Output(tau)'!$B$18-$H39)-(1-('Output(tau)'!$B$18-$H39)/R$1)^2/(4*'Output(tau)'!$B$12*('Output(tau)'!$B$18-$H39)/R$1)),0)</f>
        <v>2.7049317043290803E-4</v>
      </c>
      <c r="S39">
        <f>IF('Output(tau)'!$B$18&gt;$H39,1/S$1/SQRT(4*3.14159*'Output(tau)'!$B$12)*(('Output(tau)'!$B$18-$H39)/S$1)^(-3/2)*EXP(-'Output(tau)'!$B$34*('Output(tau)'!$B$18-$H39)-(1-('Output(tau)'!$B$18-$H39)/S$1)^2/(4*'Output(tau)'!$B$12*('Output(tau)'!$B$18-$H39)/S$1)),0)</f>
        <v>5.5676562153148586E-4</v>
      </c>
      <c r="T39">
        <f>IF('Output(tau)'!$B$18&gt;$H39,1/T$1/SQRT(4*3.14159*'Output(tau)'!$B$12)*(('Output(tau)'!$B$18-$H39)/T$1)^(-3/2)*EXP(-'Output(tau)'!$B$34*('Output(tau)'!$B$18-$H39)-(1-('Output(tau)'!$B$18-$H39)/T$1)^2/(4*'Output(tau)'!$B$12*('Output(tau)'!$B$18-$H39)/T$1)),0)</f>
        <v>1.0071627284297432E-3</v>
      </c>
      <c r="U39">
        <f>IF('Output(tau)'!$B$18&gt;$H39,1/U$1/SQRT(4*3.14159*'Output(tau)'!$B$12)*(('Output(tau)'!$B$18-$H39)/U$1)^(-3/2)*EXP(-'Output(tau)'!$B$34*('Output(tau)'!$B$18-$H39)-(1-('Output(tau)'!$B$18-$H39)/U$1)^2/(4*'Output(tau)'!$B$12*('Output(tau)'!$B$18-$H39)/U$1)),0)</f>
        <v>1.6491287692997189E-3</v>
      </c>
      <c r="V39">
        <f>IF('Output(tau)'!$B$18&gt;$H39,1/V$1/SQRT(4*3.14159*'Output(tau)'!$B$12)*(('Output(tau)'!$B$18-$H39)/V$1)^(-3/2)*EXP(-'Output(tau)'!$B$34*('Output(tau)'!$B$18-$H39)-(1-('Output(tau)'!$B$18-$H39)/V$1)^2/(4*'Output(tau)'!$B$12*('Output(tau)'!$B$18-$H39)/V$1)),0)</f>
        <v>2.4963764076176144E-3</v>
      </c>
      <c r="W39">
        <f>IF('Output(tau)'!$B$18&gt;$H39,1/W$1/SQRT(4*3.14159*'Output(tau)'!$B$12)*(('Output(tau)'!$B$18-$H39)/W$1)^(-3/2)*EXP(-'Output(tau)'!$B$34*('Output(tau)'!$B$18-$H39)-(1-('Output(tau)'!$B$18-$H39)/W$1)^2/(4*'Output(tau)'!$B$12*('Output(tau)'!$B$18-$H39)/W$1)),0)</f>
        <v>3.5481851460948503E-3</v>
      </c>
      <c r="X39">
        <f>IF('Output(tau)'!$B$18&gt;$H39,1/X$1/SQRT(4*3.14159*'Output(tau)'!$B$12)*(('Output(tau)'!$B$18-$H39)/X$1)^(-3/2)*EXP(-'Output(tau)'!$B$34*('Output(tau)'!$B$18-$H39)-(1-('Output(tau)'!$B$18-$H39)/X$1)^2/(4*'Output(tau)'!$B$12*('Output(tau)'!$B$18-$H39)/X$1)),0)</f>
        <v>4.7908024865905008E-3</v>
      </c>
      <c r="Y39">
        <f>IF('Output(tau)'!$B$18&gt;$H39,1/Y$1/SQRT(4*3.14159*'Output(tau)'!$B$12)*(('Output(tau)'!$B$18-$H39)/Y$1)^(-3/2)*EXP(-'Output(tau)'!$B$34*('Output(tau)'!$B$18-$H39)-(1-('Output(tau)'!$B$18-$H39)/Y$1)^2/(4*'Output(tau)'!$B$12*('Output(tau)'!$B$18-$H39)/Y$1)),0)</f>
        <v>6.2000756265396988E-3</v>
      </c>
      <c r="Z39">
        <f>IF('Output(tau)'!$B$18&gt;$H39,1/Z$1/SQRT(4*3.14159*'Output(tau)'!$B$12)*(('Output(tau)'!$B$18-$H39)/Z$1)^(-3/2)*EXP(-'Output(tau)'!$B$34*('Output(tau)'!$B$18-$H39)-(1-('Output(tau)'!$B$18-$H39)/Z$1)^2/(4*'Output(tau)'!$B$12*('Output(tau)'!$B$18-$H39)/Z$1)),0)</f>
        <v>7.7445623442474031E-3</v>
      </c>
      <c r="AA39">
        <f>IF('Output(tau)'!$B$18&gt;$H39,1/AA$1/SQRT(4*3.14159*'Output(tau)'!$B$12)*(('Output(tau)'!$B$18-$H39)/AA$1)^(-3/2)*EXP(-'Output(tau)'!$B$34*('Output(tau)'!$B$18-$H39)-(1-('Output(tau)'!$B$18-$H39)/AA$1)^2/(4*'Output(tau)'!$B$12*('Output(tau)'!$B$18-$H39)/AA$1)),0)</f>
        <v>9.388589502006963E-3</v>
      </c>
      <c r="AB39">
        <f>IF('Output(tau)'!$B$18&gt;$H39,1/AB$1/SQRT(4*3.14159*'Output(tau)'!$B$12)*(('Output(tau)'!$B$18-$H39)/AB$1)^(-3/2)*EXP(-'Output(tau)'!$B$34*('Output(tau)'!$B$18-$H39)-(1-('Output(tau)'!$B$18-$H39)/AB$1)^2/(4*'Output(tau)'!$B$12*('Output(tau)'!$B$18-$H39)/AB$1)),0)</f>
        <v>1.1094942831693341E-2</v>
      </c>
      <c r="AC39">
        <f>IF('Output(tau)'!$B$18&gt;$H39,1/AC$1/SQRT(4*3.14159*'Output(tau)'!$B$12)*(('Output(tau)'!$B$18-$H39)/AC$1)^(-3/2)*EXP(-'Output(tau)'!$B$34*('Output(tau)'!$B$18-$H39)-(1-('Output(tau)'!$B$18-$H39)/AC$1)^2/(4*'Output(tau)'!$B$12*('Output(tau)'!$B$18-$H39)/AC$1)),0)</f>
        <v>1.2827040497344979E-2</v>
      </c>
      <c r="AD39">
        <f>IF('Output(tau)'!$B$18&gt;$H39,1/AD$1/SQRT(4*3.14159*'Output(tau)'!$B$12)*(('Output(tau)'!$B$18-$H39)/AD$1)^(-3/2)*EXP(-'Output(tau)'!$B$34*('Output(tau)'!$B$18-$H39)-(1-('Output(tau)'!$B$18-$H39)/AD$1)^2/(4*'Output(tau)'!$B$12*('Output(tau)'!$B$18-$H39)/AD$1)),0)</f>
        <v>1.4550557981692388E-2</v>
      </c>
      <c r="AE39">
        <f>IF('Output(tau)'!$B$18&gt;$H39,1/AE$1/SQRT(4*3.14159*'Output(tau)'!$B$12)*(('Output(tau)'!$B$18-$H39)/AE$1)^(-3/2)*EXP(-'Output(tau)'!$B$34*('Output(tau)'!$B$18-$H39)-(1-('Output(tau)'!$B$18-$H39)/AE$1)^2/(4*'Output(tau)'!$B$12*('Output(tau)'!$B$18-$H39)/AE$1)),0)</f>
        <v>1.6234540886752295E-2</v>
      </c>
      <c r="AF39">
        <f>IF('Output(tau)'!$B$18&gt;$H39,1/AF$1/SQRT(4*3.14159*'Output(tau)'!$B$12)*(('Output(tau)'!$B$18-$H39)/AF$1)^(-3/2)*EXP(-'Output(tau)'!$B$34*('Output(tau)'!$B$18-$H39)-(1-('Output(tau)'!$B$18-$H39)/AF$1)^2/(4*'Output(tau)'!$B$12*('Output(tau)'!$B$18-$H39)/AF$1)),0)</f>
        <v>1.7852077341316084E-2</v>
      </c>
      <c r="AG39">
        <f>IF('Output(tau)'!$B$18&gt;$H39,1/AG$1/SQRT(4*3.14159*'Output(tau)'!$B$12)*(('Output(tau)'!$B$18-$H39)/AG$1)^(-3/2)*EXP(-'Output(tau)'!$B$34*('Output(tau)'!$B$18-$H39)-(1-('Output(tau)'!$B$18-$H39)/AG$1)^2/(4*'Output(tau)'!$B$12*('Output(tau)'!$B$18-$H39)/AG$1)),0)</f>
        <v>1.9380614242535146E-2</v>
      </c>
      <c r="AH39">
        <f>IF('Output(tau)'!$B$18&gt;$H39,1/AH$1/SQRT(4*3.14159*'Output(tau)'!$B$12)*(('Output(tau)'!$B$18-$H39)/AH$1)^(-3/2)*EXP(-'Output(tau)'!$B$34*('Output(tau)'!$B$18-$H39)-(1-('Output(tau)'!$B$18-$H39)/AH$1)^2/(4*'Output(tau)'!$B$12*('Output(tau)'!$B$18-$H39)/AH$1)),0)</f>
        <v>2.0802000466647364E-2</v>
      </c>
      <c r="AI39">
        <f>IF('Output(tau)'!$B$18&gt;$H39,1/AI$1/SQRT(4*3.14159*'Output(tau)'!$B$12)*(('Output(tau)'!$B$18-$H39)/AI$1)^(-3/2)*EXP(-'Output(tau)'!$B$34*('Output(tau)'!$B$18-$H39)-(1-('Output(tau)'!$B$18-$H39)/AI$1)^2/(4*'Output(tau)'!$B$12*('Output(tau)'!$B$18-$H39)/AI$1)),0)</f>
        <v>2.2102331796661906E-2</v>
      </c>
      <c r="AJ39">
        <f>IF('Output(tau)'!$B$18&gt;$H39,1/AJ$1/SQRT(4*3.14159*'Output(tau)'!$B$12)*(('Output(tau)'!$B$18-$H39)/AJ$1)^(-3/2)*EXP(-'Output(tau)'!$B$34*('Output(tau)'!$B$18-$H39)-(1-('Output(tau)'!$B$18-$H39)/AJ$1)^2/(4*'Output(tau)'!$B$12*('Output(tau)'!$B$18-$H39)/AJ$1)),0)</f>
        <v>2.3271660775393006E-2</v>
      </c>
      <c r="AK39">
        <f>IF('Output(tau)'!$B$18&gt;$H39,1/AK$1/SQRT(4*3.14159*'Output(tau)'!$B$12)*(('Output(tau)'!$B$18-$H39)/AK$1)^(-3/2)*EXP(-'Output(tau)'!$B$34*('Output(tau)'!$B$18-$H39)-(1-('Output(tau)'!$B$18-$H39)/AK$1)^2/(4*'Output(tau)'!$B$12*('Output(tau)'!$B$18-$H39)/AK$1)),0)</f>
        <v>2.4303622515394089E-2</v>
      </c>
      <c r="AL39">
        <f>IF('Output(tau)'!$B$18&gt;$H39,1/AL$1/SQRT(4*3.14159*'Output(tau)'!$B$12)*(('Output(tau)'!$B$18-$H39)/AL$1)^(-3/2)*EXP(-'Output(tau)'!$B$34*('Output(tau)'!$B$18-$H39)-(1-('Output(tau)'!$B$18-$H39)/AL$1)^2/(4*'Output(tau)'!$B$12*('Output(tau)'!$B$18-$H39)/AL$1)),0)</f>
        <v>2.5195016076887976E-2</v>
      </c>
      <c r="AM39">
        <f>IF('Output(tau)'!$B$18&gt;$H39,1/AM$1/SQRT(4*3.14159*'Output(tau)'!$B$12)*(('Output(tau)'!$B$18-$H39)/AM$1)^(-3/2)*EXP(-'Output(tau)'!$B$34*('Output(tau)'!$B$18-$H39)-(1-('Output(tau)'!$B$18-$H39)/AM$1)^2/(4*'Output(tau)'!$B$12*('Output(tau)'!$B$18-$H39)/AM$1)),0)</f>
        <v>2.5945371028717627E-2</v>
      </c>
      <c r="AN39">
        <f>IF('Output(tau)'!$B$18&gt;$H39,1/AN$1/SQRT(4*3.14159*'Output(tau)'!$B$12)*(('Output(tau)'!$B$18-$H39)/AN$1)^(-3/2)*EXP(-'Output(tau)'!$B$34*('Output(tau)'!$B$18-$H39)-(1-('Output(tau)'!$B$18-$H39)/AN$1)^2/(4*'Output(tau)'!$B$12*('Output(tau)'!$B$18-$H39)/AN$1)),0)</f>
        <v>2.655652046093895E-2</v>
      </c>
      <c r="AO39">
        <f>IF('Output(tau)'!$B$18&gt;$H39,1/AO$1/SQRT(4*3.14159*'Output(tau)'!$B$12)*(('Output(tau)'!$B$18-$H39)/AO$1)^(-3/2)*EXP(-'Output(tau)'!$B$34*('Output(tau)'!$B$18-$H39)-(1-('Output(tau)'!$B$18-$H39)/AO$1)^2/(4*'Output(tau)'!$B$12*('Output(tau)'!$B$18-$H39)/AO$1)),0)</f>
        <v>2.7032194994633853E-2</v>
      </c>
      <c r="AP39">
        <f>IF('Output(tau)'!$B$18&gt;$H39,1/AP$1/SQRT(4*3.14159*'Output(tau)'!$B$12)*(('Output(tau)'!$B$18-$H39)/AP$1)^(-3/2)*EXP(-'Output(tau)'!$B$34*('Output(tau)'!$B$18-$H39)-(1-('Output(tau)'!$B$18-$H39)/AP$1)^2/(4*'Output(tau)'!$B$12*('Output(tau)'!$B$18-$H39)/AP$1)),0)</f>
        <v>2.7377647079835782E-2</v>
      </c>
      <c r="AQ39">
        <f>IF('Output(tau)'!$B$18&gt;$H39,1/AQ$1/SQRT(4*3.14159*'Output(tau)'!$B$12)*(('Output(tau)'!$B$18-$H39)/AQ$1)^(-3/2)*EXP(-'Output(tau)'!$B$34*('Output(tau)'!$B$18-$H39)-(1-('Output(tau)'!$B$18-$H39)/AQ$1)^2/(4*'Output(tau)'!$B$12*('Output(tau)'!$B$18-$H39)/AQ$1)),0)</f>
        <v>2.7599310877740986E-2</v>
      </c>
      <c r="AR39">
        <f>IF('Output(tau)'!$B$18&gt;$H39,1/AR$1/SQRT(4*3.14159*'Output(tau)'!$B$12)*(('Output(tau)'!$B$18-$H39)/AR$1)^(-3/2)*EXP(-'Output(tau)'!$B$34*('Output(tau)'!$B$18-$H39)-(1-('Output(tau)'!$B$18-$H39)/AR$1)^2/(4*'Output(tau)'!$B$12*('Output(tau)'!$B$18-$H39)/AR$1)),0)</f>
        <v>2.7704500070452297E-2</v>
      </c>
      <c r="AS39">
        <f>IF('Output(tau)'!$B$18&gt;$H39,1/AS$1/SQRT(4*3.14159*'Output(tau)'!$B$12)*(('Output(tau)'!$B$18-$H39)/AS$1)^(-3/2)*EXP(-'Output(tau)'!$B$34*('Output(tau)'!$B$18-$H39)-(1-('Output(tau)'!$B$18-$H39)/AS$1)^2/(4*'Output(tau)'!$B$12*('Output(tau)'!$B$18-$H39)/AS$1)),0)</f>
        <v>2.7701143825746212E-2</v>
      </c>
      <c r="AT39">
        <f>IF('Output(tau)'!$B$18&gt;$H39,1/AT$1/SQRT(4*3.14159*'Output(tau)'!$B$12)*(('Output(tau)'!$B$18-$H39)/AT$1)^(-3/2)*EXP(-'Output(tau)'!$B$34*('Output(tau)'!$B$18-$H39)-(1-('Output(tau)'!$B$18-$H39)/AT$1)^2/(4*'Output(tau)'!$B$12*('Output(tau)'!$B$18-$H39)/AT$1)),0)</f>
        <v>2.7597559685533853E-2</v>
      </c>
      <c r="AU39">
        <f>IF('Output(tau)'!$B$18&gt;$H39,1/AU$1/SQRT(4*3.14159*'Output(tau)'!$B$12)*(('Output(tau)'!$B$18-$H39)/AU$1)^(-3/2)*EXP(-'Output(tau)'!$B$34*('Output(tau)'!$B$18-$H39)-(1-('Output(tau)'!$B$18-$H39)/AU$1)^2/(4*'Output(tau)'!$B$12*('Output(tau)'!$B$18-$H39)/AU$1)),0)</f>
        <v>2.7402261192470797E-2</v>
      </c>
      <c r="AV39">
        <f>IF('Output(tau)'!$B$18&gt;$H39,1/AV$1/SQRT(4*3.14159*'Output(tau)'!$B$12)*(('Output(tau)'!$B$18-$H39)/AV$1)^(-3/2)*EXP(-'Output(tau)'!$B$34*('Output(tau)'!$B$18-$H39)-(1-('Output(tau)'!$B$18-$H39)/AV$1)^2/(4*'Output(tau)'!$B$12*('Output(tau)'!$B$18-$H39)/AV$1)),0)</f>
        <v>2.7123797494578973E-2</v>
      </c>
    </row>
    <row r="40" spans="7:48" x14ac:dyDescent="0.15">
      <c r="G40">
        <f>IF('Output(tau)'!$B$18&gt;H40,'Output(tau)'!$B$18-H40,0)</f>
        <v>32</v>
      </c>
      <c r="H40">
        <v>1968</v>
      </c>
      <c r="I40">
        <f>IF('Output(tau)'!$B$18&gt;$H40,1/I$1/SQRT(4*3.14159*'Output(tau)'!$B$12)*(('Output(tau)'!$B$18-$H40)/I$1)^(-3/2)*EXP(-'Output(tau)'!$B$34*('Output(tau)'!$B$18-$H40)-(1-('Output(tau)'!$B$18-$H40)/I$1)^2/(4*'Output(tau)'!$B$12*('Output(tau)'!$B$18-$H40)/I$1)),0)</f>
        <v>3.5521743523809807E-4</v>
      </c>
      <c r="J40">
        <f>IF('Output(tau)'!$B$18&gt;$H40,1/J$1/SQRT(4*3.14159*'Output(tau)'!$B$12)*(('Output(tau)'!$B$18-$H40)/J$1)^(-3/2)*EXP(-'Output(tau)'!$B$34*('Output(tau)'!$B$18-$H40)-(1-('Output(tau)'!$B$18-$H40)/J$1)^2/(4*'Output(tau)'!$B$12*('Output(tau)'!$B$18-$H40)/J$1)),0)</f>
        <v>3.7585462812598982E-18</v>
      </c>
      <c r="K40">
        <f>IF('Output(tau)'!$B$18&gt;$H40,1/K$1/SQRT(4*3.14159*'Output(tau)'!$B$12)*(('Output(tau)'!$B$18-$H40)/K$1)^(-3/2)*EXP(-'Output(tau)'!$B$34*('Output(tau)'!$B$18-$H40)-(1-('Output(tau)'!$B$18-$H40)/K$1)^2/(4*'Output(tau)'!$B$12*('Output(tau)'!$B$18-$H40)/K$1)),0)</f>
        <v>2.628629439630736E-12</v>
      </c>
      <c r="L40">
        <f>IF('Output(tau)'!$B$18&gt;$H40,1/L$1/SQRT(4*3.14159*'Output(tau)'!$B$12)*(('Output(tau)'!$B$18-$H40)/L$1)^(-3/2)*EXP(-'Output(tau)'!$B$34*('Output(tau)'!$B$18-$H40)-(1-('Output(tau)'!$B$18-$H40)/L$1)^2/(4*'Output(tau)'!$B$12*('Output(tau)'!$B$18-$H40)/L$1)),0)</f>
        <v>2.2057994568468438E-9</v>
      </c>
      <c r="M40">
        <f>IF('Output(tau)'!$B$18&gt;$H40,1/M$1/SQRT(4*3.14159*'Output(tau)'!$B$12)*(('Output(tau)'!$B$18-$H40)/M$1)^(-3/2)*EXP(-'Output(tau)'!$B$34*('Output(tau)'!$B$18-$H40)-(1-('Output(tau)'!$B$18-$H40)/M$1)^2/(4*'Output(tau)'!$B$12*('Output(tau)'!$B$18-$H40)/M$1)),0)</f>
        <v>1.245287713401935E-7</v>
      </c>
      <c r="N40">
        <f>IF('Output(tau)'!$B$18&gt;$H40,1/N$1/SQRT(4*3.14159*'Output(tau)'!$B$12)*(('Output(tau)'!$B$18-$H40)/N$1)^(-3/2)*EXP(-'Output(tau)'!$B$34*('Output(tau)'!$B$18-$H40)-(1-('Output(tau)'!$B$18-$H40)/N$1)^2/(4*'Output(tau)'!$B$12*('Output(tau)'!$B$18-$H40)/N$1)),0)</f>
        <v>1.8157233901712448E-6</v>
      </c>
      <c r="O40">
        <f>IF('Output(tau)'!$B$18&gt;$H40,1/O$1/SQRT(4*3.14159*'Output(tau)'!$B$12)*(('Output(tau)'!$B$18-$H40)/O$1)^(-3/2)*EXP(-'Output(tau)'!$B$34*('Output(tau)'!$B$18-$H40)-(1-('Output(tau)'!$B$18-$H40)/O$1)^2/(4*'Output(tau)'!$B$12*('Output(tau)'!$B$18-$H40)/O$1)),0)</f>
        <v>1.2184884340385542E-5</v>
      </c>
      <c r="P40">
        <f>IF('Output(tau)'!$B$18&gt;$H40,1/P$1/SQRT(4*3.14159*'Output(tau)'!$B$12)*(('Output(tau)'!$B$18-$H40)/P$1)^(-3/2)*EXP(-'Output(tau)'!$B$34*('Output(tau)'!$B$18-$H40)-(1-('Output(tau)'!$B$18-$H40)/P$1)^2/(4*'Output(tau)'!$B$12*('Output(tau)'!$B$18-$H40)/P$1)),0)</f>
        <v>5.0269992069637014E-5</v>
      </c>
      <c r="Q40">
        <f>IF('Output(tau)'!$B$18&gt;$H40,1/Q$1/SQRT(4*3.14159*'Output(tau)'!$B$12)*(('Output(tau)'!$B$18-$H40)/Q$1)^(-3/2)*EXP(-'Output(tau)'!$B$34*('Output(tau)'!$B$18-$H40)-(1-('Output(tau)'!$B$18-$H40)/Q$1)^2/(4*'Output(tau)'!$B$12*('Output(tau)'!$B$18-$H40)/Q$1)),0)</f>
        <v>1.4979773471235838E-4</v>
      </c>
      <c r="R40">
        <f>IF('Output(tau)'!$B$18&gt;$H40,1/R$1/SQRT(4*3.14159*'Output(tau)'!$B$12)*(('Output(tau)'!$B$18-$H40)/R$1)^(-3/2)*EXP(-'Output(tau)'!$B$34*('Output(tau)'!$B$18-$H40)-(1-('Output(tau)'!$B$18-$H40)/R$1)^2/(4*'Output(tau)'!$B$12*('Output(tau)'!$B$18-$H40)/R$1)),0)</f>
        <v>3.5521743523809807E-4</v>
      </c>
      <c r="S40">
        <f>IF('Output(tau)'!$B$18&gt;$H40,1/S$1/SQRT(4*3.14159*'Output(tau)'!$B$12)*(('Output(tau)'!$B$18-$H40)/S$1)^(-3/2)*EXP(-'Output(tau)'!$B$34*('Output(tau)'!$B$18-$H40)-(1-('Output(tau)'!$B$18-$H40)/S$1)^2/(4*'Output(tau)'!$B$12*('Output(tau)'!$B$18-$H40)/S$1)),0)</f>
        <v>7.1303671500278366E-4</v>
      </c>
      <c r="T40">
        <f>IF('Output(tau)'!$B$18&gt;$H40,1/T$1/SQRT(4*3.14159*'Output(tau)'!$B$12)*(('Output(tau)'!$B$18-$H40)/T$1)^(-3/2)*EXP(-'Output(tau)'!$B$34*('Output(tau)'!$B$18-$H40)-(1-('Output(tau)'!$B$18-$H40)/T$1)^2/(4*'Output(tau)'!$B$12*('Output(tau)'!$B$18-$H40)/T$1)),0)</f>
        <v>1.26265788068206E-3</v>
      </c>
      <c r="U40">
        <f>IF('Output(tau)'!$B$18&gt;$H40,1/U$1/SQRT(4*3.14159*'Output(tau)'!$B$12)*(('Output(tau)'!$B$18-$H40)/U$1)^(-3/2)*EXP(-'Output(tau)'!$B$34*('Output(tau)'!$B$18-$H40)-(1-('Output(tau)'!$B$18-$H40)/U$1)^2/(4*'Output(tau)'!$B$12*('Output(tau)'!$B$18-$H40)/U$1)),0)</f>
        <v>2.0297970141239098E-3</v>
      </c>
      <c r="V40">
        <f>IF('Output(tau)'!$B$18&gt;$H40,1/V$1/SQRT(4*3.14159*'Output(tau)'!$B$12)*(('Output(tau)'!$B$18-$H40)/V$1)^(-3/2)*EXP(-'Output(tau)'!$B$34*('Output(tau)'!$B$18-$H40)-(1-('Output(tau)'!$B$18-$H40)/V$1)^2/(4*'Output(tau)'!$B$12*('Output(tau)'!$B$18-$H40)/V$1)),0)</f>
        <v>3.0235305977263536E-3</v>
      </c>
      <c r="W40">
        <f>IF('Output(tau)'!$B$18&gt;$H40,1/W$1/SQRT(4*3.14159*'Output(tau)'!$B$12)*(('Output(tau)'!$B$18-$H40)/W$1)^(-3/2)*EXP(-'Output(tau)'!$B$34*('Output(tau)'!$B$18-$H40)-(1-('Output(tau)'!$B$18-$H40)/W$1)^2/(4*'Output(tau)'!$B$12*('Output(tau)'!$B$18-$H40)/W$1)),0)</f>
        <v>4.2365490618706007E-3</v>
      </c>
      <c r="X40">
        <f>IF('Output(tau)'!$B$18&gt;$H40,1/X$1/SQRT(4*3.14159*'Output(tau)'!$B$12)*(('Output(tau)'!$B$18-$H40)/X$1)^(-3/2)*EXP(-'Output(tau)'!$B$34*('Output(tau)'!$B$18-$H40)-(1-('Output(tau)'!$B$18-$H40)/X$1)^2/(4*'Output(tau)'!$B$12*('Output(tau)'!$B$18-$H40)/X$1)),0)</f>
        <v>5.6475771560333433E-3</v>
      </c>
      <c r="Y40">
        <f>IF('Output(tau)'!$B$18&gt;$H40,1/Y$1/SQRT(4*3.14159*'Output(tau)'!$B$12)*(('Output(tau)'!$B$18-$H40)/Y$1)^(-3/2)*EXP(-'Output(tau)'!$B$34*('Output(tau)'!$B$18-$H40)-(1-('Output(tau)'!$B$18-$H40)/Y$1)^2/(4*'Output(tau)'!$B$12*('Output(tau)'!$B$18-$H40)/Y$1)),0)</f>
        <v>7.2248869673159685E-3</v>
      </c>
      <c r="Z40">
        <f>IF('Output(tau)'!$B$18&gt;$H40,1/Z$1/SQRT(4*3.14159*'Output(tau)'!$B$12)*(('Output(tau)'!$B$18-$H40)/Z$1)^(-3/2)*EXP(-'Output(tau)'!$B$34*('Output(tau)'!$B$18-$H40)-(1-('Output(tau)'!$B$18-$H40)/Z$1)^2/(4*'Output(tau)'!$B$12*('Output(tau)'!$B$18-$H40)/Z$1)),0)</f>
        <v>8.9300652762370133E-3</v>
      </c>
      <c r="AA40">
        <f>IF('Output(tau)'!$B$18&gt;$H40,1/AA$1/SQRT(4*3.14159*'Output(tau)'!$B$12)*(('Output(tau)'!$B$18-$H40)/AA$1)^(-3/2)*EXP(-'Output(tau)'!$B$34*('Output(tau)'!$B$18-$H40)-(1-('Output(tau)'!$B$18-$H40)/AA$1)^2/(4*'Output(tau)'!$B$12*('Output(tau)'!$B$18-$H40)/AA$1)),0)</f>
        <v>1.0721493274336906E-2</v>
      </c>
      <c r="AB40">
        <f>IF('Output(tau)'!$B$18&gt;$H40,1/AB$1/SQRT(4*3.14159*'Output(tau)'!$B$12)*(('Output(tau)'!$B$18-$H40)/AB$1)^(-3/2)*EXP(-'Output(tau)'!$B$34*('Output(tau)'!$B$18-$H40)-(1-('Output(tau)'!$B$18-$H40)/AB$1)^2/(4*'Output(tau)'!$B$12*('Output(tau)'!$B$18-$H40)/AB$1)),0)</f>
        <v>1.255725274854883E-2</v>
      </c>
      <c r="AC40">
        <f>IF('Output(tau)'!$B$18&gt;$H40,1/AC$1/SQRT(4*3.14159*'Output(tau)'!$B$12)*(('Output(tau)'!$B$18-$H40)/AC$1)^(-3/2)*EXP(-'Output(tau)'!$B$34*('Output(tau)'!$B$18-$H40)-(1-('Output(tau)'!$B$18-$H40)/AC$1)^2/(4*'Output(tau)'!$B$12*('Output(tau)'!$B$18-$H40)/AC$1)),0)</f>
        <v>1.4397357452011978E-2</v>
      </c>
      <c r="AD40">
        <f>IF('Output(tau)'!$B$18&gt;$H40,1/AD$1/SQRT(4*3.14159*'Output(tau)'!$B$12)*(('Output(tau)'!$B$18-$H40)/AD$1)^(-3/2)*EXP(-'Output(tau)'!$B$34*('Output(tau)'!$B$18-$H40)-(1-('Output(tau)'!$B$18-$H40)/AD$1)^2/(4*'Output(tau)'!$B$12*('Output(tau)'!$B$18-$H40)/AD$1)),0)</f>
        <v>1.6205324489722554E-2</v>
      </c>
      <c r="AE40">
        <f>IF('Output(tau)'!$B$18&gt;$H40,1/AE$1/SQRT(4*3.14159*'Output(tau)'!$B$12)*(('Output(tau)'!$B$18-$H40)/AE$1)^(-3/2)*EXP(-'Output(tau)'!$B$34*('Output(tau)'!$B$18-$H40)-(1-('Output(tau)'!$B$18-$H40)/AE$1)^2/(4*'Output(tau)'!$B$12*('Output(tau)'!$B$18-$H40)/AE$1)),0)</f>
        <v>1.7949163434473097E-2</v>
      </c>
      <c r="AF40">
        <f>IF('Output(tau)'!$B$18&gt;$H40,1/AF$1/SQRT(4*3.14159*'Output(tau)'!$B$12)*(('Output(tau)'!$B$18-$H40)/AF$1)^(-3/2)*EXP(-'Output(tau)'!$B$34*('Output(tau)'!$B$18-$H40)-(1-('Output(tau)'!$B$18-$H40)/AF$1)^2/(4*'Output(tau)'!$B$12*('Output(tau)'!$B$18-$H40)/AF$1)),0)</f>
        <v>1.9601887291189734E-2</v>
      </c>
      <c r="AG40">
        <f>IF('Output(tau)'!$B$18&gt;$H40,1/AG$1/SQRT(4*3.14159*'Output(tau)'!$B$12)*(('Output(tau)'!$B$18-$H40)/AG$1)^(-3/2)*EXP(-'Output(tau)'!$B$34*('Output(tau)'!$B$18-$H40)-(1-('Output(tau)'!$B$18-$H40)/AG$1)^2/(4*'Output(tau)'!$B$12*('Output(tau)'!$B$18-$H40)/AG$1)),0)</f>
        <v>2.1141653257439871E-2</v>
      </c>
      <c r="AH40">
        <f>IF('Output(tau)'!$B$18&gt;$H40,1/AH$1/SQRT(4*3.14159*'Output(tau)'!$B$12)*(('Output(tau)'!$B$18-$H40)/AH$1)^(-3/2)*EXP(-'Output(tau)'!$B$34*('Output(tau)'!$B$18-$H40)-(1-('Output(tau)'!$B$18-$H40)/AH$1)^2/(4*'Output(tau)'!$B$12*('Output(tau)'!$B$18-$H40)/AH$1)),0)</f>
        <v>2.2551632594894757E-2</v>
      </c>
      <c r="AI40">
        <f>IF('Output(tau)'!$B$18&gt;$H40,1/AI$1/SQRT(4*3.14159*'Output(tau)'!$B$12)*(('Output(tau)'!$B$18-$H40)/AI$1)^(-3/2)*EXP(-'Output(tau)'!$B$34*('Output(tau)'!$B$18-$H40)-(1-('Output(tau)'!$B$18-$H40)/AI$1)^2/(4*'Output(tau)'!$B$12*('Output(tau)'!$B$18-$H40)/AI$1)),0)</f>
        <v>2.3819694539973544E-2</v>
      </c>
      <c r="AJ40">
        <f>IF('Output(tau)'!$B$18&gt;$H40,1/AJ$1/SQRT(4*3.14159*'Output(tau)'!$B$12)*(('Output(tau)'!$B$18-$H40)/AJ$1)^(-3/2)*EXP(-'Output(tau)'!$B$34*('Output(tau)'!$B$18-$H40)-(1-('Output(tau)'!$B$18-$H40)/AJ$1)^2/(4*'Output(tau)'!$B$12*('Output(tau)'!$B$18-$H40)/AJ$1)),0)</f>
        <v>2.4937973154192262E-2</v>
      </c>
      <c r="AK40">
        <f>IF('Output(tau)'!$B$18&gt;$H40,1/AK$1/SQRT(4*3.14159*'Output(tau)'!$B$12)*(('Output(tau)'!$B$18-$H40)/AK$1)^(-3/2)*EXP(-'Output(tau)'!$B$34*('Output(tau)'!$B$18-$H40)-(1-('Output(tau)'!$B$18-$H40)/AK$1)^2/(4*'Output(tau)'!$B$12*('Output(tau)'!$B$18-$H40)/AK$1)),0)</f>
        <v>2.5902370651561223E-2</v>
      </c>
      <c r="AL40">
        <f>IF('Output(tau)'!$B$18&gt;$H40,1/AL$1/SQRT(4*3.14159*'Output(tau)'!$B$12)*(('Output(tau)'!$B$18-$H40)/AL$1)^(-3/2)*EXP(-'Output(tau)'!$B$34*('Output(tau)'!$B$18-$H40)-(1-('Output(tau)'!$B$18-$H40)/AL$1)^2/(4*'Output(tau)'!$B$12*('Output(tau)'!$B$18-$H40)/AL$1)),0)</f>
        <v>2.6712037173783156E-2</v>
      </c>
      <c r="AM40">
        <f>IF('Output(tau)'!$B$18&gt;$H40,1/AM$1/SQRT(4*3.14159*'Output(tau)'!$B$12)*(('Output(tau)'!$B$18-$H40)/AM$1)^(-3/2)*EXP(-'Output(tau)'!$B$34*('Output(tau)'!$B$18-$H40)-(1-('Output(tau)'!$B$18-$H40)/AM$1)^2/(4*'Output(tau)'!$B$12*('Output(tau)'!$B$18-$H40)/AM$1)),0)</f>
        <v>2.7368855630215079E-2</v>
      </c>
      <c r="AN40">
        <f>IF('Output(tau)'!$B$18&gt;$H40,1/AN$1/SQRT(4*3.14159*'Output(tau)'!$B$12)*(('Output(tau)'!$B$18-$H40)/AN$1)^(-3/2)*EXP(-'Output(tau)'!$B$34*('Output(tau)'!$B$18-$H40)-(1-('Output(tau)'!$B$18-$H40)/AN$1)^2/(4*'Output(tau)'!$B$12*('Output(tau)'!$B$18-$H40)/AN$1)),0)</f>
        <v>2.7876951088216161E-2</v>
      </c>
      <c r="AO40">
        <f>IF('Output(tau)'!$B$18&gt;$H40,1/AO$1/SQRT(4*3.14159*'Output(tau)'!$B$12)*(('Output(tau)'!$B$18-$H40)/AO$1)^(-3/2)*EXP(-'Output(tau)'!$B$34*('Output(tau)'!$B$18-$H40)-(1-('Output(tau)'!$B$18-$H40)/AO$1)^2/(4*'Output(tau)'!$B$12*('Output(tau)'!$B$18-$H40)/AO$1)),0)</f>
        <v>2.8242237091760273E-2</v>
      </c>
      <c r="AP40">
        <f>IF('Output(tau)'!$B$18&gt;$H40,1/AP$1/SQRT(4*3.14159*'Output(tau)'!$B$12)*(('Output(tau)'!$B$18-$H40)/AP$1)^(-3/2)*EXP(-'Output(tau)'!$B$34*('Output(tau)'!$B$18-$H40)-(1-('Output(tau)'!$B$18-$H40)/AP$1)^2/(4*'Output(tau)'!$B$12*('Output(tau)'!$B$18-$H40)/AP$1)),0)</f>
        <v>2.8472005915247567E-2</v>
      </c>
      <c r="AQ40">
        <f>IF('Output(tau)'!$B$18&gt;$H40,1/AQ$1/SQRT(4*3.14159*'Output(tau)'!$B$12)*(('Output(tau)'!$B$18-$H40)/AQ$1)^(-3/2)*EXP(-'Output(tau)'!$B$34*('Output(tau)'!$B$18-$H40)-(1-('Output(tau)'!$B$18-$H40)/AQ$1)^2/(4*'Output(tau)'!$B$12*('Output(tau)'!$B$18-$H40)/AQ$1)),0)</f>
        <v>2.8574565819791925E-2</v>
      </c>
      <c r="AR40">
        <f>IF('Output(tau)'!$B$18&gt;$H40,1/AR$1/SQRT(4*3.14159*'Output(tau)'!$B$12)*(('Output(tau)'!$B$18-$H40)/AR$1)^(-3/2)*EXP(-'Output(tau)'!$B$34*('Output(tau)'!$B$18-$H40)-(1-('Output(tau)'!$B$18-$H40)/AR$1)^2/(4*'Output(tau)'!$B$12*('Output(tau)'!$B$18-$H40)/AR$1)),0)</f>
        <v>2.8558925583342092E-2</v>
      </c>
      <c r="AS40">
        <f>IF('Output(tau)'!$B$18&gt;$H40,1/AS$1/SQRT(4*3.14159*'Output(tau)'!$B$12)*(('Output(tau)'!$B$18-$H40)/AS$1)^(-3/2)*EXP(-'Output(tau)'!$B$34*('Output(tau)'!$B$18-$H40)-(1-('Output(tau)'!$B$18-$H40)/AS$1)^2/(4*'Output(tau)'!$B$12*('Output(tau)'!$B$18-$H40)/AS$1)),0)</f>
        <v>2.8434524671097933E-2</v>
      </c>
      <c r="AT40">
        <f>IF('Output(tau)'!$B$18&gt;$H40,1/AT$1/SQRT(4*3.14159*'Output(tau)'!$B$12)*(('Output(tau)'!$B$18-$H40)/AT$1)^(-3/2)*EXP(-'Output(tau)'!$B$34*('Output(tau)'!$B$18-$H40)-(1-('Output(tau)'!$B$18-$H40)/AT$1)^2/(4*'Output(tau)'!$B$12*('Output(tau)'!$B$18-$H40)/AT$1)),0)</f>
        <v>2.8211006186315314E-2</v>
      </c>
      <c r="AU40">
        <f>IF('Output(tau)'!$B$18&gt;$H40,1/AU$1/SQRT(4*3.14159*'Output(tau)'!$B$12)*(('Output(tau)'!$B$18-$H40)/AU$1)^(-3/2)*EXP(-'Output(tau)'!$B$34*('Output(tau)'!$B$18-$H40)-(1-('Output(tau)'!$B$18-$H40)/AU$1)^2/(4*'Output(tau)'!$B$12*('Output(tau)'!$B$18-$H40)/AU$1)),0)</f>
        <v>2.7898029020624032E-2</v>
      </c>
      <c r="AV40">
        <f>IF('Output(tau)'!$B$18&gt;$H40,1/AV$1/SQRT(4*3.14159*'Output(tau)'!$B$12)*(('Output(tau)'!$B$18-$H40)/AV$1)^(-3/2)*EXP(-'Output(tau)'!$B$34*('Output(tau)'!$B$18-$H40)-(1-('Output(tau)'!$B$18-$H40)/AV$1)^2/(4*'Output(tau)'!$B$12*('Output(tau)'!$B$18-$H40)/AV$1)),0)</f>
        <v>2.7505115269751839E-2</v>
      </c>
    </row>
    <row r="41" spans="7:48" x14ac:dyDescent="0.15">
      <c r="G41">
        <f>IF('Output(tau)'!$B$18&gt;H41,'Output(tau)'!$B$18-H41,0)</f>
        <v>31</v>
      </c>
      <c r="H41">
        <v>1969</v>
      </c>
      <c r="I41">
        <f>IF('Output(tau)'!$B$18&gt;$H41,1/I$1/SQRT(4*3.14159*'Output(tau)'!$B$12)*(('Output(tau)'!$B$18-$H41)/I$1)^(-3/2)*EXP(-'Output(tau)'!$B$34*('Output(tau)'!$B$18-$H41)-(1-('Output(tau)'!$B$18-$H41)/I$1)^2/(4*'Output(tau)'!$B$12*('Output(tau)'!$B$18-$H41)/I$1)),0)</f>
        <v>4.6645032500748613E-4</v>
      </c>
      <c r="J41">
        <f>IF('Output(tau)'!$B$18&gt;$H41,1/J$1/SQRT(4*3.14159*'Output(tau)'!$B$12)*(('Output(tau)'!$B$18-$H41)/J$1)^(-3/2)*EXP(-'Output(tau)'!$B$34*('Output(tau)'!$B$18-$H41)-(1-('Output(tau)'!$B$18-$H41)/J$1)^2/(4*'Output(tau)'!$B$12*('Output(tau)'!$B$18-$H41)/J$1)),0)</f>
        <v>1.36893064946045E-17</v>
      </c>
      <c r="K41">
        <f>IF('Output(tau)'!$B$18&gt;$H41,1/K$1/SQRT(4*3.14159*'Output(tau)'!$B$12)*(('Output(tau)'!$B$18-$H41)/K$1)^(-3/2)*EXP(-'Output(tau)'!$B$34*('Output(tau)'!$B$18-$H41)-(1-('Output(tau)'!$B$18-$H41)/K$1)^2/(4*'Output(tau)'!$B$12*('Output(tau)'!$B$18-$H41)/K$1)),0)</f>
        <v>6.2956472485278703E-12</v>
      </c>
      <c r="L41">
        <f>IF('Output(tau)'!$B$18&gt;$H41,1/L$1/SQRT(4*3.14159*'Output(tau)'!$B$12)*(('Output(tau)'!$B$18-$H41)/L$1)^(-3/2)*EXP(-'Output(tau)'!$B$34*('Output(tau)'!$B$18-$H41)-(1-('Output(tau)'!$B$18-$H41)/L$1)^2/(4*'Output(tau)'!$B$12*('Output(tau)'!$B$18-$H41)/L$1)),0)</f>
        <v>4.2786280577887471E-9</v>
      </c>
      <c r="M41">
        <f>IF('Output(tau)'!$B$18&gt;$H41,1/M$1/SQRT(4*3.14159*'Output(tau)'!$B$12)*(('Output(tau)'!$B$18-$H41)/M$1)^(-3/2)*EXP(-'Output(tau)'!$B$34*('Output(tau)'!$B$18-$H41)-(1-('Output(tau)'!$B$18-$H41)/M$1)^2/(4*'Output(tau)'!$B$12*('Output(tau)'!$B$18-$H41)/M$1)),0)</f>
        <v>2.126311608162552E-7</v>
      </c>
      <c r="N41">
        <f>IF('Output(tau)'!$B$18&gt;$H41,1/N$1/SQRT(4*3.14159*'Output(tau)'!$B$12)*(('Output(tau)'!$B$18-$H41)/N$1)^(-3/2)*EXP(-'Output(tau)'!$B$34*('Output(tau)'!$B$18-$H41)-(1-('Output(tau)'!$B$18-$H41)/N$1)^2/(4*'Output(tau)'!$B$12*('Output(tau)'!$B$18-$H41)/N$1)),0)</f>
        <v>2.8452550065251E-6</v>
      </c>
      <c r="O41">
        <f>IF('Output(tau)'!$B$18&gt;$H41,1/O$1/SQRT(4*3.14159*'Output(tau)'!$B$12)*(('Output(tau)'!$B$18-$H41)/O$1)^(-3/2)*EXP(-'Output(tau)'!$B$34*('Output(tau)'!$B$18-$H41)-(1-('Output(tau)'!$B$18-$H41)/O$1)^2/(4*'Output(tau)'!$B$12*('Output(tau)'!$B$18-$H41)/O$1)),0)</f>
        <v>1.794516951013732E-5</v>
      </c>
      <c r="P41">
        <f>IF('Output(tau)'!$B$18&gt;$H41,1/P$1/SQRT(4*3.14159*'Output(tau)'!$B$12)*(('Output(tau)'!$B$18-$H41)/P$1)^(-3/2)*EXP(-'Output(tau)'!$B$34*('Output(tau)'!$B$18-$H41)-(1-('Output(tau)'!$B$18-$H41)/P$1)^2/(4*'Output(tau)'!$B$12*('Output(tau)'!$B$18-$H41)/P$1)),0)</f>
        <v>7.0624003321026932E-5</v>
      </c>
      <c r="Q41">
        <f>IF('Output(tau)'!$B$18&gt;$H41,1/Q$1/SQRT(4*3.14159*'Output(tau)'!$B$12)*(('Output(tau)'!$B$18-$H41)/Q$1)^(-3/2)*EXP(-'Output(tau)'!$B$34*('Output(tau)'!$B$18-$H41)-(1-('Output(tau)'!$B$18-$H41)/Q$1)^2/(4*'Output(tau)'!$B$12*('Output(tau)'!$B$18-$H41)/Q$1)),0)</f>
        <v>2.0275641298854899E-4</v>
      </c>
      <c r="R41">
        <f>IF('Output(tau)'!$B$18&gt;$H41,1/R$1/SQRT(4*3.14159*'Output(tau)'!$B$12)*(('Output(tau)'!$B$18-$H41)/R$1)^(-3/2)*EXP(-'Output(tau)'!$B$34*('Output(tau)'!$B$18-$H41)-(1-('Output(tau)'!$B$18-$H41)/R$1)^2/(4*'Output(tau)'!$B$12*('Output(tau)'!$B$18-$H41)/R$1)),0)</f>
        <v>4.6645032500748613E-4</v>
      </c>
      <c r="S41">
        <f>IF('Output(tau)'!$B$18&gt;$H41,1/S$1/SQRT(4*3.14159*'Output(tau)'!$B$12)*(('Output(tau)'!$B$18-$H41)/S$1)^(-3/2)*EXP(-'Output(tau)'!$B$34*('Output(tau)'!$B$18-$H41)-(1-('Output(tau)'!$B$18-$H41)/S$1)^2/(4*'Output(tau)'!$B$12*('Output(tau)'!$B$18-$H41)/S$1)),0)</f>
        <v>9.1297355327207819E-4</v>
      </c>
      <c r="T41">
        <f>IF('Output(tau)'!$B$18&gt;$H41,1/T$1/SQRT(4*3.14159*'Output(tau)'!$B$12)*(('Output(tau)'!$B$18-$H41)/T$1)^(-3/2)*EXP(-'Output(tau)'!$B$34*('Output(tau)'!$B$18-$H41)-(1-('Output(tau)'!$B$18-$H41)/T$1)^2/(4*'Output(tau)'!$B$12*('Output(tau)'!$B$18-$H41)/T$1)),0)</f>
        <v>1.5823852707560835E-3</v>
      </c>
      <c r="U41">
        <f>IF('Output(tau)'!$B$18&gt;$H41,1/U$1/SQRT(4*3.14159*'Output(tau)'!$B$12)*(('Output(tau)'!$B$18-$H41)/U$1)^(-3/2)*EXP(-'Output(tau)'!$B$34*('Output(tau)'!$B$18-$H41)-(1-('Output(tau)'!$B$18-$H41)/U$1)^2/(4*'Output(tau)'!$B$12*('Output(tau)'!$B$18-$H41)/U$1)),0)</f>
        <v>2.4970360237781528E-3</v>
      </c>
      <c r="V41">
        <f>IF('Output(tau)'!$B$18&gt;$H41,1/V$1/SQRT(4*3.14159*'Output(tau)'!$B$12)*(('Output(tau)'!$B$18-$H41)/V$1)^(-3/2)*EXP(-'Output(tau)'!$B$34*('Output(tau)'!$B$18-$H41)-(1-('Output(tau)'!$B$18-$H41)/V$1)^2/(4*'Output(tau)'!$B$12*('Output(tau)'!$B$18-$H41)/V$1)),0)</f>
        <v>3.6595399347626443E-3</v>
      </c>
      <c r="W41">
        <f>IF('Output(tau)'!$B$18&gt;$H41,1/W$1/SQRT(4*3.14159*'Output(tau)'!$B$12)*(('Output(tau)'!$B$18-$H41)/W$1)^(-3/2)*EXP(-'Output(tau)'!$B$34*('Output(tau)'!$B$18-$H41)-(1-('Output(tau)'!$B$18-$H41)/W$1)^2/(4*'Output(tau)'!$B$12*('Output(tau)'!$B$18-$H41)/W$1)),0)</f>
        <v>5.0542846652798365E-3</v>
      </c>
      <c r="X41">
        <f>IF('Output(tau)'!$B$18&gt;$H41,1/X$1/SQRT(4*3.14159*'Output(tau)'!$B$12)*(('Output(tau)'!$B$18-$H41)/X$1)^(-3/2)*EXP(-'Output(tau)'!$B$34*('Output(tau)'!$B$18-$H41)-(1-('Output(tau)'!$B$18-$H41)/X$1)^2/(4*'Output(tau)'!$B$12*('Output(tau)'!$B$18-$H41)/X$1)),0)</f>
        <v>6.6510657040327959E-3</v>
      </c>
      <c r="Y41">
        <f>IF('Output(tau)'!$B$18&gt;$H41,1/Y$1/SQRT(4*3.14159*'Output(tau)'!$B$12)*(('Output(tau)'!$B$18-$H41)/Y$1)^(-3/2)*EXP(-'Output(tau)'!$B$34*('Output(tau)'!$B$18-$H41)-(1-('Output(tau)'!$B$18-$H41)/Y$1)^2/(4*'Output(tau)'!$B$12*('Output(tau)'!$B$18-$H41)/Y$1)),0)</f>
        <v>8.4095731553526787E-3</v>
      </c>
      <c r="Z41">
        <f>IF('Output(tau)'!$B$18&gt;$H41,1/Z$1/SQRT(4*3.14159*'Output(tau)'!$B$12)*(('Output(tau)'!$B$18-$H41)/Z$1)^(-3/2)*EXP(-'Output(tau)'!$B$34*('Output(tau)'!$B$18-$H41)-(1-('Output(tau)'!$B$18-$H41)/Z$1)^2/(4*'Output(tau)'!$B$12*('Output(tau)'!$B$18-$H41)/Z$1)),0)</f>
        <v>1.0283829784363312E-2</v>
      </c>
      <c r="AA41">
        <f>IF('Output(tau)'!$B$18&gt;$H41,1/AA$1/SQRT(4*3.14159*'Output(tau)'!$B$12)*(('Output(tau)'!$B$18-$H41)/AA$1)^(-3/2)*EXP(-'Output(tau)'!$B$34*('Output(tau)'!$B$18-$H41)-(1-('Output(tau)'!$B$18-$H41)/AA$1)^2/(4*'Output(tau)'!$B$12*('Output(tau)'!$B$18-$H41)/AA$1)),0)</f>
        <v>1.2226055538423359E-2</v>
      </c>
      <c r="AB41">
        <f>IF('Output(tau)'!$B$18&gt;$H41,1/AB$1/SQRT(4*3.14159*'Output(tau)'!$B$12)*(('Output(tau)'!$B$18-$H41)/AB$1)^(-3/2)*EXP(-'Output(tau)'!$B$34*('Output(tau)'!$B$18-$H41)-(1-('Output(tau)'!$B$18-$H41)/AB$1)^2/(4*'Output(tau)'!$B$12*('Output(tau)'!$B$18-$H41)/AB$1)),0)</f>
        <v>1.4189726666303073E-2</v>
      </c>
      <c r="AC41">
        <f>IF('Output(tau)'!$B$18&gt;$H41,1/AC$1/SQRT(4*3.14159*'Output(tau)'!$B$12)*(('Output(tau)'!$B$18-$H41)/AC$1)^(-3/2)*EXP(-'Output(tau)'!$B$34*('Output(tau)'!$B$18-$H41)-(1-('Output(tau)'!$B$18-$H41)/AC$1)^2/(4*'Output(tau)'!$B$12*('Output(tau)'!$B$18-$H41)/AC$1)),0)</f>
        <v>1.6131791606178229E-2</v>
      </c>
      <c r="AD41">
        <f>IF('Output(tau)'!$B$18&gt;$H41,1/AD$1/SQRT(4*3.14159*'Output(tau)'!$B$12)*(('Output(tau)'!$B$18-$H41)/AD$1)^(-3/2)*EXP(-'Output(tau)'!$B$34*('Output(tau)'!$B$18-$H41)-(1-('Output(tau)'!$B$18-$H41)/AD$1)^2/(4*'Output(tau)'!$B$12*('Output(tau)'!$B$18-$H41)/AD$1)),0)</f>
        <v>1.8014116907675157E-2</v>
      </c>
      <c r="AE41">
        <f>IF('Output(tau)'!$B$18&gt;$H41,1/AE$1/SQRT(4*3.14159*'Output(tau)'!$B$12)*(('Output(tau)'!$B$18-$H41)/AE$1)^(-3/2)*EXP(-'Output(tau)'!$B$34*('Output(tau)'!$B$18-$H41)-(1-('Output(tau)'!$B$18-$H41)/AE$1)^2/(4*'Output(tau)'!$B$12*('Output(tau)'!$B$18-$H41)/AE$1)),0)</f>
        <v>1.9804288368055936E-2</v>
      </c>
      <c r="AF41">
        <f>IF('Output(tau)'!$B$18&gt;$H41,1/AF$1/SQRT(4*3.14159*'Output(tau)'!$B$12)*(('Output(tau)'!$B$18-$H41)/AF$1)^(-3/2)*EXP(-'Output(tau)'!$B$34*('Output(tau)'!$B$18-$H41)-(1-('Output(tau)'!$B$18-$H41)/AF$1)^2/(4*'Output(tau)'!$B$12*('Output(tau)'!$B$18-$H41)/AF$1)),0)</f>
        <v>2.1475906849730299E-2</v>
      </c>
      <c r="AG41">
        <f>IF('Output(tau)'!$B$18&gt;$H41,1/AG$1/SQRT(4*3.14159*'Output(tau)'!$B$12)*(('Output(tau)'!$B$18-$H41)/AG$1)^(-3/2)*EXP(-'Output(tau)'!$B$34*('Output(tau)'!$B$18-$H41)-(1-('Output(tau)'!$B$18-$H41)/AG$1)^2/(4*'Output(tau)'!$B$12*('Output(tau)'!$B$18-$H41)/AG$1)),0)</f>
        <v>2.3008511156842892E-2</v>
      </c>
      <c r="AH41">
        <f>IF('Output(tau)'!$B$18&gt;$H41,1/AH$1/SQRT(4*3.14159*'Output(tau)'!$B$12)*(('Output(tau)'!$B$18-$H41)/AH$1)^(-3/2)*EXP(-'Output(tau)'!$B$34*('Output(tau)'!$B$18-$H41)-(1-('Output(tau)'!$B$18-$H41)/AH$1)^2/(4*'Output(tau)'!$B$12*('Output(tau)'!$B$18-$H41)/AH$1)),0)</f>
        <v>2.4387242867915587E-2</v>
      </c>
      <c r="AI41">
        <f>IF('Output(tau)'!$B$18&gt;$H41,1/AI$1/SQRT(4*3.14159*'Output(tau)'!$B$12)*(('Output(tau)'!$B$18-$H41)/AI$1)^(-3/2)*EXP(-'Output(tau)'!$B$34*('Output(tau)'!$B$18-$H41)-(1-('Output(tau)'!$B$18-$H41)/AI$1)^2/(4*'Output(tau)'!$B$12*('Output(tau)'!$B$18-$H41)/AI$1)),0)</f>
        <v>2.5602346959581562E-2</v>
      </c>
      <c r="AJ41">
        <f>IF('Output(tau)'!$B$18&gt;$H41,1/AJ$1/SQRT(4*3.14159*'Output(tau)'!$B$12)*(('Output(tau)'!$B$18-$H41)/AJ$1)^(-3/2)*EXP(-'Output(tau)'!$B$34*('Output(tau)'!$B$18-$H41)-(1-('Output(tau)'!$B$18-$H41)/AJ$1)^2/(4*'Output(tau)'!$B$12*('Output(tau)'!$B$18-$H41)/AJ$1)),0)</f>
        <v>2.6648581274072596E-2</v>
      </c>
      <c r="AK41">
        <f>IF('Output(tau)'!$B$18&gt;$H41,1/AK$1/SQRT(4*3.14159*'Output(tau)'!$B$12)*(('Output(tau)'!$B$18-$H41)/AK$1)^(-3/2)*EXP(-'Output(tau)'!$B$34*('Output(tau)'!$B$18-$H41)-(1-('Output(tau)'!$B$18-$H41)/AK$1)^2/(4*'Output(tau)'!$B$12*('Output(tau)'!$B$18-$H41)/AK$1)),0)</f>
        <v>2.7524589315216747E-2</v>
      </c>
      <c r="AL41">
        <f>IF('Output(tau)'!$B$18&gt;$H41,1/AL$1/SQRT(4*3.14159*'Output(tau)'!$B$12)*(('Output(tau)'!$B$18-$H41)/AL$1)^(-3/2)*EXP(-'Output(tau)'!$B$34*('Output(tau)'!$B$18-$H41)-(1-('Output(tau)'!$B$18-$H41)/AL$1)^2/(4*'Output(tau)'!$B$12*('Output(tau)'!$B$18-$H41)/AL$1)),0)</f>
        <v>2.8232275263737269E-2</v>
      </c>
      <c r="AM41">
        <f>IF('Output(tau)'!$B$18&gt;$H41,1/AM$1/SQRT(4*3.14159*'Output(tau)'!$B$12)*(('Output(tau)'!$B$18-$H41)/AM$1)^(-3/2)*EXP(-'Output(tau)'!$B$34*('Output(tau)'!$B$18-$H41)-(1-('Output(tau)'!$B$18-$H41)/AM$1)^2/(4*'Output(tau)'!$B$12*('Output(tau)'!$B$18-$H41)/AM$1)),0)</f>
        <v>2.8776207574932811E-2</v>
      </c>
      <c r="AN41">
        <f>IF('Output(tau)'!$B$18&gt;$H41,1/AN$1/SQRT(4*3.14159*'Output(tau)'!$B$12)*(('Output(tau)'!$B$18-$H41)/AN$1)^(-3/2)*EXP(-'Output(tau)'!$B$34*('Output(tau)'!$B$18-$H41)-(1-('Output(tau)'!$B$18-$H41)/AN$1)^2/(4*'Output(tau)'!$B$12*('Output(tau)'!$B$18-$H41)/AN$1)),0)</f>
        <v>2.9163067809927411E-2</v>
      </c>
      <c r="AO41">
        <f>IF('Output(tau)'!$B$18&gt;$H41,1/AO$1/SQRT(4*3.14159*'Output(tau)'!$B$12)*(('Output(tau)'!$B$18-$H41)/AO$1)^(-3/2)*EXP(-'Output(tau)'!$B$34*('Output(tau)'!$B$18-$H41)-(1-('Output(tau)'!$B$18-$H41)/AO$1)^2/(4*'Output(tau)'!$B$12*('Output(tau)'!$B$18-$H41)/AO$1)),0)</f>
        <v>2.9401154058557224E-2</v>
      </c>
      <c r="AP41">
        <f>IF('Output(tau)'!$B$18&gt;$H41,1/AP$1/SQRT(4*3.14159*'Output(tau)'!$B$12)*(('Output(tau)'!$B$18-$H41)/AP$1)^(-3/2)*EXP(-'Output(tau)'!$B$34*('Output(tau)'!$B$18-$H41)-(1-('Output(tau)'!$B$18-$H41)/AP$1)^2/(4*'Output(tau)'!$B$12*('Output(tau)'!$B$18-$H41)/AP$1)),0)</f>
        <v>2.9499943005593752E-2</v>
      </c>
      <c r="AQ41">
        <f>IF('Output(tau)'!$B$18&gt;$H41,1/AQ$1/SQRT(4*3.14159*'Output(tau)'!$B$12)*(('Output(tau)'!$B$18-$H41)/AQ$1)^(-3/2)*EXP(-'Output(tau)'!$B$34*('Output(tau)'!$B$18-$H41)-(1-('Output(tau)'!$B$18-$H41)/AQ$1)^2/(4*'Output(tau)'!$B$12*('Output(tau)'!$B$18-$H41)/AQ$1)),0)</f>
        <v>2.9469710963989652E-2</v>
      </c>
      <c r="AR41">
        <f>IF('Output(tau)'!$B$18&gt;$H41,1/AR$1/SQRT(4*3.14159*'Output(tau)'!$B$12)*(('Output(tau)'!$B$18-$H41)/AR$1)^(-3/2)*EXP(-'Output(tau)'!$B$34*('Output(tau)'!$B$18-$H41)-(1-('Output(tau)'!$B$18-$H41)/AR$1)^2/(4*'Output(tau)'!$B$12*('Output(tau)'!$B$18-$H41)/AR$1)),0)</f>
        <v>2.9321211691016529E-2</v>
      </c>
      <c r="AS41">
        <f>IF('Output(tau)'!$B$18&gt;$H41,1/AS$1/SQRT(4*3.14159*'Output(tau)'!$B$12)*(('Output(tau)'!$B$18-$H41)/AS$1)^(-3/2)*EXP(-'Output(tau)'!$B$34*('Output(tau)'!$B$18-$H41)-(1-('Output(tau)'!$B$18-$H41)/AS$1)^2/(4*'Output(tau)'!$B$12*('Output(tau)'!$B$18-$H41)/AS$1)),0)</f>
        <v>2.9065407216034712E-2</v>
      </c>
      <c r="AT41">
        <f>IF('Output(tau)'!$B$18&gt;$H41,1/AT$1/SQRT(4*3.14159*'Output(tau)'!$B$12)*(('Output(tau)'!$B$18-$H41)/AT$1)^(-3/2)*EXP(-'Output(tau)'!$B$34*('Output(tau)'!$B$18-$H41)-(1-('Output(tau)'!$B$18-$H41)/AT$1)^2/(4*'Output(tau)'!$B$12*('Output(tau)'!$B$18-$H41)/AT$1)),0)</f>
        <v>2.8713246999977168E-2</v>
      </c>
      <c r="AU41">
        <f>IF('Output(tau)'!$B$18&gt;$H41,1/AU$1/SQRT(4*3.14159*'Output(tau)'!$B$12)*(('Output(tau)'!$B$18-$H41)/AU$1)^(-3/2)*EXP(-'Output(tau)'!$B$34*('Output(tau)'!$B$18-$H41)-(1-('Output(tau)'!$B$18-$H41)/AU$1)^2/(4*'Output(tau)'!$B$12*('Output(tau)'!$B$18-$H41)/AU$1)),0)</f>
        <v>2.827549032553562E-2</v>
      </c>
      <c r="AV41">
        <f>IF('Output(tau)'!$B$18&gt;$H41,1/AV$1/SQRT(4*3.14159*'Output(tau)'!$B$12)*(('Output(tau)'!$B$18-$H41)/AV$1)^(-3/2)*EXP(-'Output(tau)'!$B$34*('Output(tau)'!$B$18-$H41)-(1-('Output(tau)'!$B$18-$H41)/AV$1)^2/(4*'Output(tau)'!$B$12*('Output(tau)'!$B$18-$H41)/AV$1)),0)</f>
        <v>2.7762566736200294E-2</v>
      </c>
    </row>
    <row r="42" spans="7:48" x14ac:dyDescent="0.15">
      <c r="G42">
        <f>IF('Output(tau)'!$B$18&gt;H42,'Output(tau)'!$B$18-H42,0)</f>
        <v>30</v>
      </c>
      <c r="H42">
        <v>1970</v>
      </c>
      <c r="I42">
        <f>IF('Output(tau)'!$B$18&gt;$H42,1/I$1/SQRT(4*3.14159*'Output(tau)'!$B$12)*(('Output(tau)'!$B$18-$H42)/I$1)^(-3/2)*EXP(-'Output(tau)'!$B$34*('Output(tau)'!$B$18-$H42)-(1-('Output(tau)'!$B$18-$H42)/I$1)^2/(4*'Output(tau)'!$B$12*('Output(tau)'!$B$18-$H42)/I$1)),0)</f>
        <v>6.1244218368463428E-4</v>
      </c>
      <c r="J42">
        <f>IF('Output(tau)'!$B$18&gt;$H42,1/J$1/SQRT(4*3.14159*'Output(tau)'!$B$12)*(('Output(tau)'!$B$18-$H42)/J$1)^(-3/2)*EXP(-'Output(tau)'!$B$34*('Output(tau)'!$B$18-$H42)-(1-('Output(tau)'!$B$18-$H42)/J$1)^2/(4*'Output(tau)'!$B$12*('Output(tau)'!$B$18-$H42)/J$1)),0)</f>
        <v>4.9920082183174648E-17</v>
      </c>
      <c r="K42">
        <f>IF('Output(tau)'!$B$18&gt;$H42,1/K$1/SQRT(4*3.14159*'Output(tau)'!$B$12)*(('Output(tau)'!$B$18-$H42)/K$1)^(-3/2)*EXP(-'Output(tau)'!$B$34*('Output(tau)'!$B$18-$H42)-(1-('Output(tau)'!$B$18-$H42)/K$1)^2/(4*'Output(tau)'!$B$12*('Output(tau)'!$B$18-$H42)/K$1)),0)</f>
        <v>1.5094222174012445E-11</v>
      </c>
      <c r="L42">
        <f>IF('Output(tau)'!$B$18&gt;$H42,1/L$1/SQRT(4*3.14159*'Output(tau)'!$B$12)*(('Output(tau)'!$B$18-$H42)/L$1)^(-3/2)*EXP(-'Output(tau)'!$B$34*('Output(tau)'!$B$18-$H42)-(1-('Output(tau)'!$B$18-$H42)/L$1)^2/(4*'Output(tau)'!$B$12*('Output(tau)'!$B$18-$H42)/L$1)),0)</f>
        <v>8.306716936880958E-9</v>
      </c>
      <c r="M42">
        <f>IF('Output(tau)'!$B$18&gt;$H42,1/M$1/SQRT(4*3.14159*'Output(tau)'!$B$12)*(('Output(tau)'!$B$18-$H42)/M$1)^(-3/2)*EXP(-'Output(tau)'!$B$34*('Output(tau)'!$B$18-$H42)-(1-('Output(tau)'!$B$18-$H42)/M$1)^2/(4*'Output(tau)'!$B$12*('Output(tau)'!$B$18-$H42)/M$1)),0)</f>
        <v>3.6332687070558833E-7</v>
      </c>
      <c r="N42">
        <f>IF('Output(tau)'!$B$18&gt;$H42,1/N$1/SQRT(4*3.14159*'Output(tau)'!$B$12)*(('Output(tau)'!$B$18-$H42)/N$1)^(-3/2)*EXP(-'Output(tau)'!$B$34*('Output(tau)'!$B$18-$H42)-(1-('Output(tau)'!$B$18-$H42)/N$1)^2/(4*'Output(tau)'!$B$12*('Output(tau)'!$B$18-$H42)/N$1)),0)</f>
        <v>4.4610094095233019E-6</v>
      </c>
      <c r="O42">
        <f>IF('Output(tau)'!$B$18&gt;$H42,1/O$1/SQRT(4*3.14159*'Output(tau)'!$B$12)*(('Output(tau)'!$B$18-$H42)/O$1)^(-3/2)*EXP(-'Output(tau)'!$B$34*('Output(tau)'!$B$18-$H42)-(1-('Output(tau)'!$B$18-$H42)/O$1)^2/(4*'Output(tau)'!$B$12*('Output(tau)'!$B$18-$H42)/O$1)),0)</f>
        <v>2.6438766410841041E-5</v>
      </c>
      <c r="P42">
        <f>IF('Output(tau)'!$B$18&gt;$H42,1/P$1/SQRT(4*3.14159*'Output(tau)'!$B$12)*(('Output(tau)'!$B$18-$H42)/P$1)^(-3/2)*EXP(-'Output(tau)'!$B$34*('Output(tau)'!$B$18-$H42)-(1-('Output(tau)'!$B$18-$H42)/P$1)^2/(4*'Output(tau)'!$B$12*('Output(tau)'!$B$18-$H42)/P$1)),0)</f>
        <v>9.92408213300312E-5</v>
      </c>
      <c r="Q42">
        <f>IF('Output(tau)'!$B$18&gt;$H42,1/Q$1/SQRT(4*3.14159*'Output(tau)'!$B$12)*(('Output(tau)'!$B$18-$H42)/Q$1)^(-3/2)*EXP(-'Output(tau)'!$B$34*('Output(tau)'!$B$18-$H42)-(1-('Output(tau)'!$B$18-$H42)/Q$1)^2/(4*'Output(tau)'!$B$12*('Output(tau)'!$B$18-$H42)/Q$1)),0)</f>
        <v>2.744514247160246E-4</v>
      </c>
      <c r="R42">
        <f>IF('Output(tau)'!$B$18&gt;$H42,1/R$1/SQRT(4*3.14159*'Output(tau)'!$B$12)*(('Output(tau)'!$B$18-$H42)/R$1)^(-3/2)*EXP(-'Output(tau)'!$B$34*('Output(tau)'!$B$18-$H42)-(1-('Output(tau)'!$B$18-$H42)/R$1)^2/(4*'Output(tau)'!$B$12*('Output(tau)'!$B$18-$H42)/R$1)),0)</f>
        <v>6.1244218368463428E-4</v>
      </c>
      <c r="S42">
        <f>IF('Output(tau)'!$B$18&gt;$H42,1/S$1/SQRT(4*3.14159*'Output(tau)'!$B$12)*(('Output(tau)'!$B$18-$H42)/S$1)^(-3/2)*EXP(-'Output(tau)'!$B$34*('Output(tau)'!$B$18-$H42)-(1-('Output(tau)'!$B$18-$H42)/S$1)^2/(4*'Output(tau)'!$B$12*('Output(tau)'!$B$18-$H42)/S$1)),0)</f>
        <v>1.1686382749013422E-3</v>
      </c>
      <c r="T42">
        <f>IF('Output(tau)'!$B$18&gt;$H42,1/T$1/SQRT(4*3.14159*'Output(tau)'!$B$12)*(('Output(tau)'!$B$18-$H42)/T$1)^(-3/2)*EXP(-'Output(tau)'!$B$34*('Output(tau)'!$B$18-$H42)-(1-('Output(tau)'!$B$18-$H42)/T$1)^2/(4*'Output(tau)'!$B$12*('Output(tau)'!$B$18-$H42)/T$1)),0)</f>
        <v>1.9821723241953341E-3</v>
      </c>
      <c r="U42">
        <f>IF('Output(tau)'!$B$18&gt;$H42,1/U$1/SQRT(4*3.14159*'Output(tau)'!$B$12)*(('Output(tau)'!$B$18-$H42)/U$1)^(-3/2)*EXP(-'Output(tau)'!$B$34*('Output(tau)'!$B$18-$H42)-(1-('Output(tau)'!$B$18-$H42)/U$1)^2/(4*'Output(tau)'!$B$12*('Output(tau)'!$B$18-$H42)/U$1)),0)</f>
        <v>3.0699173149644353E-3</v>
      </c>
      <c r="V42">
        <f>IF('Output(tau)'!$B$18&gt;$H42,1/V$1/SQRT(4*3.14159*'Output(tau)'!$B$12)*(('Output(tau)'!$B$18-$H42)/V$1)^(-3/2)*EXP(-'Output(tau)'!$B$34*('Output(tau)'!$B$18-$H42)-(1-('Output(tau)'!$B$18-$H42)/V$1)^2/(4*'Output(tau)'!$B$12*('Output(tau)'!$B$18-$H42)/V$1)),0)</f>
        <v>4.4258360250604397E-3</v>
      </c>
      <c r="W42">
        <f>IF('Output(tau)'!$B$18&gt;$H42,1/W$1/SQRT(4*3.14159*'Output(tau)'!$B$12)*(('Output(tau)'!$B$18-$H42)/W$1)^(-3/2)*EXP(-'Output(tau)'!$B$34*('Output(tau)'!$B$18-$H42)-(1-('Output(tau)'!$B$18-$H42)/W$1)^2/(4*'Output(tau)'!$B$12*('Output(tau)'!$B$18-$H42)/W$1)),0)</f>
        <v>6.024082299768899E-3</v>
      </c>
      <c r="X42">
        <f>IF('Output(tau)'!$B$18&gt;$H42,1/X$1/SQRT(4*3.14159*'Output(tau)'!$B$12)*(('Output(tau)'!$B$18-$H42)/X$1)^(-3/2)*EXP(-'Output(tau)'!$B$34*('Output(tau)'!$B$18-$H42)-(1-('Output(tau)'!$B$18-$H42)/X$1)^2/(4*'Output(tau)'!$B$12*('Output(tau)'!$B$18-$H42)/X$1)),0)</f>
        <v>7.8240402693509122E-3</v>
      </c>
      <c r="Y42">
        <f>IF('Output(tau)'!$B$18&gt;$H42,1/Y$1/SQRT(4*3.14159*'Output(tau)'!$B$12)*(('Output(tau)'!$B$18-$H42)/Y$1)^(-3/2)*EXP(-'Output(tau)'!$B$34*('Output(tau)'!$B$18-$H42)-(1-('Output(tau)'!$B$18-$H42)/Y$1)^2/(4*'Output(tau)'!$B$12*('Output(tau)'!$B$18-$H42)/Y$1)),0)</f>
        <v>9.7758528613898707E-3</v>
      </c>
      <c r="Z42">
        <f>IF('Output(tau)'!$B$18&gt;$H42,1/Z$1/SQRT(4*3.14159*'Output(tau)'!$B$12)*(('Output(tau)'!$B$18-$H42)/Z$1)^(-3/2)*EXP(-'Output(tau)'!$B$34*('Output(tau)'!$B$18-$H42)-(1-('Output(tau)'!$B$18-$H42)/Z$1)^2/(4*'Output(tau)'!$B$12*('Output(tau)'!$B$18-$H42)/Z$1)),0)</f>
        <v>1.1825512385238469E-2</v>
      </c>
      <c r="AA42">
        <f>IF('Output(tau)'!$B$18&gt;$H42,1/AA$1/SQRT(4*3.14159*'Output(tau)'!$B$12)*(('Output(tau)'!$B$18-$H42)/AA$1)^(-3/2)*EXP(-'Output(tau)'!$B$34*('Output(tau)'!$B$18-$H42)-(1-('Output(tau)'!$B$18-$H42)/AA$1)^2/(4*'Output(tau)'!$B$12*('Output(tau)'!$B$18-$H42)/AA$1)),0)</f>
        <v>1.3919041392180304E-2</v>
      </c>
      <c r="AB42">
        <f>IF('Output(tau)'!$B$18&gt;$H42,1/AB$1/SQRT(4*3.14159*'Output(tau)'!$B$12)*(('Output(tau)'!$B$18-$H42)/AB$1)^(-3/2)*EXP(-'Output(tau)'!$B$34*('Output(tau)'!$B$18-$H42)-(1-('Output(tau)'!$B$18-$H42)/AB$1)^2/(4*'Output(tau)'!$B$12*('Output(tau)'!$B$18-$H42)/AB$1)),0)</f>
        <v>1.6005613779861629E-2</v>
      </c>
      <c r="AC42">
        <f>IF('Output(tau)'!$B$18&gt;$H42,1/AC$1/SQRT(4*3.14159*'Output(tau)'!$B$12)*(('Output(tau)'!$B$18-$H42)/AC$1)^(-3/2)*EXP(-'Output(tau)'!$B$34*('Output(tau)'!$B$18-$H42)-(1-('Output(tau)'!$B$18-$H42)/AC$1)^2/(4*'Output(tau)'!$B$12*('Output(tau)'!$B$18-$H42)/AC$1)),0)</f>
        <v>1.803966057395549E-2</v>
      </c>
      <c r="AD42">
        <f>IF('Output(tau)'!$B$18&gt;$H42,1/AD$1/SQRT(4*3.14159*'Output(tau)'!$B$12)*(('Output(tau)'!$B$18-$H42)/AD$1)^(-3/2)*EXP(-'Output(tau)'!$B$34*('Output(tau)'!$B$18-$H42)-(1-('Output(tau)'!$B$18-$H42)/AD$1)^2/(4*'Output(tau)'!$B$12*('Output(tau)'!$B$18-$H42)/AD$1)),0)</f>
        <v>1.9982103262796445E-2</v>
      </c>
      <c r="AE42">
        <f>IF('Output(tau)'!$B$18&gt;$H42,1/AE$1/SQRT(4*3.14159*'Output(tau)'!$B$12)*(('Output(tau)'!$B$18-$H42)/AE$1)^(-3/2)*EXP(-'Output(tau)'!$B$34*('Output(tau)'!$B$18-$H42)-(1-('Output(tau)'!$B$18-$H42)/AE$1)^2/(4*'Output(tau)'!$B$12*('Output(tau)'!$B$18-$H42)/AE$1)),0)</f>
        <v>2.1800892905277012E-2</v>
      </c>
      <c r="AF42">
        <f>IF('Output(tau)'!$B$18&gt;$H42,1/AF$1/SQRT(4*3.14159*'Output(tau)'!$B$12)*(('Output(tau)'!$B$18-$H42)/AF$1)^(-3/2)*EXP(-'Output(tau)'!$B$34*('Output(tau)'!$B$18-$H42)-(1-('Output(tau)'!$B$18-$H42)/AF$1)^2/(4*'Output(tau)'!$B$12*('Output(tau)'!$B$18-$H42)/AF$1)),0)</f>
        <v>2.34710316968549E-2</v>
      </c>
      <c r="AG42">
        <f>IF('Output(tau)'!$B$18&gt;$H42,1/AG$1/SQRT(4*3.14159*'Output(tau)'!$B$12)*(('Output(tau)'!$B$18-$H42)/AG$1)^(-3/2)*EXP(-'Output(tau)'!$B$34*('Output(tau)'!$B$18-$H42)-(1-('Output(tau)'!$B$18-$H42)/AG$1)^2/(4*'Output(tau)'!$B$12*('Output(tau)'!$B$18-$H42)/AG$1)),0)</f>
        <v>2.4974233439092882E-2</v>
      </c>
      <c r="AH42">
        <f>IF('Output(tau)'!$B$18&gt;$H42,1/AH$1/SQRT(4*3.14159*'Output(tau)'!$B$12)*(('Output(tau)'!$B$18-$H42)/AH$1)^(-3/2)*EXP(-'Output(tau)'!$B$34*('Output(tau)'!$B$18-$H42)-(1-('Output(tau)'!$B$18-$H42)/AH$1)^2/(4*'Output(tau)'!$B$12*('Output(tau)'!$B$18-$H42)/AH$1)),0)</f>
        <v>2.6298351840596264E-2</v>
      </c>
      <c r="AI42">
        <f>IF('Output(tau)'!$B$18&gt;$H42,1/AI$1/SQRT(4*3.14159*'Output(tau)'!$B$12)*(('Output(tau)'!$B$18-$H42)/AI$1)^(-3/2)*EXP(-'Output(tau)'!$B$34*('Output(tau)'!$B$18-$H42)-(1-('Output(tau)'!$B$18-$H42)/AI$1)^2/(4*'Output(tau)'!$B$12*('Output(tau)'!$B$18-$H42)/AI$1)),0)</f>
        <v>2.7436677332435197E-2</v>
      </c>
      <c r="AJ42">
        <f>IF('Output(tau)'!$B$18&gt;$H42,1/AJ$1/SQRT(4*3.14159*'Output(tau)'!$B$12)*(('Output(tau)'!$B$18-$H42)/AJ$1)^(-3/2)*EXP(-'Output(tau)'!$B$34*('Output(tau)'!$B$18-$H42)-(1-('Output(tau)'!$B$18-$H42)/AJ$1)^2/(4*'Output(tau)'!$B$12*('Output(tau)'!$B$18-$H42)/AJ$1)),0)</f>
        <v>2.8387177451264036E-2</v>
      </c>
      <c r="AK42">
        <f>IF('Output(tau)'!$B$18&gt;$H42,1/AK$1/SQRT(4*3.14159*'Output(tau)'!$B$12)*(('Output(tau)'!$B$18-$H42)/AK$1)^(-3/2)*EXP(-'Output(tau)'!$B$34*('Output(tau)'!$B$18-$H42)-(1-('Output(tau)'!$B$18-$H42)/AK$1)^2/(4*'Output(tau)'!$B$12*('Output(tau)'!$B$18-$H42)/AK$1)),0)</f>
        <v>2.9151734208746373E-2</v>
      </c>
      <c r="AL42">
        <f>IF('Output(tau)'!$B$18&gt;$H42,1/AL$1/SQRT(4*3.14159*'Output(tau)'!$B$12)*(('Output(tau)'!$B$18-$H42)/AL$1)^(-3/2)*EXP(-'Output(tau)'!$B$34*('Output(tau)'!$B$18-$H42)-(1-('Output(tau)'!$B$18-$H42)/AL$1)^2/(4*'Output(tau)'!$B$12*('Output(tau)'!$B$18-$H42)/AL$1)),0)</f>
        <v>2.9735414494097237E-2</v>
      </c>
      <c r="AM42">
        <f>IF('Output(tau)'!$B$18&gt;$H42,1/AM$1/SQRT(4*3.14159*'Output(tau)'!$B$12)*(('Output(tau)'!$B$18-$H42)/AM$1)^(-3/2)*EXP(-'Output(tau)'!$B$34*('Output(tau)'!$B$18-$H42)-(1-('Output(tau)'!$B$18-$H42)/AM$1)^2/(4*'Output(tau)'!$B$12*('Output(tau)'!$B$18-$H42)/AM$1)),0)</f>
        <v>3.0145796142723908E-2</v>
      </c>
      <c r="AN42">
        <f>IF('Output(tau)'!$B$18&gt;$H42,1/AN$1/SQRT(4*3.14159*'Output(tau)'!$B$12)*(('Output(tau)'!$B$18-$H42)/AN$1)^(-3/2)*EXP(-'Output(tau)'!$B$34*('Output(tau)'!$B$18-$H42)-(1-('Output(tau)'!$B$18-$H42)/AN$1)^2/(4*'Output(tau)'!$B$12*('Output(tau)'!$B$18-$H42)/AN$1)),0)</f>
        <v>3.0392362295504387E-2</v>
      </c>
      <c r="AO42">
        <f>IF('Output(tau)'!$B$18&gt;$H42,1/AO$1/SQRT(4*3.14159*'Output(tau)'!$B$12)*(('Output(tau)'!$B$18-$H42)/AO$1)^(-3/2)*EXP(-'Output(tau)'!$B$34*('Output(tau)'!$B$18-$H42)-(1-('Output(tau)'!$B$18-$H42)/AO$1)^2/(4*'Output(tau)'!$B$12*('Output(tau)'!$B$18-$H42)/AO$1)),0)</f>
        <v>3.0485969453034459E-2</v>
      </c>
      <c r="AP42">
        <f>IF('Output(tau)'!$B$18&gt;$H42,1/AP$1/SQRT(4*3.14159*'Output(tau)'!$B$12)*(('Output(tau)'!$B$18-$H42)/AP$1)^(-3/2)*EXP(-'Output(tau)'!$B$34*('Output(tau)'!$B$18-$H42)-(1-('Output(tau)'!$B$18-$H42)/AP$1)^2/(4*'Output(tau)'!$B$12*('Output(tau)'!$B$18-$H42)/AP$1)),0)</f>
        <v>3.0438389610547976E-2</v>
      </c>
      <c r="AQ42">
        <f>IF('Output(tau)'!$B$18&gt;$H42,1/AQ$1/SQRT(4*3.14159*'Output(tau)'!$B$12)*(('Output(tau)'!$B$18-$H42)/AQ$1)^(-3/2)*EXP(-'Output(tau)'!$B$34*('Output(tau)'!$B$18-$H42)-(1-('Output(tau)'!$B$18-$H42)/AQ$1)^2/(4*'Output(tau)'!$B$12*('Output(tau)'!$B$18-$H42)/AQ$1)),0)</f>
        <v>3.026192352877647E-2</v>
      </c>
      <c r="AR42">
        <f>IF('Output(tau)'!$B$18&gt;$H42,1/AR$1/SQRT(4*3.14159*'Output(tau)'!$B$12)*(('Output(tau)'!$B$18-$H42)/AR$1)^(-3/2)*EXP(-'Output(tau)'!$B$34*('Output(tau)'!$B$18-$H42)-(1-('Output(tau)'!$B$18-$H42)/AR$1)^2/(4*'Output(tau)'!$B$12*('Output(tau)'!$B$18-$H42)/AR$1)),0)</f>
        <v>2.9969080126911463E-2</v>
      </c>
      <c r="AS42">
        <f>IF('Output(tau)'!$B$18&gt;$H42,1/AS$1/SQRT(4*3.14159*'Output(tau)'!$B$12)*(('Output(tau)'!$B$18-$H42)/AS$1)^(-3/2)*EXP(-'Output(tau)'!$B$34*('Output(tau)'!$B$18-$H42)-(1-('Output(tau)'!$B$18-$H42)/AS$1)^2/(4*'Output(tau)'!$B$12*('Output(tau)'!$B$18-$H42)/AS$1)),0)</f>
        <v>2.9572315833612358E-2</v>
      </c>
      <c r="AT42">
        <f>IF('Output(tau)'!$B$18&gt;$H42,1/AT$1/SQRT(4*3.14159*'Output(tau)'!$B$12)*(('Output(tau)'!$B$18-$H42)/AT$1)^(-3/2)*EXP(-'Output(tau)'!$B$34*('Output(tau)'!$B$18-$H42)-(1-('Output(tau)'!$B$18-$H42)/AT$1)^2/(4*'Output(tau)'!$B$12*('Output(tau)'!$B$18-$H42)/AT$1)),0)</f>
        <v>2.9083827233287243E-2</v>
      </c>
      <c r="AU42">
        <f>IF('Output(tau)'!$B$18&gt;$H42,1/AU$1/SQRT(4*3.14159*'Output(tau)'!$B$12)*(('Output(tau)'!$B$18-$H42)/AU$1)^(-3/2)*EXP(-'Output(tau)'!$B$34*('Output(tau)'!$B$18-$H42)-(1-('Output(tau)'!$B$18-$H42)/AU$1)^2/(4*'Output(tau)'!$B$12*('Output(tau)'!$B$18-$H42)/AU$1)),0)</f>
        <v>2.8515390293543726E-2</v>
      </c>
      <c r="AV42">
        <f>IF('Output(tau)'!$B$18&gt;$H42,1/AV$1/SQRT(4*3.14159*'Output(tau)'!$B$12)*(('Output(tau)'!$B$18-$H42)/AV$1)^(-3/2)*EXP(-'Output(tau)'!$B$34*('Output(tau)'!$B$18-$H42)-(1-('Output(tau)'!$B$18-$H42)/AV$1)^2/(4*'Output(tau)'!$B$12*('Output(tau)'!$B$18-$H42)/AV$1)),0)</f>
        <v>2.7878239703025404E-2</v>
      </c>
    </row>
    <row r="43" spans="7:48" x14ac:dyDescent="0.15">
      <c r="G43">
        <f>IF('Output(tau)'!$B$18&gt;H43,'Output(tau)'!$B$18-H43,0)</f>
        <v>29</v>
      </c>
      <c r="H43">
        <v>1971</v>
      </c>
      <c r="I43">
        <f>IF('Output(tau)'!$B$18&gt;$H43,1/I$1/SQRT(4*3.14159*'Output(tau)'!$B$12)*(('Output(tau)'!$B$18-$H43)/I$1)^(-3/2)*EXP(-'Output(tau)'!$B$34*('Output(tau)'!$B$18-$H43)-(1-('Output(tau)'!$B$18-$H43)/I$1)^2/(4*'Output(tau)'!$B$12*('Output(tau)'!$B$18-$H43)/I$1)),0)</f>
        <v>8.0397746430025101E-4</v>
      </c>
      <c r="J43">
        <f>IF('Output(tau)'!$B$18&gt;$H43,1/J$1/SQRT(4*3.14159*'Output(tau)'!$B$12)*(('Output(tau)'!$B$18-$H43)/J$1)^(-3/2)*EXP(-'Output(tau)'!$B$34*('Output(tau)'!$B$18-$H43)-(1-('Output(tau)'!$B$18-$H43)/J$1)^2/(4*'Output(tau)'!$B$12*('Output(tau)'!$B$18-$H43)/J$1)),0)</f>
        <v>1.8227719382800837E-16</v>
      </c>
      <c r="K43">
        <f>IF('Output(tau)'!$B$18&gt;$H43,1/K$1/SQRT(4*3.14159*'Output(tau)'!$B$12)*(('Output(tau)'!$B$18-$H43)/K$1)^(-3/2)*EXP(-'Output(tau)'!$B$34*('Output(tau)'!$B$18-$H43)-(1-('Output(tau)'!$B$18-$H43)/K$1)^2/(4*'Output(tau)'!$B$12*('Output(tau)'!$B$18-$H43)/K$1)),0)</f>
        <v>3.6229619565207207E-11</v>
      </c>
      <c r="L43">
        <f>IF('Output(tau)'!$B$18&gt;$H43,1/L$1/SQRT(4*3.14159*'Output(tau)'!$B$12)*(('Output(tau)'!$B$18-$H43)/L$1)^(-3/2)*EXP(-'Output(tau)'!$B$34*('Output(tau)'!$B$18-$H43)-(1-('Output(tau)'!$B$18-$H43)/L$1)^2/(4*'Output(tau)'!$B$12*('Output(tau)'!$B$18-$H43)/L$1)),0)</f>
        <v>1.6141967082654708E-8</v>
      </c>
      <c r="M43">
        <f>IF('Output(tau)'!$B$18&gt;$H43,1/M$1/SQRT(4*3.14159*'Output(tau)'!$B$12)*(('Output(tau)'!$B$18-$H43)/M$1)^(-3/2)*EXP(-'Output(tau)'!$B$34*('Output(tau)'!$B$18-$H43)-(1-('Output(tau)'!$B$18-$H43)/M$1)^2/(4*'Output(tau)'!$B$12*('Output(tau)'!$B$18-$H43)/M$1)),0)</f>
        <v>6.2128344487435936E-7</v>
      </c>
      <c r="N43">
        <f>IF('Output(tau)'!$B$18&gt;$H43,1/N$1/SQRT(4*3.14159*'Output(tau)'!$B$12)*(('Output(tau)'!$B$18-$H43)/N$1)^(-3/2)*EXP(-'Output(tau)'!$B$34*('Output(tau)'!$B$18-$H43)-(1-('Output(tau)'!$B$18-$H43)/N$1)^2/(4*'Output(tau)'!$B$12*('Output(tau)'!$B$18-$H43)/N$1)),0)</f>
        <v>6.9981979507042746E-6</v>
      </c>
      <c r="O43">
        <f>IF('Output(tau)'!$B$18&gt;$H43,1/O$1/SQRT(4*3.14159*'Output(tau)'!$B$12)*(('Output(tau)'!$B$18-$H43)/O$1)^(-3/2)*EXP(-'Output(tau)'!$B$34*('Output(tau)'!$B$18-$H43)-(1-('Output(tau)'!$B$18-$H43)/O$1)^2/(4*'Output(tau)'!$B$12*('Output(tau)'!$B$18-$H43)/O$1)),0)</f>
        <v>3.8966862281455737E-5</v>
      </c>
      <c r="P43">
        <f>IF('Output(tau)'!$B$18&gt;$H43,1/P$1/SQRT(4*3.14159*'Output(tau)'!$B$12)*(('Output(tau)'!$B$18-$H43)/P$1)^(-3/2)*EXP(-'Output(tau)'!$B$34*('Output(tau)'!$B$18-$H43)-(1-('Output(tau)'!$B$18-$H43)/P$1)^2/(4*'Output(tau)'!$B$12*('Output(tau)'!$B$18-$H43)/P$1)),0)</f>
        <v>1.3947888903893327E-4</v>
      </c>
      <c r="Q43">
        <f>IF('Output(tau)'!$B$18&gt;$H43,1/Q$1/SQRT(4*3.14159*'Output(tau)'!$B$12)*(('Output(tau)'!$B$18-$H43)/Q$1)^(-3/2)*EXP(-'Output(tau)'!$B$34*('Output(tau)'!$B$18-$H43)-(1-('Output(tau)'!$B$18-$H43)/Q$1)^2/(4*'Output(tau)'!$B$12*('Output(tau)'!$B$18-$H43)/Q$1)),0)</f>
        <v>3.7149756977318776E-4</v>
      </c>
      <c r="R43">
        <f>IF('Output(tau)'!$B$18&gt;$H43,1/R$1/SQRT(4*3.14159*'Output(tau)'!$B$12)*(('Output(tau)'!$B$18-$H43)/R$1)^(-3/2)*EXP(-'Output(tau)'!$B$34*('Output(tau)'!$B$18-$H43)-(1-('Output(tau)'!$B$18-$H43)/R$1)^2/(4*'Output(tau)'!$B$12*('Output(tau)'!$B$18-$H43)/R$1)),0)</f>
        <v>8.0397746430025101E-4</v>
      </c>
      <c r="S43">
        <f>IF('Output(tau)'!$B$18&gt;$H43,1/S$1/SQRT(4*3.14159*'Output(tau)'!$B$12)*(('Output(tau)'!$B$18-$H43)/S$1)^(-3/2)*EXP(-'Output(tau)'!$B$34*('Output(tau)'!$B$18-$H43)-(1-('Output(tau)'!$B$18-$H43)/S$1)^2/(4*'Output(tau)'!$B$12*('Output(tau)'!$B$18-$H43)/S$1)),0)</f>
        <v>1.4953421787617896E-3</v>
      </c>
      <c r="T43">
        <f>IF('Output(tau)'!$B$18&gt;$H43,1/T$1/SQRT(4*3.14159*'Output(tau)'!$B$12)*(('Output(tau)'!$B$18-$H43)/T$1)^(-3/2)*EXP(-'Output(tau)'!$B$34*('Output(tau)'!$B$18-$H43)-(1-('Output(tau)'!$B$18-$H43)/T$1)^2/(4*'Output(tau)'!$B$12*('Output(tau)'!$B$18-$H43)/T$1)),0)</f>
        <v>2.4815820469630467E-3</v>
      </c>
      <c r="U43">
        <f>IF('Output(tau)'!$B$18&gt;$H43,1/U$1/SQRT(4*3.14159*'Output(tau)'!$B$12)*(('Output(tau)'!$B$18-$H43)/U$1)^(-3/2)*EXP(-'Output(tau)'!$B$34*('Output(tau)'!$B$18-$H43)-(1-('Output(tau)'!$B$18-$H43)/U$1)^2/(4*'Output(tau)'!$B$12*('Output(tau)'!$B$18-$H43)/U$1)),0)</f>
        <v>3.7714303247104375E-3</v>
      </c>
      <c r="V43">
        <f>IF('Output(tau)'!$B$18&gt;$H43,1/V$1/SQRT(4*3.14159*'Output(tau)'!$B$12)*(('Output(tau)'!$B$18-$H43)/V$1)^(-3/2)*EXP(-'Output(tau)'!$B$34*('Output(tau)'!$B$18-$H43)-(1-('Output(tau)'!$B$18-$H43)/V$1)^2/(4*'Output(tau)'!$B$12*('Output(tau)'!$B$18-$H43)/V$1)),0)</f>
        <v>5.3476278168551744E-3</v>
      </c>
      <c r="W43">
        <f>IF('Output(tau)'!$B$18&gt;$H43,1/W$1/SQRT(4*3.14159*'Output(tau)'!$B$12)*(('Output(tau)'!$B$18-$H43)/W$1)^(-3/2)*EXP(-'Output(tau)'!$B$34*('Output(tau)'!$B$18-$H43)-(1-('Output(tau)'!$B$18-$H43)/W$1)^2/(4*'Output(tau)'!$B$12*('Output(tau)'!$B$18-$H43)/W$1)),0)</f>
        <v>7.1719723343928237E-3</v>
      </c>
      <c r="X43">
        <f>IF('Output(tau)'!$B$18&gt;$H43,1/X$1/SQRT(4*3.14159*'Output(tau)'!$B$12)*(('Output(tau)'!$B$18-$H43)/X$1)^(-3/2)*EXP(-'Output(tau)'!$B$34*('Output(tau)'!$B$18-$H43)-(1-('Output(tau)'!$B$18-$H43)/X$1)^2/(4*'Output(tau)'!$B$12*('Output(tau)'!$B$18-$H43)/X$1)),0)</f>
        <v>9.1919343242473136E-3</v>
      </c>
      <c r="Y43">
        <f>IF('Output(tau)'!$B$18&gt;$H43,1/Y$1/SQRT(4*3.14159*'Output(tau)'!$B$12)*(('Output(tau)'!$B$18-$H43)/Y$1)^(-3/2)*EXP(-'Output(tau)'!$B$34*('Output(tau)'!$B$18-$H43)-(1-('Output(tau)'!$B$18-$H43)/Y$1)^2/(4*'Output(tau)'!$B$12*('Output(tau)'!$B$18-$H43)/Y$1)),0)</f>
        <v>1.1347255716988866E-2</v>
      </c>
      <c r="Z43">
        <f>IF('Output(tau)'!$B$18&gt;$H43,1/Z$1/SQRT(4*3.14159*'Output(tau)'!$B$12)*(('Output(tau)'!$B$18-$H43)/Z$1)^(-3/2)*EXP(-'Output(tau)'!$B$34*('Output(tau)'!$B$18-$H43)-(1-('Output(tau)'!$B$18-$H43)/Z$1)^2/(4*'Output(tau)'!$B$12*('Output(tau)'!$B$18-$H43)/Z$1)),0)</f>
        <v>1.3575630936762801E-2</v>
      </c>
      <c r="AA43">
        <f>IF('Output(tau)'!$B$18&gt;$H43,1/AA$1/SQRT(4*3.14159*'Output(tau)'!$B$12)*(('Output(tau)'!$B$18-$H43)/AA$1)^(-3/2)*EXP(-'Output(tau)'!$B$34*('Output(tau)'!$B$18-$H43)-(1-('Output(tau)'!$B$18-$H43)/AA$1)^2/(4*'Output(tau)'!$B$12*('Output(tau)'!$B$18-$H43)/AA$1)),0)</f>
        <v>1.5817095689688396E-2</v>
      </c>
      <c r="AB43">
        <f>IF('Output(tau)'!$B$18&gt;$H43,1/AB$1/SQRT(4*3.14159*'Output(tau)'!$B$12)*(('Output(tau)'!$B$18-$H43)/AB$1)^(-3/2)*EXP(-'Output(tau)'!$B$34*('Output(tau)'!$B$18-$H43)-(1-('Output(tau)'!$B$18-$H43)/AB$1)^2/(4*'Output(tau)'!$B$12*('Output(tau)'!$B$18-$H43)/AB$1)),0)</f>
        <v>1.8017086994499332E-2</v>
      </c>
      <c r="AC43">
        <f>IF('Output(tau)'!$B$18&gt;$H43,1/AC$1/SQRT(4*3.14159*'Output(tau)'!$B$12)*(('Output(tau)'!$B$18-$H43)/AC$1)^(-3/2)*EXP(-'Output(tau)'!$B$34*('Output(tau)'!$B$18-$H43)-(1-('Output(tau)'!$B$18-$H43)/AC$1)^2/(4*'Output(tau)'!$B$12*('Output(tau)'!$B$18-$H43)/AC$1)),0)</f>
        <v>2.0128320797053709E-2</v>
      </c>
      <c r="AD43">
        <f>IF('Output(tau)'!$B$18&gt;$H43,1/AD$1/SQRT(4*3.14159*'Output(tau)'!$B$12)*(('Output(tau)'!$B$18-$H43)/AD$1)^(-3/2)*EXP(-'Output(tau)'!$B$34*('Output(tau)'!$B$18-$H43)-(1-('Output(tau)'!$B$18-$H43)/AD$1)^2/(4*'Output(tau)'!$B$12*('Output(tau)'!$B$18-$H43)/AD$1)),0)</f>
        <v>2.2111710088114959E-2</v>
      </c>
      <c r="AE43">
        <f>IF('Output(tau)'!$B$18&gt;$H43,1/AE$1/SQRT(4*3.14159*'Output(tau)'!$B$12)*(('Output(tau)'!$B$18-$H43)/AE$1)^(-3/2)*EXP(-'Output(tau)'!$B$34*('Output(tau)'!$B$18-$H43)-(1-('Output(tau)'!$B$18-$H43)/AE$1)^2/(4*'Output(tau)'!$B$12*('Output(tau)'!$B$18-$H43)/AE$1)),0)</f>
        <v>2.3936558954882881E-2</v>
      </c>
      <c r="AF43">
        <f>IF('Output(tau)'!$B$18&gt;$H43,1/AF$1/SQRT(4*3.14159*'Output(tau)'!$B$12)*(('Output(tau)'!$B$18-$H43)/AF$1)^(-3/2)*EXP(-'Output(tau)'!$B$34*('Output(tau)'!$B$18-$H43)-(1-('Output(tau)'!$B$18-$H43)/AF$1)^2/(4*'Output(tau)'!$B$12*('Output(tau)'!$B$18-$H43)/AF$1)),0)</f>
        <v>2.5580246791798825E-2</v>
      </c>
      <c r="AG43">
        <f>IF('Output(tau)'!$B$18&gt;$H43,1/AG$1/SQRT(4*3.14159*'Output(tau)'!$B$12)*(('Output(tau)'!$B$18-$H43)/AG$1)^(-3/2)*EXP(-'Output(tau)'!$B$34*('Output(tau)'!$B$18-$H43)-(1-('Output(tau)'!$B$18-$H43)/AG$1)^2/(4*'Output(tau)'!$B$12*('Output(tau)'!$B$18-$H43)/AG$1)),0)</f>
        <v>2.7027581401631466E-2</v>
      </c>
      <c r="AH43">
        <f>IF('Output(tau)'!$B$18&gt;$H43,1/AH$1/SQRT(4*3.14159*'Output(tau)'!$B$12)*(('Output(tau)'!$B$18-$H43)/AH$1)^(-3/2)*EXP(-'Output(tau)'!$B$34*('Output(tau)'!$B$18-$H43)-(1-('Output(tau)'!$B$18-$H43)/AH$1)^2/(4*'Output(tau)'!$B$12*('Output(tau)'!$B$18-$H43)/AH$1)),0)</f>
        <v>2.8269961209227111E-2</v>
      </c>
      <c r="AI43">
        <f>IF('Output(tau)'!$B$18&gt;$H43,1/AI$1/SQRT(4*3.14159*'Output(tau)'!$B$12)*(('Output(tau)'!$B$18-$H43)/AI$1)^(-3/2)*EXP(-'Output(tau)'!$B$34*('Output(tau)'!$B$18-$H43)-(1-('Output(tau)'!$B$18-$H43)/AI$1)^2/(4*'Output(tau)'!$B$12*('Output(tau)'!$B$18-$H43)/AI$1)),0)</f>
        <v>2.9304451132422978E-2</v>
      </c>
      <c r="AJ43">
        <f>IF('Output(tau)'!$B$18&gt;$H43,1/AJ$1/SQRT(4*3.14159*'Output(tau)'!$B$12)*(('Output(tau)'!$B$18-$H43)/AJ$1)^(-3/2)*EXP(-'Output(tau)'!$B$34*('Output(tau)'!$B$18-$H43)-(1-('Output(tau)'!$B$18-$H43)/AJ$1)^2/(4*'Output(tau)'!$B$12*('Output(tau)'!$B$18-$H43)/AJ$1)),0)</f>
        <v>3.0132846321446773E-2</v>
      </c>
      <c r="AK43">
        <f>IF('Output(tau)'!$B$18&gt;$H43,1/AK$1/SQRT(4*3.14159*'Output(tau)'!$B$12)*(('Output(tau)'!$B$18-$H43)/AK$1)^(-3/2)*EXP(-'Output(tau)'!$B$34*('Output(tau)'!$B$18-$H43)-(1-('Output(tau)'!$B$18-$H43)/AK$1)^2/(4*'Output(tau)'!$B$12*('Output(tau)'!$B$18-$H43)/AK$1)),0)</f>
        <v>3.0760773614583351E-2</v>
      </c>
      <c r="AL43">
        <f>IF('Output(tau)'!$B$18&gt;$H43,1/AL$1/SQRT(4*3.14159*'Output(tau)'!$B$12)*(('Output(tau)'!$B$18-$H43)/AL$1)^(-3/2)*EXP(-'Output(tau)'!$B$34*('Output(tau)'!$B$18-$H43)-(1-('Output(tau)'!$B$18-$H43)/AL$1)^2/(4*'Output(tau)'!$B$12*('Output(tau)'!$B$18-$H43)/AL$1)),0)</f>
        <v>3.1196861816732147E-2</v>
      </c>
      <c r="AM43">
        <f>IF('Output(tau)'!$B$18&gt;$H43,1/AM$1/SQRT(4*3.14159*'Output(tau)'!$B$12)*(('Output(tau)'!$B$18-$H43)/AM$1)^(-3/2)*EXP(-'Output(tau)'!$B$34*('Output(tau)'!$B$18-$H43)-(1-('Output(tau)'!$B$18-$H43)/AM$1)^2/(4*'Output(tau)'!$B$12*('Output(tau)'!$B$18-$H43)/AM$1)),0)</f>
        <v>3.1451998016555627E-2</v>
      </c>
      <c r="AN43">
        <f>IF('Output(tau)'!$B$18&gt;$H43,1/AN$1/SQRT(4*3.14159*'Output(tau)'!$B$12)*(('Output(tau)'!$B$18-$H43)/AN$1)^(-3/2)*EXP(-'Output(tau)'!$B$34*('Output(tau)'!$B$18-$H43)-(1-('Output(tau)'!$B$18-$H43)/AN$1)^2/(4*'Output(tau)'!$B$12*('Output(tau)'!$B$18-$H43)/AN$1)),0)</f>
        <v>3.1538677226157781E-2</v>
      </c>
      <c r="AO43">
        <f>IF('Output(tau)'!$B$18&gt;$H43,1/AO$1/SQRT(4*3.14159*'Output(tau)'!$B$12)*(('Output(tau)'!$B$18-$H43)/AO$1)^(-3/2)*EXP(-'Output(tau)'!$B$34*('Output(tau)'!$B$18-$H43)-(1-('Output(tau)'!$B$18-$H43)/AO$1)^2/(4*'Output(tau)'!$B$12*('Output(tau)'!$B$18-$H43)/AO$1)),0)</f>
        <v>3.1470445801740979E-2</v>
      </c>
      <c r="AP43">
        <f>IF('Output(tau)'!$B$18&gt;$H43,1/AP$1/SQRT(4*3.14159*'Output(tau)'!$B$12)*(('Output(tau)'!$B$18-$H43)/AP$1)^(-3/2)*EXP(-'Output(tau)'!$B$34*('Output(tau)'!$B$18-$H43)-(1-('Output(tau)'!$B$18-$H43)/AP$1)^2/(4*'Output(tau)'!$B$12*('Output(tau)'!$B$18-$H43)/AP$1)),0)</f>
        <v>3.1261434639552187E-2</v>
      </c>
      <c r="AQ43">
        <f>IF('Output(tau)'!$B$18&gt;$H43,1/AQ$1/SQRT(4*3.14159*'Output(tau)'!$B$12)*(('Output(tau)'!$B$18-$H43)/AQ$1)^(-3/2)*EXP(-'Output(tau)'!$B$34*('Output(tau)'!$B$18-$H43)-(1-('Output(tau)'!$B$18-$H43)/AQ$1)^2/(4*'Output(tau)'!$B$12*('Output(tau)'!$B$18-$H43)/AQ$1)),0)</f>
        <v>3.0925975423101052E-2</v>
      </c>
      <c r="AR43">
        <f>IF('Output(tau)'!$B$18&gt;$H43,1/AR$1/SQRT(4*3.14159*'Output(tau)'!$B$12)*(('Output(tau)'!$B$18-$H43)/AR$1)^(-3/2)*EXP(-'Output(tau)'!$B$34*('Output(tau)'!$B$18-$H43)-(1-('Output(tau)'!$B$18-$H43)/AR$1)^2/(4*'Output(tau)'!$B$12*('Output(tau)'!$B$18-$H43)/AR$1)),0)</f>
        <v>3.0478291735481642E-2</v>
      </c>
      <c r="AS43">
        <f>IF('Output(tau)'!$B$18&gt;$H43,1/AS$1/SQRT(4*3.14159*'Output(tau)'!$B$12)*(('Output(tau)'!$B$18-$H43)/AS$1)^(-3/2)*EXP(-'Output(tau)'!$B$34*('Output(tau)'!$B$18-$H43)-(1-('Output(tau)'!$B$18-$H43)/AS$1)^2/(4*'Output(tau)'!$B$12*('Output(tau)'!$B$18-$H43)/AS$1)),0)</f>
        <v>2.9932256266239597E-2</v>
      </c>
      <c r="AT43">
        <f>IF('Output(tau)'!$B$18&gt;$H43,1/AT$1/SQRT(4*3.14159*'Output(tau)'!$B$12)*(('Output(tau)'!$B$18-$H43)/AT$1)^(-3/2)*EXP(-'Output(tau)'!$B$34*('Output(tau)'!$B$18-$H43)-(1-('Output(tau)'!$B$18-$H43)/AT$1)^2/(4*'Output(tau)'!$B$12*('Output(tau)'!$B$18-$H43)/AT$1)),0)</f>
        <v>2.9301205350010563E-2</v>
      </c>
      <c r="AU43">
        <f>IF('Output(tau)'!$B$18&gt;$H43,1/AU$1/SQRT(4*3.14159*'Output(tau)'!$B$12)*(('Output(tau)'!$B$18-$H43)/AU$1)^(-3/2)*EXP(-'Output(tau)'!$B$34*('Output(tau)'!$B$18-$H43)-(1-('Output(tau)'!$B$18-$H43)/AU$1)^2/(4*'Output(tau)'!$B$12*('Output(tau)'!$B$18-$H43)/AU$1)),0)</f>
        <v>2.8597802463128194E-2</v>
      </c>
      <c r="AV43">
        <f>IF('Output(tau)'!$B$18&gt;$H43,1/AV$1/SQRT(4*3.14159*'Output(tau)'!$B$12)*(('Output(tau)'!$B$18-$H43)/AV$1)^(-3/2)*EXP(-'Output(tau)'!$B$34*('Output(tau)'!$B$18-$H43)-(1-('Output(tau)'!$B$18-$H43)/AV$1)^2/(4*'Output(tau)'!$B$12*('Output(tau)'!$B$18-$H43)/AV$1)),0)</f>
        <v>2.7833942921911697E-2</v>
      </c>
    </row>
    <row r="44" spans="7:48" x14ac:dyDescent="0.15">
      <c r="G44">
        <f>IF('Output(tau)'!$B$18&gt;H44,'Output(tau)'!$B$18-H44,0)</f>
        <v>28</v>
      </c>
      <c r="H44">
        <v>1972</v>
      </c>
      <c r="I44">
        <f>IF('Output(tau)'!$B$18&gt;$H44,1/I$1/SQRT(4*3.14159*'Output(tau)'!$B$12)*(('Output(tau)'!$B$18-$H44)/I$1)^(-3/2)*EXP(-'Output(tau)'!$B$34*('Output(tau)'!$B$18-$H44)-(1-('Output(tau)'!$B$18-$H44)/I$1)^2/(4*'Output(tau)'!$B$12*('Output(tau)'!$B$18-$H44)/I$1)),0)</f>
        <v>1.0551308236539556E-3</v>
      </c>
      <c r="J44">
        <f>IF('Output(tau)'!$B$18&gt;$H44,1/J$1/SQRT(4*3.14159*'Output(tau)'!$B$12)*(('Output(tau)'!$B$18-$H44)/J$1)^(-3/2)*EXP(-'Output(tau)'!$B$34*('Output(tau)'!$B$18-$H44)-(1-('Output(tau)'!$B$18-$H44)/J$1)^2/(4*'Output(tau)'!$B$12*('Output(tau)'!$B$18-$H44)/J$1)),0)</f>
        <v>6.6647852309288469E-16</v>
      </c>
      <c r="K44">
        <f>IF('Output(tau)'!$B$18&gt;$H44,1/K$1/SQRT(4*3.14159*'Output(tau)'!$B$12)*(('Output(tau)'!$B$18-$H44)/K$1)^(-3/2)*EXP(-'Output(tau)'!$B$34*('Output(tau)'!$B$18-$H44)-(1-('Output(tau)'!$B$18-$H44)/K$1)^2/(4*'Output(tau)'!$B$12*('Output(tau)'!$B$18-$H44)/K$1)),0)</f>
        <v>8.7061160345994365E-11</v>
      </c>
      <c r="L44">
        <f>IF('Output(tau)'!$B$18&gt;$H44,1/L$1/SQRT(4*3.14159*'Output(tau)'!$B$12)*(('Output(tau)'!$B$18-$H44)/L$1)^(-3/2)*EXP(-'Output(tau)'!$B$34*('Output(tau)'!$B$18-$H44)-(1-('Output(tau)'!$B$18-$H44)/L$1)^2/(4*'Output(tau)'!$B$12*('Output(tau)'!$B$18-$H44)/L$1)),0)</f>
        <v>3.1398001376081978E-8</v>
      </c>
      <c r="M44">
        <f>IF('Output(tau)'!$B$18&gt;$H44,1/M$1/SQRT(4*3.14159*'Output(tau)'!$B$12)*(('Output(tau)'!$B$18-$H44)/M$1)^(-3/2)*EXP(-'Output(tau)'!$B$34*('Output(tau)'!$B$18-$H44)-(1-('Output(tau)'!$B$18-$H44)/M$1)^2/(4*'Output(tau)'!$B$12*('Output(tau)'!$B$18-$H44)/M$1)),0)</f>
        <v>1.0631912758605209E-6</v>
      </c>
      <c r="N44">
        <f>IF('Output(tau)'!$B$18&gt;$H44,1/N$1/SQRT(4*3.14159*'Output(tau)'!$B$12)*(('Output(tau)'!$B$18-$H44)/N$1)^(-3/2)*EXP(-'Output(tau)'!$B$34*('Output(tau)'!$B$18-$H44)-(1-('Output(tau)'!$B$18-$H44)/N$1)^2/(4*'Output(tau)'!$B$12*('Output(tau)'!$B$18-$H44)/N$1)),0)</f>
        <v>1.0984480580431014E-5</v>
      </c>
      <c r="O44">
        <f>IF('Output(tau)'!$B$18&gt;$H44,1/O$1/SQRT(4*3.14159*'Output(tau)'!$B$12)*(('Output(tau)'!$B$18-$H44)/O$1)^(-3/2)*EXP(-'Output(tau)'!$B$34*('Output(tau)'!$B$18-$H44)-(1-('Output(tau)'!$B$18-$H44)/O$1)^2/(4*'Output(tau)'!$B$12*('Output(tau)'!$B$18-$H44)/O$1)),0)</f>
        <v>5.7451419508156589E-5</v>
      </c>
      <c r="P44">
        <f>IF('Output(tau)'!$B$18&gt;$H44,1/P$1/SQRT(4*3.14159*'Output(tau)'!$B$12)*(('Output(tau)'!$B$18-$H44)/P$1)^(-3/2)*EXP(-'Output(tau)'!$B$34*('Output(tau)'!$B$18-$H44)-(1-('Output(tau)'!$B$18-$H44)/P$1)^2/(4*'Output(tau)'!$B$12*('Output(tau)'!$B$18-$H44)/P$1)),0)</f>
        <v>1.960597960519419E-4</v>
      </c>
      <c r="Q44">
        <f>IF('Output(tau)'!$B$18&gt;$H44,1/Q$1/SQRT(4*3.14159*'Output(tau)'!$B$12)*(('Output(tau)'!$B$18-$H44)/Q$1)^(-3/2)*EXP(-'Output(tau)'!$B$34*('Output(tau)'!$B$18-$H44)-(1-('Output(tau)'!$B$18-$H44)/Q$1)^2/(4*'Output(tau)'!$B$12*('Output(tau)'!$B$18-$H44)/Q$1)),0)</f>
        <v>5.0282777727385212E-4</v>
      </c>
      <c r="R44">
        <f>IF('Output(tau)'!$B$18&gt;$H44,1/R$1/SQRT(4*3.14159*'Output(tau)'!$B$12)*(('Output(tau)'!$B$18-$H44)/R$1)^(-3/2)*EXP(-'Output(tau)'!$B$34*('Output(tau)'!$B$18-$H44)-(1-('Output(tau)'!$B$18-$H44)/R$1)^2/(4*'Output(tau)'!$B$12*('Output(tau)'!$B$18-$H44)/R$1)),0)</f>
        <v>1.0551308236539556E-3</v>
      </c>
      <c r="S44">
        <f>IF('Output(tau)'!$B$18&gt;$H44,1/S$1/SQRT(4*3.14159*'Output(tau)'!$B$12)*(('Output(tau)'!$B$18-$H44)/S$1)^(-3/2)*EXP(-'Output(tau)'!$B$34*('Output(tau)'!$B$18-$H44)-(1-('Output(tau)'!$B$18-$H44)/S$1)^2/(4*'Output(tau)'!$B$12*('Output(tau)'!$B$18-$H44)/S$1)),0)</f>
        <v>1.91247415840809E-3</v>
      </c>
      <c r="T44">
        <f>IF('Output(tau)'!$B$18&gt;$H44,1/T$1/SQRT(4*3.14159*'Output(tau)'!$B$12)*(('Output(tau)'!$B$18-$H44)/T$1)^(-3/2)*EXP(-'Output(tau)'!$B$34*('Output(tau)'!$B$18-$H44)-(1-('Output(tau)'!$B$18-$H44)/T$1)^2/(4*'Output(tau)'!$B$12*('Output(tau)'!$B$18-$H44)/T$1)),0)</f>
        <v>3.104711446540254E-3</v>
      </c>
      <c r="U44">
        <f>IF('Output(tau)'!$B$18&gt;$H44,1/U$1/SQRT(4*3.14159*'Output(tau)'!$B$12)*(('Output(tau)'!$B$18-$H44)/U$1)^(-3/2)*EXP(-'Output(tau)'!$B$34*('Output(tau)'!$B$18-$H44)-(1-('Output(tau)'!$B$18-$H44)/U$1)^2/(4*'Output(tau)'!$B$12*('Output(tau)'!$B$18-$H44)/U$1)),0)</f>
        <v>4.6291550991679831E-3</v>
      </c>
      <c r="V44">
        <f>IF('Output(tau)'!$B$18&gt;$H44,1/V$1/SQRT(4*3.14159*'Output(tau)'!$B$12)*(('Output(tau)'!$B$18-$H44)/V$1)^(-3/2)*EXP(-'Output(tau)'!$B$34*('Output(tau)'!$B$18-$H44)-(1-('Output(tau)'!$B$18-$H44)/V$1)^2/(4*'Output(tau)'!$B$12*('Output(tau)'!$B$18-$H44)/V$1)),0)</f>
        <v>6.4543738926095343E-3</v>
      </c>
      <c r="W44">
        <f>IF('Output(tau)'!$B$18&gt;$H44,1/W$1/SQRT(4*3.14159*'Output(tau)'!$B$12)*(('Output(tau)'!$B$18-$H44)/W$1)^(-3/2)*EXP(-'Output(tau)'!$B$34*('Output(tau)'!$B$18-$H44)-(1-('Output(tau)'!$B$18-$H44)/W$1)^2/(4*'Output(tau)'!$B$12*('Output(tau)'!$B$18-$H44)/W$1)),0)</f>
        <v>8.5275498293287399E-3</v>
      </c>
      <c r="X44">
        <f>IF('Output(tau)'!$B$18&gt;$H44,1/X$1/SQRT(4*3.14159*'Output(tau)'!$B$12)*(('Output(tau)'!$B$18-$H44)/X$1)^(-3/2)*EXP(-'Output(tau)'!$B$34*('Output(tau)'!$B$18-$H44)-(1-('Output(tau)'!$B$18-$H44)/X$1)^2/(4*'Output(tau)'!$B$12*('Output(tau)'!$B$18-$H44)/X$1)),0)</f>
        <v>1.0782800211325109E-2</v>
      </c>
      <c r="Y44">
        <f>IF('Output(tau)'!$B$18&gt;$H44,1/Y$1/SQRT(4*3.14159*'Output(tau)'!$B$12)*(('Output(tau)'!$B$18-$H44)/Y$1)^(-3/2)*EXP(-'Output(tau)'!$B$34*('Output(tau)'!$B$18-$H44)-(1-('Output(tau)'!$B$18-$H44)/Y$1)^2/(4*'Output(tau)'!$B$12*('Output(tau)'!$B$18-$H44)/Y$1)),0)</f>
        <v>1.3148817484027551E-2</v>
      </c>
      <c r="Z44">
        <f>IF('Output(tau)'!$B$18&gt;$H44,1/Z$1/SQRT(4*3.14159*'Output(tau)'!$B$12)*(('Output(tau)'!$B$18-$H44)/Z$1)^(-3/2)*EXP(-'Output(tau)'!$B$34*('Output(tau)'!$B$18-$H44)-(1-('Output(tau)'!$B$18-$H44)/Z$1)^2/(4*'Output(tau)'!$B$12*('Output(tau)'!$B$18-$H44)/Z$1)),0)</f>
        <v>1.555502118017771E-2</v>
      </c>
      <c r="AA44">
        <f>IF('Output(tau)'!$B$18&gt;$H44,1/AA$1/SQRT(4*3.14159*'Output(tau)'!$B$12)*(('Output(tau)'!$B$18-$H44)/AA$1)^(-3/2)*EXP(-'Output(tau)'!$B$34*('Output(tau)'!$B$18-$H44)-(1-('Output(tau)'!$B$18-$H44)/AA$1)^2/(4*'Output(tau)'!$B$12*('Output(tau)'!$B$18-$H44)/AA$1)),0)</f>
        <v>1.7935997929699202E-2</v>
      </c>
      <c r="AB44">
        <f>IF('Output(tau)'!$B$18&gt;$H44,1/AB$1/SQRT(4*3.14159*'Output(tau)'!$B$12)*(('Output(tau)'!$B$18-$H44)/AB$1)^(-3/2)*EXP(-'Output(tau)'!$B$34*('Output(tau)'!$B$18-$H44)-(1-('Output(tau)'!$B$18-$H44)/AB$1)^2/(4*'Output(tau)'!$B$12*('Output(tau)'!$B$18-$H44)/AB$1)),0)</f>
        <v>2.0234340993178102E-2</v>
      </c>
      <c r="AC44">
        <f>IF('Output(tau)'!$B$18&gt;$H44,1/AC$1/SQRT(4*3.14159*'Output(tau)'!$B$12)*(('Output(tau)'!$B$18-$H44)/AC$1)^(-3/2)*EXP(-'Output(tau)'!$B$34*('Output(tau)'!$B$18-$H44)-(1-('Output(tau)'!$B$18-$H44)/AC$1)^2/(4*'Output(tau)'!$B$12*('Output(tau)'!$B$18-$H44)/AC$1)),0)</f>
        <v>2.2402156904216843E-2</v>
      </c>
      <c r="AD44">
        <f>IF('Output(tau)'!$B$18&gt;$H44,1/AD$1/SQRT(4*3.14159*'Output(tau)'!$B$12)*(('Output(tau)'!$B$18-$H44)/AD$1)^(-3/2)*EXP(-'Output(tau)'!$B$34*('Output(tau)'!$B$18-$H44)-(1-('Output(tau)'!$B$18-$H44)/AD$1)^2/(4*'Output(tau)'!$B$12*('Output(tau)'!$B$18-$H44)/AD$1)),0)</f>
        <v>2.440155084837755E-2</v>
      </c>
      <c r="AE44">
        <f>IF('Output(tau)'!$B$18&gt;$H44,1/AE$1/SQRT(4*3.14159*'Output(tau)'!$B$12)*(('Output(tau)'!$B$18-$H44)/AE$1)^(-3/2)*EXP(-'Output(tau)'!$B$34*('Output(tau)'!$B$18-$H44)-(1-('Output(tau)'!$B$18-$H44)/AE$1)^2/(4*'Output(tau)'!$B$12*('Output(tau)'!$B$18-$H44)/AE$1)),0)</f>
        <v>2.620438537766627E-2</v>
      </c>
      <c r="AF44">
        <f>IF('Output(tau)'!$B$18&gt;$H44,1/AF$1/SQRT(4*3.14159*'Output(tau)'!$B$12)*(('Output(tau)'!$B$18-$H44)/AF$1)^(-3/2)*EXP(-'Output(tau)'!$B$34*('Output(tau)'!$B$18-$H44)-(1-('Output(tau)'!$B$18-$H44)/AF$1)^2/(4*'Output(tau)'!$B$12*('Output(tau)'!$B$18-$H44)/AF$1)),0)</f>
        <v>2.7791562424386546E-2</v>
      </c>
      <c r="AG44">
        <f>IF('Output(tau)'!$B$18&gt;$H44,1/AG$1/SQRT(4*3.14159*'Output(tau)'!$B$12)*(('Output(tau)'!$B$18-$H44)/AG$1)^(-3/2)*EXP(-'Output(tau)'!$B$34*('Output(tau)'!$B$18-$H44)-(1-('Output(tau)'!$B$18-$H44)/AG$1)^2/(4*'Output(tau)'!$B$12*('Output(tau)'!$B$18-$H44)/AG$1)),0)</f>
        <v>2.9152026040837737E-2</v>
      </c>
      <c r="AH44">
        <f>IF('Output(tau)'!$B$18&gt;$H44,1/AH$1/SQRT(4*3.14159*'Output(tau)'!$B$12)*(('Output(tau)'!$B$18-$H44)/AH$1)^(-3/2)*EXP(-'Output(tau)'!$B$34*('Output(tau)'!$B$18-$H44)-(1-('Output(tau)'!$B$18-$H44)/AH$1)^2/(4*'Output(tau)'!$B$12*('Output(tau)'!$B$18-$H44)/AH$1)),0)</f>
        <v>3.0281633219130868E-2</v>
      </c>
      <c r="AI44">
        <f>IF('Output(tau)'!$B$18&gt;$H44,1/AI$1/SQRT(4*3.14159*'Output(tau)'!$B$12)*(('Output(tau)'!$B$18-$H44)/AI$1)^(-3/2)*EXP(-'Output(tau)'!$B$34*('Output(tau)'!$B$18-$H44)-(1-('Output(tau)'!$B$18-$H44)/AI$1)^2/(4*'Output(tau)'!$B$12*('Output(tau)'!$B$18-$H44)/AI$1)),0)</f>
        <v>3.1181997146995124E-2</v>
      </c>
      <c r="AJ44">
        <f>IF('Output(tau)'!$B$18&gt;$H44,1/AJ$1/SQRT(4*3.14159*'Output(tau)'!$B$12)*(('Output(tau)'!$B$18-$H44)/AJ$1)^(-3/2)*EXP(-'Output(tau)'!$B$34*('Output(tau)'!$B$18-$H44)-(1-('Output(tau)'!$B$18-$H44)/AJ$1)^2/(4*'Output(tau)'!$B$12*('Output(tau)'!$B$18-$H44)/AJ$1)),0)</f>
        <v>3.185937267224704E-2</v>
      </c>
      <c r="AK44">
        <f>IF('Output(tau)'!$B$18&gt;$H44,1/AK$1/SQRT(4*3.14159*'Output(tau)'!$B$12)*(('Output(tau)'!$B$18-$H44)/AK$1)^(-3/2)*EXP(-'Output(tau)'!$B$34*('Output(tau)'!$B$18-$H44)-(1-('Output(tau)'!$B$18-$H44)/AK$1)^2/(4*'Output(tau)'!$B$12*('Output(tau)'!$B$18-$H44)/AK$1)),0)</f>
        <v>3.232362724022543E-2</v>
      </c>
      <c r="AL44">
        <f>IF('Output(tau)'!$B$18&gt;$H44,1/AL$1/SQRT(4*3.14159*'Output(tau)'!$B$12)*(('Output(tau)'!$B$18-$H44)/AL$1)^(-3/2)*EXP(-'Output(tau)'!$B$34*('Output(tau)'!$B$18-$H44)-(1-('Output(tau)'!$B$18-$H44)/AL$1)^2/(4*'Output(tau)'!$B$12*('Output(tau)'!$B$18-$H44)/AL$1)),0)</f>
        <v>3.2587321053746982E-2</v>
      </c>
      <c r="AM44">
        <f>IF('Output(tau)'!$B$18&gt;$H44,1/AM$1/SQRT(4*3.14159*'Output(tau)'!$B$12)*(('Output(tau)'!$B$18-$H44)/AM$1)^(-3/2)*EXP(-'Output(tau)'!$B$34*('Output(tau)'!$B$18-$H44)-(1-('Output(tau)'!$B$18-$H44)/AM$1)^2/(4*'Output(tau)'!$B$12*('Output(tau)'!$B$18-$H44)/AM$1)),0)</f>
        <v>3.2664906383142567E-2</v>
      </c>
      <c r="AN44">
        <f>IF('Output(tau)'!$B$18&gt;$H44,1/AN$1/SQRT(4*3.14159*'Output(tau)'!$B$12)*(('Output(tau)'!$B$18-$H44)/AN$1)^(-3/2)*EXP(-'Output(tau)'!$B$34*('Output(tau)'!$B$18-$H44)-(1-('Output(tau)'!$B$18-$H44)/AN$1)^2/(4*'Output(tau)'!$B$12*('Output(tau)'!$B$18-$H44)/AN$1)),0)</f>
        <v>3.2572046568740909E-2</v>
      </c>
      <c r="AO44">
        <f>IF('Output(tau)'!$B$18&gt;$H44,1/AO$1/SQRT(4*3.14159*'Output(tau)'!$B$12)*(('Output(tau)'!$B$18-$H44)/AO$1)^(-3/2)*EXP(-'Output(tau)'!$B$34*('Output(tau)'!$B$18-$H44)-(1-('Output(tau)'!$B$18-$H44)/AO$1)^2/(4*'Output(tau)'!$B$12*('Output(tau)'!$B$18-$H44)/AO$1)),0)</f>
        <v>3.2325049214799728E-2</v>
      </c>
      <c r="AP44">
        <f>IF('Output(tau)'!$B$18&gt;$H44,1/AP$1/SQRT(4*3.14159*'Output(tau)'!$B$12)*(('Output(tau)'!$B$18-$H44)/AP$1)^(-3/2)*EXP(-'Output(tau)'!$B$34*('Output(tau)'!$B$18-$H44)-(1-('Output(tau)'!$B$18-$H44)/AP$1)^2/(4*'Output(tau)'!$B$12*('Output(tau)'!$B$18-$H44)/AP$1)),0)</f>
        <v>3.1940404473440938E-2</v>
      </c>
      <c r="AQ44">
        <f>IF('Output(tau)'!$B$18&gt;$H44,1/AQ$1/SQRT(4*3.14159*'Output(tau)'!$B$12)*(('Output(tau)'!$B$18-$H44)/AQ$1)^(-3/2)*EXP(-'Output(tau)'!$B$34*('Output(tau)'!$B$18-$H44)-(1-('Output(tau)'!$B$18-$H44)/AQ$1)^2/(4*'Output(tau)'!$B$12*('Output(tau)'!$B$18-$H44)/AQ$1)),0)</f>
        <v>3.1434417451144954E-2</v>
      </c>
      <c r="AR44">
        <f>IF('Output(tau)'!$B$18&gt;$H44,1/AR$1/SQRT(4*3.14159*'Output(tau)'!$B$12)*(('Output(tau)'!$B$18-$H44)/AR$1)^(-3/2)*EXP(-'Output(tau)'!$B$34*('Output(tau)'!$B$18-$H44)-(1-('Output(tau)'!$B$18-$H44)/AR$1)^2/(4*'Output(tau)'!$B$12*('Output(tau)'!$B$18-$H44)/AR$1)),0)</f>
        <v>3.0822923097232169E-2</v>
      </c>
      <c r="AS44">
        <f>IF('Output(tau)'!$B$18&gt;$H44,1/AS$1/SQRT(4*3.14159*'Output(tau)'!$B$12)*(('Output(tau)'!$B$18-$H44)/AS$1)^(-3/2)*EXP(-'Output(tau)'!$B$34*('Output(tau)'!$B$18-$H44)-(1-('Output(tau)'!$B$18-$H44)/AS$1)^2/(4*'Output(tau)'!$B$12*('Output(tau)'!$B$18-$H44)/AS$1)),0)</f>
        <v>3.0121072049844547E-2</v>
      </c>
      <c r="AT44">
        <f>IF('Output(tau)'!$B$18&gt;$H44,1/AT$1/SQRT(4*3.14159*'Output(tau)'!$B$12)*(('Output(tau)'!$B$18-$H44)/AT$1)^(-3/2)*EXP(-'Output(tau)'!$B$34*('Output(tau)'!$B$18-$H44)-(1-('Output(tau)'!$B$18-$H44)/AT$1)^2/(4*'Output(tau)'!$B$12*('Output(tau)'!$B$18-$H44)/AT$1)),0)</f>
        <v>2.9343176526126627E-2</v>
      </c>
      <c r="AU44">
        <f>IF('Output(tau)'!$B$18&gt;$H44,1/AU$1/SQRT(4*3.14159*'Output(tau)'!$B$12)*(('Output(tau)'!$B$18-$H44)/AU$1)^(-3/2)*EXP(-'Output(tau)'!$B$34*('Output(tau)'!$B$18-$H44)-(1-('Output(tau)'!$B$18-$H44)/AU$1)^2/(4*'Output(tau)'!$B$12*('Output(tau)'!$B$18-$H44)/AU$1)),0)</f>
        <v>2.8502606240081677E-2</v>
      </c>
      <c r="AV44">
        <f>IF('Output(tau)'!$B$18&gt;$H44,1/AV$1/SQRT(4*3.14159*'Output(tau)'!$B$12)*(('Output(tau)'!$B$18-$H44)/AV$1)^(-3/2)*EXP(-'Output(tau)'!$B$34*('Output(tau)'!$B$18-$H44)-(1-('Output(tau)'!$B$18-$H44)/AV$1)^2/(4*'Output(tau)'!$B$12*('Output(tau)'!$B$18-$H44)/AV$1)),0)</f>
        <v>2.7611725368299228E-2</v>
      </c>
    </row>
    <row r="45" spans="7:48" x14ac:dyDescent="0.15">
      <c r="G45">
        <f>IF('Output(tau)'!$B$18&gt;H45,'Output(tau)'!$B$18-H45,0)</f>
        <v>27</v>
      </c>
      <c r="H45">
        <v>1973</v>
      </c>
      <c r="I45">
        <f>IF('Output(tau)'!$B$18&gt;$H45,1/I$1/SQRT(4*3.14159*'Output(tau)'!$B$12)*(('Output(tau)'!$B$18-$H45)/I$1)^(-3/2)*EXP(-'Output(tau)'!$B$34*('Output(tau)'!$B$18-$H45)-(1-('Output(tau)'!$B$18-$H45)/I$1)^2/(4*'Output(tau)'!$B$12*('Output(tau)'!$B$18-$H45)/I$1)),0)</f>
        <v>1.3842347306581887E-3</v>
      </c>
      <c r="J45">
        <f>IF('Output(tau)'!$B$18&gt;$H45,1/J$1/SQRT(4*3.14159*'Output(tau)'!$B$12)*(('Output(tau)'!$B$18-$H45)/J$1)^(-3/2)*EXP(-'Output(tau)'!$B$34*('Output(tau)'!$B$18-$H45)-(1-('Output(tau)'!$B$18-$H45)/J$1)^2/(4*'Output(tau)'!$B$12*('Output(tau)'!$B$18-$H45)/J$1)),0)</f>
        <v>2.4404692742945242E-15</v>
      </c>
      <c r="K45">
        <f>IF('Output(tau)'!$B$18&gt;$H45,1/K$1/SQRT(4*3.14159*'Output(tau)'!$B$12)*(('Output(tau)'!$B$18-$H45)/K$1)^(-3/2)*EXP(-'Output(tau)'!$B$34*('Output(tau)'!$B$18-$H45)-(1-('Output(tau)'!$B$18-$H45)/K$1)^2/(4*'Output(tau)'!$B$12*('Output(tau)'!$B$18-$H45)/K$1)),0)</f>
        <v>2.0946884745841433E-10</v>
      </c>
      <c r="L45">
        <f>IF('Output(tau)'!$B$18&gt;$H45,1/L$1/SQRT(4*3.14159*'Output(tau)'!$B$12)*(('Output(tau)'!$B$18-$H45)/L$1)^(-3/2)*EXP(-'Output(tau)'!$B$34*('Output(tau)'!$B$18-$H45)-(1-('Output(tau)'!$B$18-$H45)/L$1)^2/(4*'Output(tau)'!$B$12*('Output(tau)'!$B$18-$H45)/L$1)),0)</f>
        <v>6.1134001054792431E-8</v>
      </c>
      <c r="M45">
        <f>IF('Output(tau)'!$B$18&gt;$H45,1/M$1/SQRT(4*3.14159*'Output(tau)'!$B$12)*(('Output(tau)'!$B$18-$H45)/M$1)^(-3/2)*EXP(-'Output(tau)'!$B$34*('Output(tau)'!$B$18-$H45)-(1-('Output(tau)'!$B$18-$H45)/M$1)^2/(4*'Output(tau)'!$B$12*('Output(tau)'!$B$18-$H45)/M$1)),0)</f>
        <v>1.8208293744868223E-6</v>
      </c>
      <c r="N45">
        <f>IF('Output(tau)'!$B$18&gt;$H45,1/N$1/SQRT(4*3.14159*'Output(tau)'!$B$12)*(('Output(tau)'!$B$18-$H45)/N$1)^(-3/2)*EXP(-'Output(tau)'!$B$34*('Output(tau)'!$B$18-$H45)-(1-('Output(tau)'!$B$18-$H45)/N$1)^2/(4*'Output(tau)'!$B$12*('Output(tau)'!$B$18-$H45)/N$1)),0)</f>
        <v>1.7250830432976483E-5</v>
      </c>
      <c r="O45">
        <f>IF('Output(tau)'!$B$18&gt;$H45,1/O$1/SQRT(4*3.14159*'Output(tau)'!$B$12)*(('Output(tau)'!$B$18-$H45)/O$1)^(-3/2)*EXP(-'Output(tau)'!$B$34*('Output(tau)'!$B$18-$H45)-(1-('Output(tau)'!$B$18-$H45)/O$1)^2/(4*'Output(tau)'!$B$12*('Output(tau)'!$B$18-$H45)/O$1)),0)</f>
        <v>8.4731369045716579E-5</v>
      </c>
      <c r="P45">
        <f>IF('Output(tau)'!$B$18&gt;$H45,1/P$1/SQRT(4*3.14159*'Output(tau)'!$B$12)*(('Output(tau)'!$B$18-$H45)/P$1)^(-3/2)*EXP(-'Output(tau)'!$B$34*('Output(tau)'!$B$18-$H45)-(1-('Output(tau)'!$B$18-$H45)/P$1)^2/(4*'Output(tau)'!$B$12*('Output(tau)'!$B$18-$H45)/P$1)),0)</f>
        <v>2.7561807864712174E-4</v>
      </c>
      <c r="Q45">
        <f>IF('Output(tau)'!$B$18&gt;$H45,1/Q$1/SQRT(4*3.14159*'Output(tau)'!$B$12)*(('Output(tau)'!$B$18-$H45)/Q$1)^(-3/2)*EXP(-'Output(tau)'!$B$34*('Output(tau)'!$B$18-$H45)-(1-('Output(tau)'!$B$18-$H45)/Q$1)^2/(4*'Output(tau)'!$B$12*('Output(tau)'!$B$18-$H45)/Q$1)),0)</f>
        <v>6.8049131520514928E-4</v>
      </c>
      <c r="R45">
        <f>IF('Output(tau)'!$B$18&gt;$H45,1/R$1/SQRT(4*3.14159*'Output(tau)'!$B$12)*(('Output(tau)'!$B$18-$H45)/R$1)^(-3/2)*EXP(-'Output(tau)'!$B$34*('Output(tau)'!$B$18-$H45)-(1-('Output(tau)'!$B$18-$H45)/R$1)^2/(4*'Output(tau)'!$B$12*('Output(tau)'!$B$18-$H45)/R$1)),0)</f>
        <v>1.3842347306581887E-3</v>
      </c>
      <c r="S45">
        <f>IF('Output(tau)'!$B$18&gt;$H45,1/S$1/SQRT(4*3.14159*'Output(tau)'!$B$12)*(('Output(tau)'!$B$18-$H45)/S$1)^(-3/2)*EXP(-'Output(tau)'!$B$34*('Output(tau)'!$B$18-$H45)-(1-('Output(tau)'!$B$18-$H45)/S$1)^2/(4*'Output(tau)'!$B$12*('Output(tau)'!$B$18-$H45)/S$1)),0)</f>
        <v>2.4445139429803285E-3</v>
      </c>
      <c r="T45">
        <f>IF('Output(tau)'!$B$18&gt;$H45,1/T$1/SQRT(4*3.14159*'Output(tau)'!$B$12)*(('Output(tau)'!$B$18-$H45)/T$1)^(-3/2)*EXP(-'Output(tau)'!$B$34*('Output(tau)'!$B$18-$H45)-(1-('Output(tau)'!$B$18-$H45)/T$1)^2/(4*'Output(tau)'!$B$12*('Output(tau)'!$B$18-$H45)/T$1)),0)</f>
        <v>3.8811171564140465E-3</v>
      </c>
      <c r="U45">
        <f>IF('Output(tau)'!$B$18&gt;$H45,1/U$1/SQRT(4*3.14159*'Output(tau)'!$B$12)*(('Output(tau)'!$B$18-$H45)/U$1)^(-3/2)*EXP(-'Output(tau)'!$B$34*('Output(tau)'!$B$18-$H45)-(1-('Output(tau)'!$B$18-$H45)/U$1)^2/(4*'Output(tau)'!$B$12*('Output(tau)'!$B$18-$H45)/U$1)),0)</f>
        <v>5.6759849514778802E-3</v>
      </c>
      <c r="V45">
        <f>IF('Output(tau)'!$B$18&gt;$H45,1/V$1/SQRT(4*3.14159*'Output(tau)'!$B$12)*(('Output(tau)'!$B$18-$H45)/V$1)^(-3/2)*EXP(-'Output(tau)'!$B$34*('Output(tau)'!$B$18-$H45)-(1-('Output(tau)'!$B$18-$H45)/V$1)^2/(4*'Output(tau)'!$B$12*('Output(tau)'!$B$18-$H45)/V$1)),0)</f>
        <v>7.7802200542859907E-3</v>
      </c>
      <c r="W45">
        <f>IF('Output(tau)'!$B$18&gt;$H45,1/W$1/SQRT(4*3.14159*'Output(tau)'!$B$12)*(('Output(tau)'!$B$18-$H45)/W$1)^(-3/2)*EXP(-'Output(tau)'!$B$34*('Output(tau)'!$B$18-$H45)-(1-('Output(tau)'!$B$18-$H45)/W$1)^2/(4*'Output(tau)'!$B$12*('Output(tau)'!$B$18-$H45)/W$1)),0)</f>
        <v>1.0124082959427733E-2</v>
      </c>
      <c r="X45">
        <f>IF('Output(tau)'!$B$18&gt;$H45,1/X$1/SQRT(4*3.14159*'Output(tau)'!$B$12)*(('Output(tau)'!$B$18-$H45)/X$1)^(-3/2)*EXP(-'Output(tau)'!$B$34*('Output(tau)'!$B$18-$H45)-(1-('Output(tau)'!$B$18-$H45)/X$1)^2/(4*'Output(tau)'!$B$12*('Output(tau)'!$B$18-$H45)/X$1)),0)</f>
        <v>1.2627079884993422E-2</v>
      </c>
      <c r="Y45">
        <f>IF('Output(tau)'!$B$18&gt;$H45,1/Y$1/SQRT(4*3.14159*'Output(tau)'!$B$12)*(('Output(tau)'!$B$18-$H45)/Y$1)^(-3/2)*EXP(-'Output(tau)'!$B$34*('Output(tau)'!$B$18-$H45)-(1-('Output(tau)'!$B$18-$H45)/Y$1)^2/(4*'Output(tau)'!$B$12*('Output(tau)'!$B$18-$H45)/Y$1)),0)</f>
        <v>1.5206533757816566E-2</v>
      </c>
      <c r="Z45">
        <f>IF('Output(tau)'!$B$18&gt;$H45,1/Z$1/SQRT(4*3.14159*'Output(tau)'!$B$12)*(('Output(tau)'!$B$18-$H45)/Z$1)^(-3/2)*EXP(-'Output(tau)'!$B$34*('Output(tau)'!$B$18-$H45)-(1-('Output(tau)'!$B$18-$H45)/Z$1)^2/(4*'Output(tau)'!$B$12*('Output(tau)'!$B$18-$H45)/Z$1)),0)</f>
        <v>1.7784015310957364E-2</v>
      </c>
      <c r="AA45">
        <f>IF('Output(tau)'!$B$18&gt;$H45,1/AA$1/SQRT(4*3.14159*'Output(tau)'!$B$12)*(('Output(tau)'!$B$18-$H45)/AA$1)^(-3/2)*EXP(-'Output(tau)'!$B$34*('Output(tau)'!$B$18-$H45)-(1-('Output(tau)'!$B$18-$H45)/AA$1)^2/(4*'Output(tau)'!$B$12*('Output(tau)'!$B$18-$H45)/AA$1)),0)</f>
        <v>2.0289621044348043E-2</v>
      </c>
      <c r="AB45">
        <f>IF('Output(tau)'!$B$18&gt;$H45,1/AB$1/SQRT(4*3.14159*'Output(tau)'!$B$12)*(('Output(tau)'!$B$18-$H45)/AB$1)^(-3/2)*EXP(-'Output(tau)'!$B$34*('Output(tau)'!$B$18-$H45)-(1-('Output(tau)'!$B$18-$H45)/AB$1)^2/(4*'Output(tau)'!$B$12*('Output(tau)'!$B$18-$H45)/AB$1)),0)</f>
        <v>2.2664393172069756E-2</v>
      </c>
      <c r="AC45">
        <f>IF('Output(tau)'!$B$18&gt;$H45,1/AC$1/SQRT(4*3.14159*'Output(tau)'!$B$12)*(('Output(tau)'!$B$18-$H45)/AC$1)^(-3/2)*EXP(-'Output(tau)'!$B$34*('Output(tau)'!$B$18-$H45)-(1-('Output(tau)'!$B$18-$H45)/AC$1)^2/(4*'Output(tau)'!$B$12*('Output(tau)'!$B$18-$H45)/AC$1)),0)</f>
        <v>2.4861287765668739E-2</v>
      </c>
      <c r="AD45">
        <f>IF('Output(tau)'!$B$18&gt;$H45,1/AD$1/SQRT(4*3.14159*'Output(tau)'!$B$12)*(('Output(tau)'!$B$18-$H45)/AD$1)^(-3/2)*EXP(-'Output(tau)'!$B$34*('Output(tau)'!$B$18-$H45)-(1-('Output(tau)'!$B$18-$H45)/AD$1)^2/(4*'Output(tau)'!$B$12*('Output(tau)'!$B$18-$H45)/AD$1)),0)</f>
        <v>2.6845096988634135E-2</v>
      </c>
      <c r="AE45">
        <f>IF('Output(tau)'!$B$18&gt;$H45,1/AE$1/SQRT(4*3.14159*'Output(tau)'!$B$12)*(('Output(tau)'!$B$18-$H45)/AE$1)^(-3/2)*EXP(-'Output(tau)'!$B$34*('Output(tau)'!$B$18-$H45)-(1-('Output(tau)'!$B$18-$H45)/AE$1)^2/(4*'Output(tau)'!$B$12*('Output(tau)'!$B$18-$H45)/AE$1)),0)</f>
        <v>2.8591677957032602E-2</v>
      </c>
      <c r="AF45">
        <f>IF('Output(tau)'!$B$18&gt;$H45,1/AF$1/SQRT(4*3.14159*'Output(tau)'!$B$12)*(('Output(tau)'!$B$18-$H45)/AF$1)^(-3/2)*EXP(-'Output(tau)'!$B$34*('Output(tau)'!$B$18-$H45)-(1-('Output(tau)'!$B$18-$H45)/AF$1)^2/(4*'Output(tau)'!$B$12*('Output(tau)'!$B$18-$H45)/AF$1)),0)</f>
        <v>3.0086769338829519E-2</v>
      </c>
      <c r="AG45">
        <f>IF('Output(tau)'!$B$18&gt;$H45,1/AG$1/SQRT(4*3.14159*'Output(tau)'!$B$12)*(('Output(tau)'!$B$18-$H45)/AG$1)^(-3/2)*EXP(-'Output(tau)'!$B$34*('Output(tau)'!$B$18-$H45)-(1-('Output(tau)'!$B$18-$H45)/AG$1)^2/(4*'Output(tau)'!$B$12*('Output(tau)'!$B$18-$H45)/AG$1)),0)</f>
        <v>3.1324606001554789E-2</v>
      </c>
      <c r="AH45">
        <f>IF('Output(tau)'!$B$18&gt;$H45,1/AH$1/SQRT(4*3.14159*'Output(tau)'!$B$12)*(('Output(tau)'!$B$18-$H45)/AH$1)^(-3/2)*EXP(-'Output(tau)'!$B$34*('Output(tau)'!$B$18-$H45)-(1-('Output(tau)'!$B$18-$H45)/AH$1)^2/(4*'Output(tau)'!$B$12*('Output(tau)'!$B$18-$H45)/AH$1)),0)</f>
        <v>3.2306480370468148E-2</v>
      </c>
      <c r="AI45">
        <f>IF('Output(tau)'!$B$18&gt;$H45,1/AI$1/SQRT(4*3.14159*'Output(tau)'!$B$12)*(('Output(tau)'!$B$18-$H45)/AI$1)^(-3/2)*EXP(-'Output(tau)'!$B$34*('Output(tau)'!$B$18-$H45)-(1-('Output(tau)'!$B$18-$H45)/AI$1)^2/(4*'Output(tau)'!$B$12*('Output(tau)'!$B$18-$H45)/AI$1)),0)</f>
        <v>3.303934943788582E-2</v>
      </c>
      <c r="AJ45">
        <f>IF('Output(tau)'!$B$18&gt;$H45,1/AJ$1/SQRT(4*3.14159*'Output(tau)'!$B$12)*(('Output(tau)'!$B$18-$H45)/AJ$1)^(-3/2)*EXP(-'Output(tau)'!$B$34*('Output(tau)'!$B$18-$H45)-(1-('Output(tau)'!$B$18-$H45)/AJ$1)^2/(4*'Output(tau)'!$B$12*('Output(tau)'!$B$18-$H45)/AJ$1)),0)</f>
        <v>3.3534548372077047E-2</v>
      </c>
      <c r="AK45">
        <f>IF('Output(tau)'!$B$18&gt;$H45,1/AK$1/SQRT(4*3.14159*'Output(tau)'!$B$12)*(('Output(tau)'!$B$18-$H45)/AK$1)^(-3/2)*EXP(-'Output(tau)'!$B$34*('Output(tau)'!$B$18-$H45)-(1-('Output(tau)'!$B$18-$H45)/AK$1)^2/(4*'Output(tau)'!$B$12*('Output(tau)'!$B$18-$H45)/AK$1)),0)</f>
        <v>3.3806643898995507E-2</v>
      </c>
      <c r="AL45">
        <f>IF('Output(tau)'!$B$18&gt;$H45,1/AL$1/SQRT(4*3.14159*'Output(tau)'!$B$12)*(('Output(tau)'!$B$18-$H45)/AL$1)^(-3/2)*EXP(-'Output(tau)'!$B$34*('Output(tau)'!$B$18-$H45)-(1-('Output(tau)'!$B$18-$H45)/AL$1)^2/(4*'Output(tau)'!$B$12*('Output(tau)'!$B$18-$H45)/AL$1)),0)</f>
        <v>3.3872441151154564E-2</v>
      </c>
      <c r="AM45">
        <f>IF('Output(tau)'!$B$18&gt;$H45,1/AM$1/SQRT(4*3.14159*'Output(tau)'!$B$12)*(('Output(tau)'!$B$18-$H45)/AM$1)^(-3/2)*EXP(-'Output(tau)'!$B$34*('Output(tau)'!$B$18-$H45)-(1-('Output(tau)'!$B$18-$H45)/AM$1)^2/(4*'Output(tau)'!$B$12*('Output(tau)'!$B$18-$H45)/AM$1)),0)</f>
        <v>3.3750144620243998E-2</v>
      </c>
      <c r="AN45">
        <f>IF('Output(tau)'!$B$18&gt;$H45,1/AN$1/SQRT(4*3.14159*'Output(tau)'!$B$12)*(('Output(tau)'!$B$18-$H45)/AN$1)^(-3/2)*EXP(-'Output(tau)'!$B$34*('Output(tau)'!$B$18-$H45)-(1-('Output(tau)'!$B$18-$H45)/AN$1)^2/(4*'Output(tau)'!$B$12*('Output(tau)'!$B$18-$H45)/AN$1)),0)</f>
        <v>3.345866558152661E-2</v>
      </c>
      <c r="AO45">
        <f>IF('Output(tau)'!$B$18&gt;$H45,1/AO$1/SQRT(4*3.14159*'Output(tau)'!$B$12)*(('Output(tau)'!$B$18-$H45)/AO$1)^(-3/2)*EXP(-'Output(tau)'!$B$34*('Output(tau)'!$B$18-$H45)-(1-('Output(tau)'!$B$18-$H45)/AO$1)^2/(4*'Output(tau)'!$B$12*('Output(tau)'!$B$18-$H45)/AO$1)),0)</f>
        <v>3.3017063548099898E-2</v>
      </c>
      <c r="AP45">
        <f>IF('Output(tau)'!$B$18&gt;$H45,1/AP$1/SQRT(4*3.14159*'Output(tau)'!$B$12)*(('Output(tau)'!$B$18-$H45)/AP$1)^(-3/2)*EXP(-'Output(tau)'!$B$34*('Output(tau)'!$B$18-$H45)-(1-('Output(tau)'!$B$18-$H45)/AP$1)^2/(4*'Output(tau)'!$B$12*('Output(tau)'!$B$18-$H45)/AP$1)),0)</f>
        <v>3.2444106923430679E-2</v>
      </c>
      <c r="AQ45">
        <f>IF('Output(tau)'!$B$18&gt;$H45,1/AQ$1/SQRT(4*3.14159*'Output(tau)'!$B$12)*(('Output(tau)'!$B$18-$H45)/AQ$1)^(-3/2)*EXP(-'Output(tau)'!$B$34*('Output(tau)'!$B$18-$H45)-(1-('Output(tau)'!$B$18-$H45)/AQ$1)^2/(4*'Output(tau)'!$B$12*('Output(tau)'!$B$18-$H45)/AQ$1)),0)</f>
        <v>3.1757937266857397E-2</v>
      </c>
      <c r="AR45">
        <f>IF('Output(tau)'!$B$18&gt;$H45,1/AR$1/SQRT(4*3.14159*'Output(tau)'!$B$12)*(('Output(tau)'!$B$18-$H45)/AR$1)^(-3/2)*EXP(-'Output(tau)'!$B$34*('Output(tau)'!$B$18-$H45)-(1-('Output(tau)'!$B$18-$H45)/AR$1)^2/(4*'Output(tau)'!$B$12*('Output(tau)'!$B$18-$H45)/AR$1)),0)</f>
        <v>3.0975821892250448E-2</v>
      </c>
      <c r="AS45">
        <f>IF('Output(tau)'!$B$18&gt;$H45,1/AS$1/SQRT(4*3.14159*'Output(tau)'!$B$12)*(('Output(tau)'!$B$18-$H45)/AS$1)^(-3/2)*EXP(-'Output(tau)'!$B$34*('Output(tau)'!$B$18-$H45)-(1-('Output(tau)'!$B$18-$H45)/AS$1)^2/(4*'Output(tau)'!$B$12*('Output(tau)'!$B$18-$H45)/AS$1)),0)</f>
        <v>3.0113980470810594E-2</v>
      </c>
      <c r="AT45">
        <f>IF('Output(tau)'!$B$18&gt;$H45,1/AT$1/SQRT(4*3.14159*'Output(tau)'!$B$12)*(('Output(tau)'!$B$18-$H45)/AT$1)^(-3/2)*EXP(-'Output(tau)'!$B$34*('Output(tau)'!$B$18-$H45)-(1-('Output(tau)'!$B$18-$H45)/AT$1)^2/(4*'Output(tau)'!$B$12*('Output(tau)'!$B$18-$H45)/AT$1)),0)</f>
        <v>2.9187472615191393E-2</v>
      </c>
      <c r="AU45">
        <f>IF('Output(tau)'!$B$18&gt;$H45,1/AU$1/SQRT(4*3.14159*'Output(tau)'!$B$12)*(('Output(tau)'!$B$18-$H45)/AU$1)^(-3/2)*EXP(-'Output(tau)'!$B$34*('Output(tau)'!$B$18-$H45)-(1-('Output(tau)'!$B$18-$H45)/AU$1)^2/(4*'Output(tau)'!$B$12*('Output(tau)'!$B$18-$H45)/AU$1)),0)</f>
        <v>2.8210134886175357E-2</v>
      </c>
      <c r="AV45">
        <f>IF('Output(tau)'!$B$18&gt;$H45,1/AV$1/SQRT(4*3.14159*'Output(tau)'!$B$12)*(('Output(tau)'!$B$18-$H45)/AV$1)^(-3/2)*EXP(-'Output(tau)'!$B$34*('Output(tau)'!$B$18-$H45)-(1-('Output(tau)'!$B$18-$H45)/AV$1)^2/(4*'Output(tau)'!$B$12*('Output(tau)'!$B$18-$H45)/AV$1)),0)</f>
        <v>2.7194557154745155E-2</v>
      </c>
    </row>
    <row r="46" spans="7:48" x14ac:dyDescent="0.15">
      <c r="G46">
        <f>IF('Output(tau)'!$B$18&gt;H46,'Output(tau)'!$B$18-H46,0)</f>
        <v>26</v>
      </c>
      <c r="H46">
        <v>1974</v>
      </c>
      <c r="I46">
        <f>IF('Output(tau)'!$B$18&gt;$H46,1/I$1/SQRT(4*3.14159*'Output(tau)'!$B$12)*(('Output(tau)'!$B$18-$H46)/I$1)^(-3/2)*EXP(-'Output(tau)'!$B$34*('Output(tau)'!$B$18-$H46)-(1-('Output(tau)'!$B$18-$H46)/I$1)^2/(4*'Output(tau)'!$B$12*('Output(tau)'!$B$18-$H46)/I$1)),0)</f>
        <v>1.8151087844430504E-3</v>
      </c>
      <c r="J46">
        <f>IF('Output(tau)'!$B$18&gt;$H46,1/J$1/SQRT(4*3.14159*'Output(tau)'!$B$12)*(('Output(tau)'!$B$18-$H46)/J$1)^(-3/2)*EXP(-'Output(tau)'!$B$34*('Output(tau)'!$B$18-$H46)-(1-('Output(tau)'!$B$18-$H46)/J$1)^2/(4*'Output(tau)'!$B$12*('Output(tau)'!$B$18-$H46)/J$1)),0)</f>
        <v>8.9502219529828852E-15</v>
      </c>
      <c r="K46">
        <f>IF('Output(tau)'!$B$18&gt;$H46,1/K$1/SQRT(4*3.14159*'Output(tau)'!$B$12)*(('Output(tau)'!$B$18-$H46)/K$1)^(-3/2)*EXP(-'Output(tau)'!$B$34*('Output(tau)'!$B$18-$H46)-(1-('Output(tau)'!$B$18-$H46)/K$1)^2/(4*'Output(tau)'!$B$12*('Output(tau)'!$B$18-$H46)/K$1)),0)</f>
        <v>5.0463484748637786E-10</v>
      </c>
      <c r="L46">
        <f>IF('Output(tau)'!$B$18&gt;$H46,1/L$1/SQRT(4*3.14159*'Output(tau)'!$B$12)*(('Output(tau)'!$B$18-$H46)/L$1)^(-3/2)*EXP(-'Output(tau)'!$B$34*('Output(tau)'!$B$18-$H46)-(1-('Output(tau)'!$B$18-$H46)/L$1)^2/(4*'Output(tau)'!$B$12*('Output(tau)'!$B$18-$H46)/L$1)),0)</f>
        <v>1.1915601337324769E-7</v>
      </c>
      <c r="M46">
        <f>IF('Output(tau)'!$B$18&gt;$H46,1/M$1/SQRT(4*3.14159*'Output(tau)'!$B$12)*(('Output(tau)'!$B$18-$H46)/M$1)^(-3/2)*EXP(-'Output(tau)'!$B$34*('Output(tau)'!$B$18-$H46)-(1-('Output(tau)'!$B$18-$H46)/M$1)^2/(4*'Output(tau)'!$B$12*('Output(tau)'!$B$18-$H46)/M$1)),0)</f>
        <v>3.1208216662730575E-6</v>
      </c>
      <c r="N46">
        <f>IF('Output(tau)'!$B$18&gt;$H46,1/N$1/SQRT(4*3.14159*'Output(tau)'!$B$12)*(('Output(tau)'!$B$18-$H46)/N$1)^(-3/2)*EXP(-'Output(tau)'!$B$34*('Output(tau)'!$B$18-$H46)-(1-('Output(tau)'!$B$18-$H46)/N$1)^2/(4*'Output(tau)'!$B$12*('Output(tau)'!$B$18-$H46)/N$1)),0)</f>
        <v>2.7106401579457992E-5</v>
      </c>
      <c r="O46">
        <f>IF('Output(tau)'!$B$18&gt;$H46,1/O$1/SQRT(4*3.14159*'Output(tau)'!$B$12)*(('Output(tau)'!$B$18-$H46)/O$1)^(-3/2)*EXP(-'Output(tau)'!$B$34*('Output(tau)'!$B$18-$H46)-(1-('Output(tau)'!$B$18-$H46)/O$1)^2/(4*'Output(tau)'!$B$12*('Output(tau)'!$B$18-$H46)/O$1)),0)</f>
        <v>1.2499959058950621E-4</v>
      </c>
      <c r="P46">
        <f>IF('Output(tau)'!$B$18&gt;$H46,1/P$1/SQRT(4*3.14159*'Output(tau)'!$B$12)*(('Output(tau)'!$B$18-$H46)/P$1)^(-3/2)*EXP(-'Output(tau)'!$B$34*('Output(tau)'!$B$18-$H46)-(1-('Output(tau)'!$B$18-$H46)/P$1)^2/(4*'Output(tau)'!$B$12*('Output(tau)'!$B$18-$H46)/P$1)),0)</f>
        <v>3.8746929149011578E-4</v>
      </c>
      <c r="Q46">
        <f>IF('Output(tau)'!$B$18&gt;$H46,1/Q$1/SQRT(4*3.14159*'Output(tau)'!$B$12)*(('Output(tau)'!$B$18-$H46)/Q$1)^(-3/2)*EXP(-'Output(tau)'!$B$34*('Output(tau)'!$B$18-$H46)-(1-('Output(tau)'!$B$18-$H46)/Q$1)^2/(4*'Output(tau)'!$B$12*('Output(tau)'!$B$18-$H46)/Q$1)),0)</f>
        <v>9.2071638588423128E-4</v>
      </c>
      <c r="R46">
        <f>IF('Output(tau)'!$B$18&gt;$H46,1/R$1/SQRT(4*3.14159*'Output(tau)'!$B$12)*(('Output(tau)'!$B$18-$H46)/R$1)^(-3/2)*EXP(-'Output(tau)'!$B$34*('Output(tau)'!$B$18-$H46)-(1-('Output(tau)'!$B$18-$H46)/R$1)^2/(4*'Output(tau)'!$B$12*('Output(tau)'!$B$18-$H46)/R$1)),0)</f>
        <v>1.8151087844430504E-3</v>
      </c>
      <c r="S46">
        <f>IF('Output(tau)'!$B$18&gt;$H46,1/S$1/SQRT(4*3.14159*'Output(tau)'!$B$12)*(('Output(tau)'!$B$18-$H46)/S$1)^(-3/2)*EXP(-'Output(tau)'!$B$34*('Output(tau)'!$B$18-$H46)-(1-('Output(tau)'!$B$18-$H46)/S$1)^2/(4*'Output(tau)'!$B$12*('Output(tau)'!$B$18-$H46)/S$1)),0)</f>
        <v>3.1222557485337341E-3</v>
      </c>
      <c r="T46">
        <f>IF('Output(tau)'!$B$18&gt;$H46,1/T$1/SQRT(4*3.14159*'Output(tau)'!$B$12)*(('Output(tau)'!$B$18-$H46)/T$1)^(-3/2)*EXP(-'Output(tau)'!$B$34*('Output(tau)'!$B$18-$H46)-(1-('Output(tau)'!$B$18-$H46)/T$1)^2/(4*'Output(tau)'!$B$12*('Output(tau)'!$B$18-$H46)/T$1)),0)</f>
        <v>4.8468636306638266E-3</v>
      </c>
      <c r="U46">
        <f>IF('Output(tau)'!$B$18&gt;$H46,1/U$1/SQRT(4*3.14159*'Output(tau)'!$B$12)*(('Output(tau)'!$B$18-$H46)/U$1)^(-3/2)*EXP(-'Output(tau)'!$B$34*('Output(tau)'!$B$18-$H46)-(1-('Output(tau)'!$B$18-$H46)/U$1)^2/(4*'Output(tau)'!$B$12*('Output(tau)'!$B$18-$H46)/U$1)),0)</f>
        <v>6.9508641920410378E-3</v>
      </c>
      <c r="V46">
        <f>IF('Output(tau)'!$B$18&gt;$H46,1/V$1/SQRT(4*3.14159*'Output(tau)'!$B$12)*(('Output(tau)'!$B$18-$H46)/V$1)^(-3/2)*EXP(-'Output(tau)'!$B$34*('Output(tau)'!$B$18-$H46)-(1-('Output(tau)'!$B$18-$H46)/V$1)^2/(4*'Output(tau)'!$B$12*('Output(tau)'!$B$18-$H46)/V$1)),0)</f>
        <v>9.3643412628000681E-3</v>
      </c>
      <c r="W46">
        <f>IF('Output(tau)'!$B$18&gt;$H46,1/W$1/SQRT(4*3.14159*'Output(tau)'!$B$12)*(('Output(tau)'!$B$18-$H46)/W$1)^(-3/2)*EXP(-'Output(tau)'!$B$34*('Output(tau)'!$B$18-$H46)-(1-('Output(tau)'!$B$18-$H46)/W$1)^2/(4*'Output(tau)'!$B$12*('Output(tau)'!$B$18-$H46)/W$1)),0)</f>
        <v>1.1998425012364571E-2</v>
      </c>
      <c r="X46">
        <f>IF('Output(tau)'!$B$18&gt;$H46,1/X$1/SQRT(4*3.14159*'Output(tau)'!$B$12)*(('Output(tau)'!$B$18-$H46)/X$1)^(-3/2)*EXP(-'Output(tau)'!$B$34*('Output(tau)'!$B$18-$H46)-(1-('Output(tau)'!$B$18-$H46)/X$1)^2/(4*'Output(tau)'!$B$12*('Output(tau)'!$B$18-$H46)/X$1)),0)</f>
        <v>1.4757097300178842E-2</v>
      </c>
      <c r="Y46">
        <f>IF('Output(tau)'!$B$18&gt;$H46,1/Y$1/SQRT(4*3.14159*'Output(tau)'!$B$12)*(('Output(tau)'!$B$18-$H46)/Y$1)^(-3/2)*EXP(-'Output(tau)'!$B$34*('Output(tau)'!$B$18-$H46)-(1-('Output(tau)'!$B$18-$H46)/Y$1)^2/(4*'Output(tau)'!$B$12*('Output(tau)'!$B$18-$H46)/Y$1)),0)</f>
        <v>1.7546477068824395E-2</v>
      </c>
      <c r="Z46">
        <f>IF('Output(tau)'!$B$18&gt;$H46,1/Z$1/SQRT(4*3.14159*'Output(tau)'!$B$12)*(('Output(tau)'!$B$18-$H46)/Z$1)^(-3/2)*EXP(-'Output(tau)'!$B$34*('Output(tau)'!$B$18-$H46)-(1-('Output(tau)'!$B$18-$H46)/Z$1)^2/(4*'Output(tau)'!$B$12*('Output(tau)'!$B$18-$H46)/Z$1)),0)</f>
        <v>2.028125082053436E-2</v>
      </c>
      <c r="AA46">
        <f>IF('Output(tau)'!$B$18&gt;$H46,1/AA$1/SQRT(4*3.14159*'Output(tau)'!$B$12)*(('Output(tau)'!$B$18-$H46)/AA$1)^(-3/2)*EXP(-'Output(tau)'!$B$34*('Output(tau)'!$B$18-$H46)-(1-('Output(tau)'!$B$18-$H46)/AA$1)^2/(4*'Output(tau)'!$B$12*('Output(tau)'!$B$18-$H46)/AA$1)),0)</f>
        <v>2.2888511383777645E-2</v>
      </c>
      <c r="AB46">
        <f>IF('Output(tau)'!$B$18&gt;$H46,1/AB$1/SQRT(4*3.14159*'Output(tau)'!$B$12)*(('Output(tau)'!$B$18-$H46)/AB$1)^(-3/2)*EXP(-'Output(tau)'!$B$34*('Output(tau)'!$B$18-$H46)-(1-('Output(tau)'!$B$18-$H46)/AB$1)^2/(4*'Output(tau)'!$B$12*('Output(tau)'!$B$18-$H46)/AB$1)),0)</f>
        <v>2.5309518012021057E-2</v>
      </c>
      <c r="AC46">
        <f>IF('Output(tau)'!$B$18&gt;$H46,1/AC$1/SQRT(4*3.14159*'Output(tau)'!$B$12)*(('Output(tau)'!$B$18-$H46)/AC$1)^(-3/2)*EXP(-'Output(tau)'!$B$34*('Output(tau)'!$B$18-$H46)-(1-('Output(tau)'!$B$18-$H46)/AC$1)^2/(4*'Output(tau)'!$B$12*('Output(tau)'!$B$18-$H46)/AC$1)),0)</f>
        <v>2.7499935842979734E-2</v>
      </c>
      <c r="AD46">
        <f>IF('Output(tau)'!$B$18&gt;$H46,1/AD$1/SQRT(4*3.14159*'Output(tau)'!$B$12)*(('Output(tau)'!$B$18-$H46)/AD$1)^(-3/2)*EXP(-'Output(tau)'!$B$34*('Output(tau)'!$B$18-$H46)-(1-('Output(tau)'!$B$18-$H46)/AD$1)^2/(4*'Output(tau)'!$B$12*('Output(tau)'!$B$18-$H46)/AD$1)),0)</f>
        <v>2.9429055659369527E-2</v>
      </c>
      <c r="AE46">
        <f>IF('Output(tau)'!$B$18&gt;$H46,1/AE$1/SQRT(4*3.14159*'Output(tau)'!$B$12)*(('Output(tau)'!$B$18-$H46)/AE$1)^(-3/2)*EXP(-'Output(tau)'!$B$34*('Output(tau)'!$B$18-$H46)-(1-('Output(tau)'!$B$18-$H46)/AE$1)^2/(4*'Output(tau)'!$B$12*('Output(tau)'!$B$18-$H46)/AE$1)),0)</f>
        <v>3.1078398852459728E-2</v>
      </c>
      <c r="AF46">
        <f>IF('Output(tau)'!$B$18&gt;$H46,1/AF$1/SQRT(4*3.14159*'Output(tau)'!$B$12)*(('Output(tau)'!$B$18-$H46)/AF$1)^(-3/2)*EXP(-'Output(tau)'!$B$34*('Output(tau)'!$B$18-$H46)-(1-('Output(tau)'!$B$18-$H46)/AF$1)^2/(4*'Output(tau)'!$B$12*('Output(tau)'!$B$18-$H46)/AF$1)),0)</f>
        <v>3.244001174962486E-2</v>
      </c>
      <c r="AG46">
        <f>IF('Output(tau)'!$B$18&gt;$H46,1/AG$1/SQRT(4*3.14159*'Output(tau)'!$B$12)*(('Output(tau)'!$B$18-$H46)/AG$1)^(-3/2)*EXP(-'Output(tau)'!$B$34*('Output(tau)'!$B$18-$H46)-(1-('Output(tau)'!$B$18-$H46)/AG$1)^2/(4*'Output(tau)'!$B$12*('Output(tau)'!$B$18-$H46)/AG$1)),0)</f>
        <v>3.3514664049751189E-2</v>
      </c>
      <c r="AH46">
        <f>IF('Output(tau)'!$B$18&gt;$H46,1/AH$1/SQRT(4*3.14159*'Output(tau)'!$B$12)*(('Output(tau)'!$B$18-$H46)/AH$1)^(-3/2)*EXP(-'Output(tau)'!$B$34*('Output(tau)'!$B$18-$H46)-(1-('Output(tau)'!$B$18-$H46)/AH$1)^2/(4*'Output(tau)'!$B$12*('Output(tau)'!$B$18-$H46)/AH$1)),0)</f>
        <v>3.4310093647035279E-2</v>
      </c>
      <c r="AI46">
        <f>IF('Output(tau)'!$B$18&gt;$H46,1/AI$1/SQRT(4*3.14159*'Output(tau)'!$B$12)*(('Output(tau)'!$B$18-$H46)/AI$1)^(-3/2)*EXP(-'Output(tau)'!$B$34*('Output(tau)'!$B$18-$H46)-(1-('Output(tau)'!$B$18-$H46)/AI$1)^2/(4*'Output(tau)'!$B$12*('Output(tau)'!$B$18-$H46)/AI$1)),0)</f>
        <v>3.4839384896555151E-2</v>
      </c>
      <c r="AJ46">
        <f>IF('Output(tau)'!$B$18&gt;$H46,1/AJ$1/SQRT(4*3.14159*'Output(tau)'!$B$12)*(('Output(tau)'!$B$18-$H46)/AJ$1)^(-3/2)*EXP(-'Output(tau)'!$B$34*('Output(tau)'!$B$18-$H46)-(1-('Output(tau)'!$B$18-$H46)/AJ$1)^2/(4*'Output(tau)'!$B$12*('Output(tau)'!$B$18-$H46)/AJ$1)),0)</f>
        <v>3.5119527283725742E-2</v>
      </c>
      <c r="AK46">
        <f>IF('Output(tau)'!$B$18&gt;$H46,1/AK$1/SQRT(4*3.14159*'Output(tau)'!$B$12)*(('Output(tau)'!$B$18-$H46)/AK$1)^(-3/2)*EXP(-'Output(tau)'!$B$34*('Output(tau)'!$B$18-$H46)-(1-('Output(tau)'!$B$18-$H46)/AK$1)^2/(4*'Output(tau)'!$B$12*('Output(tau)'!$B$18-$H46)/AK$1)),0)</f>
        <v>3.5170173634556212E-2</v>
      </c>
      <c r="AL46">
        <f>IF('Output(tau)'!$B$18&gt;$H46,1/AL$1/SQRT(4*3.14159*'Output(tau)'!$B$12)*(('Output(tau)'!$B$18-$H46)/AL$1)^(-3/2)*EXP(-'Output(tau)'!$B$34*('Output(tau)'!$B$18-$H46)-(1-('Output(tau)'!$B$18-$H46)/AL$1)^2/(4*'Output(tau)'!$B$12*('Output(tau)'!$B$18-$H46)/AL$1)),0)</f>
        <v>3.5012598604344122E-2</v>
      </c>
      <c r="AM46">
        <f>IF('Output(tau)'!$B$18&gt;$H46,1/AM$1/SQRT(4*3.14159*'Output(tau)'!$B$12)*(('Output(tau)'!$B$18-$H46)/AM$1)^(-3/2)*EXP(-'Output(tau)'!$B$34*('Output(tau)'!$B$18-$H46)-(1-('Output(tau)'!$B$18-$H46)/AM$1)^2/(4*'Output(tau)'!$B$12*('Output(tau)'!$B$18-$H46)/AM$1)),0)</f>
        <v>3.4668846739743894E-2</v>
      </c>
      <c r="AN46">
        <f>IF('Output(tau)'!$B$18&gt;$H46,1/AN$1/SQRT(4*3.14159*'Output(tau)'!$B$12)*(('Output(tau)'!$B$18-$H46)/AN$1)^(-3/2)*EXP(-'Output(tau)'!$B$34*('Output(tau)'!$B$18-$H46)-(1-('Output(tau)'!$B$18-$H46)/AN$1)^2/(4*'Output(tau)'!$B$12*('Output(tau)'!$B$18-$H46)/AN$1)),0)</f>
        <v>3.4161052924810989E-2</v>
      </c>
      <c r="AO46">
        <f>IF('Output(tau)'!$B$18&gt;$H46,1/AO$1/SQRT(4*3.14159*'Output(tau)'!$B$12)*(('Output(tau)'!$B$18-$H46)/AO$1)^(-3/2)*EXP(-'Output(tau)'!$B$34*('Output(tau)'!$B$18-$H46)-(1-('Output(tau)'!$B$18-$H46)/AO$1)^2/(4*'Output(tau)'!$B$12*('Output(tau)'!$B$18-$H46)/AO$1)),0)</f>
        <v>3.3510914952927476E-2</v>
      </c>
      <c r="AP46">
        <f>IF('Output(tau)'!$B$18&gt;$H46,1/AP$1/SQRT(4*3.14159*'Output(tau)'!$B$12)*(('Output(tau)'!$B$18-$H46)/AP$1)^(-3/2)*EXP(-'Output(tau)'!$B$34*('Output(tau)'!$B$18-$H46)-(1-('Output(tau)'!$B$18-$H46)/AP$1)^2/(4*'Output(tau)'!$B$12*('Output(tau)'!$B$18-$H46)/AP$1)),0)</f>
        <v>3.2739297163112309E-2</v>
      </c>
      <c r="AQ46">
        <f>IF('Output(tau)'!$B$18&gt;$H46,1/AQ$1/SQRT(4*3.14159*'Output(tau)'!$B$12)*(('Output(tau)'!$B$18-$H46)/AQ$1)^(-3/2)*EXP(-'Output(tau)'!$B$34*('Output(tau)'!$B$18-$H46)-(1-('Output(tau)'!$B$18-$H46)/AQ$1)^2/(4*'Output(tau)'!$B$12*('Output(tau)'!$B$18-$H46)/AQ$1)),0)</f>
        <v>3.1865944707545189E-2</v>
      </c>
      <c r="AR46">
        <f>IF('Output(tau)'!$B$18&gt;$H46,1/AR$1/SQRT(4*3.14159*'Output(tau)'!$B$12)*(('Output(tau)'!$B$18-$H46)/AR$1)^(-3/2)*EXP(-'Output(tau)'!$B$34*('Output(tau)'!$B$18-$H46)-(1-('Output(tau)'!$B$18-$H46)/AR$1)^2/(4*'Output(tau)'!$B$12*('Output(tau)'!$B$18-$H46)/AR$1)),0)</f>
        <v>3.0909289488787472E-2</v>
      </c>
      <c r="AS46">
        <f>IF('Output(tau)'!$B$18&gt;$H46,1/AS$1/SQRT(4*3.14159*'Output(tau)'!$B$12)*(('Output(tau)'!$B$18-$H46)/AS$1)^(-3/2)*EXP(-'Output(tau)'!$B$34*('Output(tau)'!$B$18-$H46)-(1-('Output(tau)'!$B$18-$H46)/AS$1)^2/(4*'Output(tau)'!$B$12*('Output(tau)'!$B$18-$H46)/AS$1)),0)</f>
        <v>2.9886330715770588E-2</v>
      </c>
      <c r="AT46">
        <f>IF('Output(tau)'!$B$18&gt;$H46,1/AT$1/SQRT(4*3.14159*'Output(tau)'!$B$12)*(('Output(tau)'!$B$18-$H46)/AT$1)^(-3/2)*EXP(-'Output(tau)'!$B$34*('Output(tau)'!$B$18-$H46)-(1-('Output(tau)'!$B$18-$H46)/AT$1)^2/(4*'Output(tau)'!$B$12*('Output(tau)'!$B$18-$H46)/AT$1)),0)</f>
        <v>2.8812575107517346E-2</v>
      </c>
      <c r="AU46">
        <f>IF('Output(tau)'!$B$18&gt;$H46,1/AU$1/SQRT(4*3.14159*'Output(tau)'!$B$12)*(('Output(tau)'!$B$18-$H46)/AU$1)^(-3/2)*EXP(-'Output(tau)'!$B$34*('Output(tau)'!$B$18-$H46)-(1-('Output(tau)'!$B$18-$H46)/AU$1)^2/(4*'Output(tau)'!$B$12*('Output(tau)'!$B$18-$H46)/AU$1)),0)</f>
        <v>2.7702023849760508E-2</v>
      </c>
      <c r="AV46">
        <f>IF('Output(tau)'!$B$18&gt;$H46,1/AV$1/SQRT(4*3.14159*'Output(tau)'!$B$12)*(('Output(tau)'!$B$18-$H46)/AV$1)^(-3/2)*EXP(-'Output(tau)'!$B$34*('Output(tau)'!$B$18-$H46)-(1-('Output(tau)'!$B$18-$H46)/AV$1)^2/(4*'Output(tau)'!$B$12*('Output(tau)'!$B$18-$H46)/AV$1)),0)</f>
        <v>2.6567195377006386E-2</v>
      </c>
    </row>
    <row r="47" spans="7:48" x14ac:dyDescent="0.15">
      <c r="G47">
        <f>IF('Output(tau)'!$B$18&gt;H47,'Output(tau)'!$B$18-H47,0)</f>
        <v>25</v>
      </c>
      <c r="H47">
        <v>1975</v>
      </c>
      <c r="I47">
        <f>IF('Output(tau)'!$B$18&gt;$H47,1/I$1/SQRT(4*3.14159*'Output(tau)'!$B$12)*(('Output(tau)'!$B$18-$H47)/I$1)^(-3/2)*EXP(-'Output(tau)'!$B$34*('Output(tau)'!$B$18-$H47)-(1-('Output(tau)'!$B$18-$H47)/I$1)^2/(4*'Output(tau)'!$B$12*('Output(tau)'!$B$18-$H47)/I$1)),0)</f>
        <v>2.3786067890344017E-3</v>
      </c>
      <c r="J47">
        <f>IF('Output(tau)'!$B$18&gt;$H47,1/J$1/SQRT(4*3.14159*'Output(tau)'!$B$12)*(('Output(tau)'!$B$18-$H47)/J$1)^(-3/2)*EXP(-'Output(tau)'!$B$34*('Output(tau)'!$B$18-$H47)-(1-('Output(tau)'!$B$18-$H47)/J$1)^2/(4*'Output(tau)'!$B$12*('Output(tau)'!$B$18-$H47)/J$1)),0)</f>
        <v>3.2878438994771396E-14</v>
      </c>
      <c r="K47">
        <f>IF('Output(tau)'!$B$18&gt;$H47,1/K$1/SQRT(4*3.14159*'Output(tau)'!$B$12)*(('Output(tau)'!$B$18-$H47)/K$1)^(-3/2)*EXP(-'Output(tau)'!$B$34*('Output(tau)'!$B$18-$H47)-(1-('Output(tau)'!$B$18-$H47)/K$1)^2/(4*'Output(tau)'!$B$12*('Output(tau)'!$B$18-$H47)/K$1)),0)</f>
        <v>1.2173857795260736E-9</v>
      </c>
      <c r="L47">
        <f>IF('Output(tau)'!$B$18&gt;$H47,1/L$1/SQRT(4*3.14159*'Output(tau)'!$B$12)*(('Output(tau)'!$B$18-$H47)/L$1)^(-3/2)*EXP(-'Output(tau)'!$B$34*('Output(tau)'!$B$18-$H47)-(1-('Output(tau)'!$B$18-$H47)/L$1)^2/(4*'Output(tau)'!$B$12*('Output(tau)'!$B$18-$H47)/L$1)),0)</f>
        <v>2.324976518830206E-7</v>
      </c>
      <c r="M47">
        <f>IF('Output(tau)'!$B$18&gt;$H47,1/M$1/SQRT(4*3.14159*'Output(tau)'!$B$12)*(('Output(tau)'!$B$18-$H47)/M$1)^(-3/2)*EXP(-'Output(tau)'!$B$34*('Output(tau)'!$B$18-$H47)-(1-('Output(tau)'!$B$18-$H47)/M$1)^2/(4*'Output(tau)'!$B$12*('Output(tau)'!$B$18-$H47)/M$1)),0)</f>
        <v>5.3532112914279645E-6</v>
      </c>
      <c r="N47">
        <f>IF('Output(tau)'!$B$18&gt;$H47,1/N$1/SQRT(4*3.14159*'Output(tau)'!$B$12)*(('Output(tau)'!$B$18-$H47)/N$1)^(-3/2)*EXP(-'Output(tau)'!$B$34*('Output(tau)'!$B$18-$H47)-(1-('Output(tau)'!$B$18-$H47)/N$1)^2/(4*'Output(tau)'!$B$12*('Output(tau)'!$B$18-$H47)/N$1)),0)</f>
        <v>4.2614336488744402E-5</v>
      </c>
      <c r="O47">
        <f>IF('Output(tau)'!$B$18&gt;$H47,1/O$1/SQRT(4*3.14159*'Output(tau)'!$B$12)*(('Output(tau)'!$B$18-$H47)/O$1)^(-3/2)*EXP(-'Output(tau)'!$B$34*('Output(tau)'!$B$18-$H47)-(1-('Output(tau)'!$B$18-$H47)/O$1)^2/(4*'Output(tau)'!$B$12*('Output(tau)'!$B$18-$H47)/O$1)),0)</f>
        <v>1.8444684370385022E-4</v>
      </c>
      <c r="P47">
        <f>IF('Output(tau)'!$B$18&gt;$H47,1/P$1/SQRT(4*3.14159*'Output(tau)'!$B$12)*(('Output(tau)'!$B$18-$H47)/P$1)^(-3/2)*EXP(-'Output(tau)'!$B$34*('Output(tau)'!$B$18-$H47)-(1-('Output(tau)'!$B$18-$H47)/P$1)^2/(4*'Output(tau)'!$B$12*('Output(tau)'!$B$18-$H47)/P$1)),0)</f>
        <v>5.4467998398096404E-4</v>
      </c>
      <c r="Q47">
        <f>IF('Output(tau)'!$B$18&gt;$H47,1/Q$1/SQRT(4*3.14159*'Output(tau)'!$B$12)*(('Output(tau)'!$B$18-$H47)/Q$1)^(-3/2)*EXP(-'Output(tau)'!$B$34*('Output(tau)'!$B$18-$H47)-(1-('Output(tau)'!$B$18-$H47)/Q$1)^2/(4*'Output(tau)'!$B$12*('Output(tau)'!$B$18-$H47)/Q$1)),0)</f>
        <v>1.2453171435442192E-3</v>
      </c>
      <c r="R47">
        <f>IF('Output(tau)'!$B$18&gt;$H47,1/R$1/SQRT(4*3.14159*'Output(tau)'!$B$12)*(('Output(tau)'!$B$18-$H47)/R$1)^(-3/2)*EXP(-'Output(tau)'!$B$34*('Output(tau)'!$B$18-$H47)-(1-('Output(tau)'!$B$18-$H47)/R$1)^2/(4*'Output(tau)'!$B$12*('Output(tau)'!$B$18-$H47)/R$1)),0)</f>
        <v>2.3786067890344017E-3</v>
      </c>
      <c r="S47">
        <f>IF('Output(tau)'!$B$18&gt;$H47,1/S$1/SQRT(4*3.14159*'Output(tau)'!$B$12)*(('Output(tau)'!$B$18-$H47)/S$1)^(-3/2)*EXP(-'Output(tau)'!$B$34*('Output(tau)'!$B$18-$H47)-(1-('Output(tau)'!$B$18-$H47)/S$1)^2/(4*'Output(tau)'!$B$12*('Output(tau)'!$B$18-$H47)/S$1)),0)</f>
        <v>3.9842609680486273E-3</v>
      </c>
      <c r="T47">
        <f>IF('Output(tau)'!$B$18&gt;$H47,1/T$1/SQRT(4*3.14159*'Output(tau)'!$B$12)*(('Output(tau)'!$B$18-$H47)/T$1)^(-3/2)*EXP(-'Output(tau)'!$B$34*('Output(tau)'!$B$18-$H47)-(1-('Output(tau)'!$B$18-$H47)/T$1)^2/(4*'Output(tau)'!$B$12*('Output(tau)'!$B$18-$H47)/T$1)),0)</f>
        <v>6.0456703945335798E-3</v>
      </c>
      <c r="U47">
        <f>IF('Output(tau)'!$B$18&gt;$H47,1/U$1/SQRT(4*3.14159*'Output(tau)'!$B$12)*(('Output(tau)'!$B$18-$H47)/U$1)^(-3/2)*EXP(-'Output(tau)'!$B$34*('Output(tau)'!$B$18-$H47)-(1-('Output(tau)'!$B$18-$H47)/U$1)^2/(4*'Output(tau)'!$B$12*('Output(tau)'!$B$18-$H47)/U$1)),0)</f>
        <v>8.4994780698402096E-3</v>
      </c>
      <c r="V47">
        <f>IF('Output(tau)'!$B$18&gt;$H47,1/V$1/SQRT(4*3.14159*'Output(tau)'!$B$12)*(('Output(tau)'!$B$18-$H47)/V$1)^(-3/2)*EXP(-'Output(tau)'!$B$34*('Output(tau)'!$B$18-$H47)-(1-('Output(tau)'!$B$18-$H47)/V$1)^2/(4*'Output(tau)'!$B$12*('Output(tau)'!$B$18-$H47)/V$1)),0)</f>
        <v>1.125109365323341E-2</v>
      </c>
      <c r="W47">
        <f>IF('Output(tau)'!$B$18&gt;$H47,1/W$1/SQRT(4*3.14159*'Output(tau)'!$B$12)*(('Output(tau)'!$B$18-$H47)/W$1)^(-3/2)*EXP(-'Output(tau)'!$B$34*('Output(tau)'!$B$18-$H47)-(1-('Output(tau)'!$B$18-$H47)/W$1)^2/(4*'Output(tau)'!$B$12*('Output(tau)'!$B$18-$H47)/W$1)),0)</f>
        <v>1.4190614862286163E-2</v>
      </c>
      <c r="X47">
        <f>IF('Output(tau)'!$B$18&gt;$H47,1/X$1/SQRT(4*3.14159*'Output(tau)'!$B$12)*(('Output(tau)'!$B$18-$H47)/X$1)^(-3/2)*EXP(-'Output(tau)'!$B$34*('Output(tau)'!$B$18-$H47)-(1-('Output(tau)'!$B$18-$H47)/X$1)^2/(4*'Output(tau)'!$B$12*('Output(tau)'!$B$18-$H47)/X$1)),0)</f>
        <v>1.7206147764817173E-2</v>
      </c>
      <c r="Y47">
        <f>IF('Output(tau)'!$B$18&gt;$H47,1/Y$1/SQRT(4*3.14159*'Output(tau)'!$B$12)*(('Output(tau)'!$B$18-$H47)/Y$1)^(-3/2)*EXP(-'Output(tau)'!$B$34*('Output(tau)'!$B$18-$H47)-(1-('Output(tau)'!$B$18-$H47)/Y$1)^2/(4*'Output(tau)'!$B$12*('Output(tau)'!$B$18-$H47)/Y$1)),0)</f>
        <v>2.0193453562499034E-2</v>
      </c>
      <c r="Z47">
        <f>IF('Output(tau)'!$B$18&gt;$H47,1/Z$1/SQRT(4*3.14159*'Output(tau)'!$B$12)*(('Output(tau)'!$B$18-$H47)/Z$1)^(-3/2)*EXP(-'Output(tau)'!$B$34*('Output(tau)'!$B$18-$H47)-(1-('Output(tau)'!$B$18-$H47)/Z$1)^2/(4*'Output(tau)'!$B$12*('Output(tau)'!$B$18-$H47)/Z$1)),0)</f>
        <v>2.3061995442978312E-2</v>
      </c>
      <c r="AA47">
        <f>IF('Output(tau)'!$B$18&gt;$H47,1/AA$1/SQRT(4*3.14159*'Output(tau)'!$B$12)*(('Output(tau)'!$B$18-$H47)/AA$1)^(-3/2)*EXP(-'Output(tau)'!$B$34*('Output(tau)'!$B$18-$H47)-(1-('Output(tau)'!$B$18-$H47)/AA$1)^2/(4*'Output(tau)'!$B$12*('Output(tau)'!$B$18-$H47)/AA$1)),0)</f>
        <v>2.5737992106814083E-2</v>
      </c>
      <c r="AB47">
        <f>IF('Output(tau)'!$B$18&gt;$H47,1/AB$1/SQRT(4*3.14159*'Output(tau)'!$B$12)*(('Output(tau)'!$B$18-$H47)/AB$1)^(-3/2)*EXP(-'Output(tau)'!$B$34*('Output(tau)'!$B$18-$H47)-(1-('Output(tau)'!$B$18-$H47)/AB$1)^2/(4*'Output(tau)'!$B$12*('Output(tau)'!$B$18-$H47)/AB$1)),0)</f>
        <v>2.8165238036225886E-2</v>
      </c>
      <c r="AC47">
        <f>IF('Output(tau)'!$B$18&gt;$H47,1/AC$1/SQRT(4*3.14159*'Output(tau)'!$B$12)*(('Output(tau)'!$B$18-$H47)/AC$1)^(-3/2)*EXP(-'Output(tau)'!$B$34*('Output(tau)'!$B$18-$H47)-(1-('Output(tau)'!$B$18-$H47)/AC$1)^2/(4*'Output(tau)'!$B$12*('Output(tau)'!$B$18-$H47)/AC$1)),0)</f>
        <v>3.0304406460940951E-2</v>
      </c>
      <c r="AD47">
        <f>IF('Output(tau)'!$B$18&gt;$H47,1/AD$1/SQRT(4*3.14159*'Output(tau)'!$B$12)*(('Output(tau)'!$B$18-$H47)/AD$1)^(-3/2)*EXP(-'Output(tau)'!$B$34*('Output(tau)'!$B$18-$H47)-(1-('Output(tau)'!$B$18-$H47)/AD$1)^2/(4*'Output(tau)'!$B$12*('Output(tau)'!$B$18-$H47)/AD$1)),0)</f>
        <v>3.2131424986387228E-2</v>
      </c>
      <c r="AE47">
        <f>IF('Output(tau)'!$B$18&gt;$H47,1/AE$1/SQRT(4*3.14159*'Output(tau)'!$B$12)*(('Output(tau)'!$B$18-$H47)/AE$1)^(-3/2)*EXP(-'Output(tau)'!$B$34*('Output(tau)'!$B$18-$H47)-(1-('Output(tau)'!$B$18-$H47)/AE$1)^2/(4*'Output(tau)'!$B$12*('Output(tau)'!$B$18-$H47)/AE$1)),0)</f>
        <v>3.363536995889907E-2</v>
      </c>
      <c r="AF47">
        <f>IF('Output(tau)'!$B$18&gt;$H47,1/AF$1/SQRT(4*3.14159*'Output(tau)'!$B$12)*(('Output(tau)'!$B$18-$H47)/AF$1)^(-3/2)*EXP(-'Output(tau)'!$B$34*('Output(tau)'!$B$18-$H47)-(1-('Output(tau)'!$B$18-$H47)/AF$1)^2/(4*'Output(tau)'!$B$12*('Output(tau)'!$B$18-$H47)/AF$1)),0)</f>
        <v>3.4816194423467339E-2</v>
      </c>
      <c r="AG47">
        <f>IF('Output(tau)'!$B$18&gt;$H47,1/AG$1/SQRT(4*3.14159*'Output(tau)'!$B$12)*(('Output(tau)'!$B$18-$H47)/AG$1)^(-3/2)*EXP(-'Output(tau)'!$B$34*('Output(tau)'!$B$18-$H47)-(1-('Output(tau)'!$B$18-$H47)/AG$1)^2/(4*'Output(tau)'!$B$12*('Output(tau)'!$B$18-$H47)/AG$1)),0)</f>
        <v>3.5682497392916686E-2</v>
      </c>
      <c r="AH47">
        <f>IF('Output(tau)'!$B$18&gt;$H47,1/AH$1/SQRT(4*3.14159*'Output(tau)'!$B$12)*(('Output(tau)'!$B$18-$H47)/AH$1)^(-3/2)*EXP(-'Output(tau)'!$B$34*('Output(tau)'!$B$18-$H47)-(1-('Output(tau)'!$B$18-$H47)/AH$1)^2/(4*'Output(tau)'!$B$12*('Output(tau)'!$B$18-$H47)/AH$1)),0)</f>
        <v>3.6249460636210894E-2</v>
      </c>
      <c r="AI47">
        <f>IF('Output(tau)'!$B$18&gt;$H47,1/AI$1/SQRT(4*3.14159*'Output(tau)'!$B$12)*(('Output(tau)'!$B$18-$H47)/AI$1)^(-3/2)*EXP(-'Output(tau)'!$B$34*('Output(tau)'!$B$18-$H47)-(1-('Output(tau)'!$B$18-$H47)/AI$1)^2/(4*'Output(tau)'!$B$12*('Output(tau)'!$B$18-$H47)/AI$1)),0)</f>
        <v>3.6537020440213515E-2</v>
      </c>
      <c r="AJ47">
        <f>IF('Output(tau)'!$B$18&gt;$H47,1/AJ$1/SQRT(4*3.14159*'Output(tau)'!$B$12)*(('Output(tau)'!$B$18-$H47)/AJ$1)^(-3/2)*EXP(-'Output(tau)'!$B$34*('Output(tau)'!$B$18-$H47)-(1-('Output(tau)'!$B$18-$H47)/AJ$1)^2/(4*'Output(tau)'!$B$12*('Output(tau)'!$B$18-$H47)/AJ$1)),0)</f>
        <v>3.6568301465626868E-2</v>
      </c>
      <c r="AK47">
        <f>IF('Output(tau)'!$B$18&gt;$H47,1/AK$1/SQRT(4*3.14159*'Output(tau)'!$B$12)*(('Output(tau)'!$B$18-$H47)/AK$1)^(-3/2)*EXP(-'Output(tau)'!$B$34*('Output(tau)'!$B$18-$H47)-(1-('Output(tau)'!$B$18-$H47)/AK$1)^2/(4*'Output(tau)'!$B$12*('Output(tau)'!$B$18-$H47)/AK$1)),0)</f>
        <v>3.6368313534035294E-2</v>
      </c>
      <c r="AL47">
        <f>IF('Output(tau)'!$B$18&gt;$H47,1/AL$1/SQRT(4*3.14159*'Output(tau)'!$B$12)*(('Output(tau)'!$B$18-$H47)/AL$1)^(-3/2)*EXP(-'Output(tau)'!$B$34*('Output(tau)'!$B$18-$H47)-(1-('Output(tau)'!$B$18-$H47)/AL$1)^2/(4*'Output(tau)'!$B$12*('Output(tau)'!$B$18-$H47)/AL$1)),0)</f>
        <v>3.5962896152293755E-2</v>
      </c>
      <c r="AM47">
        <f>IF('Output(tau)'!$B$18&gt;$H47,1/AM$1/SQRT(4*3.14159*'Output(tau)'!$B$12)*(('Output(tau)'!$B$18-$H47)/AM$1)^(-3/2)*EXP(-'Output(tau)'!$B$34*('Output(tau)'!$B$18-$H47)-(1-('Output(tau)'!$B$18-$H47)/AM$1)^2/(4*'Output(tau)'!$B$12*('Output(tau)'!$B$18-$H47)/AM$1)),0)</f>
        <v>3.5377886754761632E-2</v>
      </c>
      <c r="AN47">
        <f>IF('Output(tau)'!$B$18&gt;$H47,1/AN$1/SQRT(4*3.14159*'Output(tau)'!$B$12)*(('Output(tau)'!$B$18-$H47)/AN$1)^(-3/2)*EXP(-'Output(tau)'!$B$34*('Output(tau)'!$B$18-$H47)-(1-('Output(tau)'!$B$18-$H47)/AN$1)^2/(4*'Output(tau)'!$B$12*('Output(tau)'!$B$18-$H47)/AN$1)),0)</f>
        <v>3.4638484696989484E-2</v>
      </c>
      <c r="AO47">
        <f>IF('Output(tau)'!$B$18&gt;$H47,1/AO$1/SQRT(4*3.14159*'Output(tau)'!$B$12)*(('Output(tau)'!$B$18-$H47)/AO$1)^(-3/2)*EXP(-'Output(tau)'!$B$34*('Output(tau)'!$B$18-$H47)-(1-('Output(tau)'!$B$18-$H47)/AO$1)^2/(4*'Output(tau)'!$B$12*('Output(tau)'!$B$18-$H47)/AO$1)),0)</f>
        <v>3.3768782256193244E-2</v>
      </c>
      <c r="AP47">
        <f>IF('Output(tau)'!$B$18&gt;$H47,1/AP$1/SQRT(4*3.14159*'Output(tau)'!$B$12)*(('Output(tau)'!$B$18-$H47)/AP$1)^(-3/2)*EXP(-'Output(tau)'!$B$34*('Output(tau)'!$B$18-$H47)-(1-('Output(tau)'!$B$18-$H47)/AP$1)^2/(4*'Output(tau)'!$B$12*('Output(tau)'!$B$18-$H47)/AP$1)),0)</f>
        <v>3.2791435064707525E-2</v>
      </c>
      <c r="AQ47">
        <f>IF('Output(tau)'!$B$18&gt;$H47,1/AQ$1/SQRT(4*3.14159*'Output(tau)'!$B$12)*(('Output(tau)'!$B$18-$H47)/AQ$1)^(-3/2)*EXP(-'Output(tau)'!$B$34*('Output(tau)'!$B$18-$H47)-(1-('Output(tau)'!$B$18-$H47)/AQ$1)^2/(4*'Output(tau)'!$B$12*('Output(tau)'!$B$18-$H47)/AQ$1)),0)</f>
        <v>3.1727446677303255E-2</v>
      </c>
      <c r="AR47">
        <f>IF('Output(tau)'!$B$18&gt;$H47,1/AR$1/SQRT(4*3.14159*'Output(tau)'!$B$12)*(('Output(tau)'!$B$18-$H47)/AR$1)^(-3/2)*EXP(-'Output(tau)'!$B$34*('Output(tau)'!$B$18-$H47)-(1-('Output(tau)'!$B$18-$H47)/AR$1)^2/(4*'Output(tau)'!$B$12*('Output(tau)'!$B$18-$H47)/AR$1)),0)</f>
        <v>3.0596044782836493E-2</v>
      </c>
      <c r="AS47">
        <f>IF('Output(tau)'!$B$18&gt;$H47,1/AS$1/SQRT(4*3.14159*'Output(tau)'!$B$12)*(('Output(tau)'!$B$18-$H47)/AS$1)^(-3/2)*EXP(-'Output(tau)'!$B$34*('Output(tau)'!$B$18-$H47)-(1-('Output(tau)'!$B$18-$H47)/AS$1)^2/(4*'Output(tau)'!$B$12*('Output(tau)'!$B$18-$H47)/AS$1)),0)</f>
        <v>2.9414629545140753E-2</v>
      </c>
      <c r="AT47">
        <f>IF('Output(tau)'!$B$18&gt;$H47,1/AT$1/SQRT(4*3.14159*'Output(tau)'!$B$12)*(('Output(tau)'!$B$18-$H47)/AT$1)^(-3/2)*EXP(-'Output(tau)'!$B$34*('Output(tau)'!$B$18-$H47)-(1-('Output(tau)'!$B$18-$H47)/AT$1)^2/(4*'Output(tau)'!$B$12*('Output(tau)'!$B$18-$H47)/AT$1)),0)</f>
        <v>2.8198777467337358E-2</v>
      </c>
      <c r="AU47">
        <f>IF('Output(tau)'!$B$18&gt;$H47,1/AU$1/SQRT(4*3.14159*'Output(tau)'!$B$12)*(('Output(tau)'!$B$18-$H47)/AU$1)^(-3/2)*EXP(-'Output(tau)'!$B$34*('Output(tau)'!$B$18-$H47)-(1-('Output(tau)'!$B$18-$H47)/AU$1)^2/(4*'Output(tau)'!$B$12*('Output(tau)'!$B$18-$H47)/AU$1)),0)</f>
        <v>2.696228688411318E-2</v>
      </c>
      <c r="AV47">
        <f>IF('Output(tau)'!$B$18&gt;$H47,1/AV$1/SQRT(4*3.14159*'Output(tau)'!$B$12)*(('Output(tau)'!$B$18-$H47)/AV$1)^(-3/2)*EXP(-'Output(tau)'!$B$34*('Output(tau)'!$B$18-$H47)-(1-('Output(tau)'!$B$18-$H47)/AV$1)^2/(4*'Output(tau)'!$B$12*('Output(tau)'!$B$18-$H47)/AV$1)),0)</f>
        <v>2.5717253629028013E-2</v>
      </c>
    </row>
    <row r="48" spans="7:48" x14ac:dyDescent="0.15">
      <c r="G48">
        <f>IF('Output(tau)'!$B$18&gt;H48,'Output(tau)'!$B$18-H48,0)</f>
        <v>24</v>
      </c>
      <c r="H48">
        <v>1976</v>
      </c>
      <c r="I48">
        <f>IF('Output(tau)'!$B$18&gt;$H48,1/I$1/SQRT(4*3.14159*'Output(tau)'!$B$12)*(('Output(tau)'!$B$18-$H48)/I$1)^(-3/2)*EXP(-'Output(tau)'!$B$34*('Output(tau)'!$B$18-$H48)-(1-('Output(tau)'!$B$18-$H48)/I$1)^2/(4*'Output(tau)'!$B$12*('Output(tau)'!$B$18-$H48)/I$1)),0)</f>
        <v>3.11453934548721E-3</v>
      </c>
      <c r="J48">
        <f>IF('Output(tau)'!$B$18&gt;$H48,1/J$1/SQRT(4*3.14159*'Output(tau)'!$B$12)*(('Output(tau)'!$B$18-$H48)/J$1)^(-3/2)*EXP(-'Output(tau)'!$B$34*('Output(tau)'!$B$18-$H48)-(1-('Output(tau)'!$B$18-$H48)/J$1)^2/(4*'Output(tau)'!$B$12*('Output(tau)'!$B$18-$H48)/J$1)),0)</f>
        <v>1.2099107126550929E-13</v>
      </c>
      <c r="K48">
        <f>IF('Output(tau)'!$B$18&gt;$H48,1/K$1/SQRT(4*3.14159*'Output(tau)'!$B$12)*(('Output(tau)'!$B$18-$H48)/K$1)^(-3/2)*EXP(-'Output(tau)'!$B$34*('Output(tau)'!$B$18-$H48)-(1-('Output(tau)'!$B$18-$H48)/K$1)^2/(4*'Output(tau)'!$B$12*('Output(tau)'!$B$18-$H48)/K$1)),0)</f>
        <v>2.9410659424624689E-9</v>
      </c>
      <c r="L48">
        <f>IF('Output(tau)'!$B$18&gt;$H48,1/L$1/SQRT(4*3.14159*'Output(tau)'!$B$12)*(('Output(tau)'!$B$18-$H48)/L$1)^(-3/2)*EXP(-'Output(tau)'!$B$34*('Output(tau)'!$B$18-$H48)-(1-('Output(tau)'!$B$18-$H48)/L$1)^2/(4*'Output(tau)'!$B$12*('Output(tau)'!$B$18-$H48)/L$1)),0)</f>
        <v>4.5415858838198692E-7</v>
      </c>
      <c r="M48">
        <f>IF('Output(tau)'!$B$18&gt;$H48,1/M$1/SQRT(4*3.14159*'Output(tau)'!$B$12)*(('Output(tau)'!$B$18-$H48)/M$1)^(-3/2)*EXP(-'Output(tau)'!$B$34*('Output(tau)'!$B$18-$H48)-(1-('Output(tau)'!$B$18-$H48)/M$1)^2/(4*'Output(tau)'!$B$12*('Output(tau)'!$B$18-$H48)/M$1)),0)</f>
        <v>9.1898193659195224E-6</v>
      </c>
      <c r="N48">
        <f>IF('Output(tau)'!$B$18&gt;$H48,1/N$1/SQRT(4*3.14159*'Output(tau)'!$B$12)*(('Output(tau)'!$B$18-$H48)/N$1)^(-3/2)*EXP(-'Output(tau)'!$B$34*('Output(tau)'!$B$18-$H48)-(1-('Output(tau)'!$B$18-$H48)/N$1)^2/(4*'Output(tau)'!$B$12*('Output(tau)'!$B$18-$H48)/N$1)),0)</f>
        <v>6.7026656092849407E-5</v>
      </c>
      <c r="O48">
        <f>IF('Output(tau)'!$B$18&gt;$H48,1/O$1/SQRT(4*3.14159*'Output(tau)'!$B$12)*(('Output(tau)'!$B$18-$H48)/O$1)^(-3/2)*EXP(-'Output(tau)'!$B$34*('Output(tau)'!$B$18-$H48)-(1-('Output(tau)'!$B$18-$H48)/O$1)^2/(4*'Output(tau)'!$B$12*('Output(tau)'!$B$18-$H48)/O$1)),0)</f>
        <v>2.7220909272118266E-4</v>
      </c>
      <c r="P48">
        <f>IF('Output(tau)'!$B$18&gt;$H48,1/P$1/SQRT(4*3.14159*'Output(tau)'!$B$12)*(('Output(tau)'!$B$18-$H48)/P$1)^(-3/2)*EXP(-'Output(tau)'!$B$34*('Output(tau)'!$B$18-$H48)-(1-('Output(tau)'!$B$18-$H48)/P$1)^2/(4*'Output(tau)'!$B$12*('Output(tau)'!$B$18-$H48)/P$1)),0)</f>
        <v>7.6555272960579296E-4</v>
      </c>
      <c r="Q48">
        <f>IF('Output(tau)'!$B$18&gt;$H48,1/Q$1/SQRT(4*3.14159*'Output(tau)'!$B$12)*(('Output(tau)'!$B$18-$H48)/Q$1)^(-3/2)*EXP(-'Output(tau)'!$B$34*('Output(tau)'!$B$18-$H48)-(1-('Output(tau)'!$B$18-$H48)/Q$1)^2/(4*'Output(tau)'!$B$12*('Output(tau)'!$B$18-$H48)/Q$1)),0)</f>
        <v>1.6835438409094142E-3</v>
      </c>
      <c r="R48">
        <f>IF('Output(tau)'!$B$18&gt;$H48,1/R$1/SQRT(4*3.14159*'Output(tau)'!$B$12)*(('Output(tau)'!$B$18-$H48)/R$1)^(-3/2)*EXP(-'Output(tau)'!$B$34*('Output(tau)'!$B$18-$H48)-(1-('Output(tau)'!$B$18-$H48)/R$1)^2/(4*'Output(tau)'!$B$12*('Output(tau)'!$B$18-$H48)/R$1)),0)</f>
        <v>3.11453934548721E-3</v>
      </c>
      <c r="S48">
        <f>IF('Output(tau)'!$B$18&gt;$H48,1/S$1/SQRT(4*3.14159*'Output(tau)'!$B$12)*(('Output(tau)'!$B$18-$H48)/S$1)^(-3/2)*EXP(-'Output(tau)'!$B$34*('Output(tau)'!$B$18-$H48)-(1-('Output(tau)'!$B$18-$H48)/S$1)^2/(4*'Output(tau)'!$B$12*('Output(tau)'!$B$18-$H48)/S$1)),0)</f>
        <v>5.0785420751795511E-3</v>
      </c>
      <c r="T48">
        <f>IF('Output(tau)'!$B$18&gt;$H48,1/T$1/SQRT(4*3.14159*'Output(tau)'!$B$12)*(('Output(tau)'!$B$18-$H48)/T$1)^(-3/2)*EXP(-'Output(tau)'!$B$34*('Output(tau)'!$B$18-$H48)-(1-('Output(tau)'!$B$18-$H48)/T$1)^2/(4*'Output(tau)'!$B$12*('Output(tau)'!$B$18-$H48)/T$1)),0)</f>
        <v>7.5301028747111242E-3</v>
      </c>
      <c r="U48">
        <f>IF('Output(tau)'!$B$18&gt;$H48,1/U$1/SQRT(4*3.14159*'Output(tau)'!$B$12)*(('Output(tau)'!$B$18-$H48)/U$1)^(-3/2)*EXP(-'Output(tau)'!$B$34*('Output(tau)'!$B$18-$H48)-(1-('Output(tau)'!$B$18-$H48)/U$1)^2/(4*'Output(tau)'!$B$12*('Output(tau)'!$B$18-$H48)/U$1)),0)</f>
        <v>1.0374789486822831E-2</v>
      </c>
      <c r="V48">
        <f>IF('Output(tau)'!$B$18&gt;$H48,1/V$1/SQRT(4*3.14159*'Output(tau)'!$B$12)*(('Output(tau)'!$B$18-$H48)/V$1)^(-3/2)*EXP(-'Output(tau)'!$B$34*('Output(tau)'!$B$18-$H48)-(1-('Output(tau)'!$B$18-$H48)/V$1)^2/(4*'Output(tau)'!$B$12*('Output(tau)'!$B$18-$H48)/V$1)),0)</f>
        <v>1.3489834807126217E-2</v>
      </c>
      <c r="W48">
        <f>IF('Output(tau)'!$B$18&gt;$H48,1/W$1/SQRT(4*3.14159*'Output(tau)'!$B$12)*(('Output(tau)'!$B$18-$H48)/W$1)^(-3/2)*EXP(-'Output(tau)'!$B$34*('Output(tau)'!$B$18-$H48)-(1-('Output(tau)'!$B$18-$H48)/W$1)^2/(4*'Output(tau)'!$B$12*('Output(tau)'!$B$18-$H48)/W$1)),0)</f>
        <v>1.6743003664731776E-2</v>
      </c>
      <c r="X48">
        <f>IF('Output(tau)'!$B$18&gt;$H48,1/X$1/SQRT(4*3.14159*'Output(tau)'!$B$12)*(('Output(tau)'!$B$18-$H48)/X$1)^(-3/2)*EXP(-'Output(tau)'!$B$34*('Output(tau)'!$B$18-$H48)-(1-('Output(tau)'!$B$18-$H48)/X$1)^2/(4*'Output(tau)'!$B$12*('Output(tau)'!$B$18-$H48)/X$1)),0)</f>
        <v>2.0007017224827034E-2</v>
      </c>
      <c r="Y48">
        <f>IF('Output(tau)'!$B$18&gt;$H48,1/Y$1/SQRT(4*3.14159*'Output(tau)'!$B$12)*(('Output(tau)'!$B$18-$H48)/Y$1)^(-3/2)*EXP(-'Output(tau)'!$B$34*('Output(tau)'!$B$18-$H48)-(1-('Output(tau)'!$B$18-$H48)/Y$1)^2/(4*'Output(tau)'!$B$12*('Output(tau)'!$B$18-$H48)/Y$1)),0)</f>
        <v>2.3169041114315805E-2</v>
      </c>
      <c r="Z48">
        <f>IF('Output(tau)'!$B$18&gt;$H48,1/Z$1/SQRT(4*3.14159*'Output(tau)'!$B$12)*(('Output(tau)'!$B$18-$H48)/Z$1)^(-3/2)*EXP(-'Output(tau)'!$B$34*('Output(tau)'!$B$18-$H48)-(1-('Output(tau)'!$B$18-$H48)/Z$1)^2/(4*'Output(tau)'!$B$12*('Output(tau)'!$B$18-$H48)/Z$1)),0)</f>
        <v>2.6135849721586318E-2</v>
      </c>
      <c r="AA48">
        <f>IF('Output(tau)'!$B$18&gt;$H48,1/AA$1/SQRT(4*3.14159*'Output(tau)'!$B$12)*(('Output(tau)'!$B$18-$H48)/AA$1)^(-3/2)*EXP(-'Output(tau)'!$B$34*('Output(tau)'!$B$18-$H48)-(1-('Output(tau)'!$B$18-$H48)/AA$1)^2/(4*'Output(tau)'!$B$12*('Output(tau)'!$B$18-$H48)/AA$1)),0)</f>
        <v>2.8835678720790427E-2</v>
      </c>
      <c r="AB48">
        <f>IF('Output(tau)'!$B$18&gt;$H48,1/AB$1/SQRT(4*3.14159*'Output(tau)'!$B$12)*(('Output(tau)'!$B$18-$H48)/AB$1)^(-3/2)*EXP(-'Output(tau)'!$B$34*('Output(tau)'!$B$18-$H48)-(1-('Output(tau)'!$B$18-$H48)/AB$1)^2/(4*'Output(tau)'!$B$12*('Output(tau)'!$B$18-$H48)/AB$1)),0)</f>
        <v>3.1217791798866107E-2</v>
      </c>
      <c r="AC48">
        <f>IF('Output(tau)'!$B$18&gt;$H48,1/AC$1/SQRT(4*3.14159*'Output(tau)'!$B$12)*(('Output(tau)'!$B$18-$H48)/AC$1)^(-3/2)*EXP(-'Output(tau)'!$B$34*('Output(tau)'!$B$18-$H48)-(1-('Output(tau)'!$B$18-$H48)/AC$1)^2/(4*'Output(tau)'!$B$12*('Output(tau)'!$B$18-$H48)/AC$1)),0)</f>
        <v>3.3250630872256347E-2</v>
      </c>
      <c r="AD48">
        <f>IF('Output(tau)'!$B$18&gt;$H48,1/AD$1/SQRT(4*3.14159*'Output(tau)'!$B$12)*(('Output(tau)'!$B$18-$H48)/AD$1)^(-3/2)*EXP(-'Output(tau)'!$B$34*('Output(tau)'!$B$18-$H48)-(1-('Output(tau)'!$B$18-$H48)/AD$1)^2/(4*'Output(tau)'!$B$12*('Output(tau)'!$B$18-$H48)/AD$1)),0)</f>
        <v>3.491921363046592E-2</v>
      </c>
      <c r="AE48">
        <f>IF('Output(tau)'!$B$18&gt;$H48,1/AE$1/SQRT(4*3.14159*'Output(tau)'!$B$12)*(('Output(tau)'!$B$18-$H48)/AE$1)^(-3/2)*EXP(-'Output(tau)'!$B$34*('Output(tau)'!$B$18-$H48)-(1-('Output(tau)'!$B$18-$H48)/AE$1)^2/(4*'Output(tau)'!$B$12*('Output(tau)'!$B$18-$H48)/AE$1)),0)</f>
        <v>3.6222247477507068E-2</v>
      </c>
      <c r="AF48">
        <f>IF('Output(tau)'!$B$18&gt;$H48,1/AF$1/SQRT(4*3.14159*'Output(tau)'!$B$12)*(('Output(tau)'!$B$18-$H48)/AF$1)^(-3/2)*EXP(-'Output(tau)'!$B$34*('Output(tau)'!$B$18-$H48)-(1-('Output(tau)'!$B$18-$H48)/AF$1)^2/(4*'Output(tau)'!$B$12*('Output(tau)'!$B$18-$H48)/AF$1)),0)</f>
        <v>3.7169268117621543E-2</v>
      </c>
      <c r="AG48">
        <f>IF('Output(tau)'!$B$18&gt;$H48,1/AG$1/SQRT(4*3.14159*'Output(tau)'!$B$12)*(('Output(tau)'!$B$18-$H48)/AG$1)^(-3/2)*EXP(-'Output(tau)'!$B$34*('Output(tau)'!$B$18-$H48)-(1-('Output(tau)'!$B$18-$H48)/AG$1)^2/(4*'Output(tau)'!$B$12*('Output(tau)'!$B$18-$H48)/AG$1)),0)</f>
        <v>3.7777988740741487E-2</v>
      </c>
      <c r="AH48">
        <f>IF('Output(tau)'!$B$18&gt;$H48,1/AH$1/SQRT(4*3.14159*'Output(tau)'!$B$12)*(('Output(tau)'!$B$18-$H48)/AH$1)^(-3/2)*EXP(-'Output(tau)'!$B$34*('Output(tau)'!$B$18-$H48)-(1-('Output(tau)'!$B$18-$H48)/AH$1)^2/(4*'Output(tau)'!$B$12*('Output(tau)'!$B$18-$H48)/AH$1)),0)</f>
        <v>3.8071958233934736E-2</v>
      </c>
      <c r="AI48">
        <f>IF('Output(tau)'!$B$18&gt;$H48,1/AI$1/SQRT(4*3.14159*'Output(tau)'!$B$12)*(('Output(tau)'!$B$18-$H48)/AI$1)^(-3/2)*EXP(-'Output(tau)'!$B$34*('Output(tau)'!$B$18-$H48)-(1-('Output(tau)'!$B$18-$H48)/AI$1)^2/(4*'Output(tau)'!$B$12*('Output(tau)'!$B$18-$H48)/AI$1)),0)</f>
        <v>3.8078567444456118E-2</v>
      </c>
      <c r="AJ48">
        <f>IF('Output(tau)'!$B$18&gt;$H48,1/AJ$1/SQRT(4*3.14159*'Output(tau)'!$B$12)*(('Output(tau)'!$B$18-$H48)/AJ$1)^(-3/2)*EXP(-'Output(tau)'!$B$34*('Output(tau)'!$B$18-$H48)-(1-('Output(tau)'!$B$18-$H48)/AJ$1)^2/(4*'Output(tau)'!$B$12*('Output(tau)'!$B$18-$H48)/AJ$1)),0)</f>
        <v>3.7827404410970586E-2</v>
      </c>
      <c r="AK48">
        <f>IF('Output(tau)'!$B$18&gt;$H48,1/AK$1/SQRT(4*3.14159*'Output(tau)'!$B$12)*(('Output(tau)'!$B$18-$H48)/AK$1)^(-3/2)*EXP(-'Output(tau)'!$B$34*('Output(tau)'!$B$18-$H48)-(1-('Output(tau)'!$B$18-$H48)/AK$1)^2/(4*'Output(tau)'!$B$12*('Output(tau)'!$B$18-$H48)/AK$1)),0)</f>
        <v>3.7348936722053493E-2</v>
      </c>
      <c r="AL48">
        <f>IF('Output(tau)'!$B$18&gt;$H48,1/AL$1/SQRT(4*3.14159*'Output(tau)'!$B$12)*(('Output(tau)'!$B$18-$H48)/AL$1)^(-3/2)*EXP(-'Output(tau)'!$B$34*('Output(tau)'!$B$18-$H48)-(1-('Output(tau)'!$B$18-$H48)/AL$1)^2/(4*'Output(tau)'!$B$12*('Output(tau)'!$B$18-$H48)/AL$1)),0)</f>
        <v>3.6673487026335785E-2</v>
      </c>
      <c r="AM48">
        <f>IF('Output(tau)'!$B$18&gt;$H48,1/AM$1/SQRT(4*3.14159*'Output(tau)'!$B$12)*(('Output(tau)'!$B$18-$H48)/AM$1)^(-3/2)*EXP(-'Output(tau)'!$B$34*('Output(tau)'!$B$18-$H48)-(1-('Output(tau)'!$B$18-$H48)/AM$1)^2/(4*'Output(tau)'!$B$12*('Output(tau)'!$B$18-$H48)/AM$1)),0)</f>
        <v>3.5830462643386844E-2</v>
      </c>
      <c r="AN48">
        <f>IF('Output(tau)'!$B$18&gt;$H48,1/AN$1/SQRT(4*3.14159*'Output(tau)'!$B$12)*(('Output(tau)'!$B$18-$H48)/AN$1)^(-3/2)*EXP(-'Output(tau)'!$B$34*('Output(tau)'!$B$18-$H48)-(1-('Output(tau)'!$B$18-$H48)/AN$1)^2/(4*'Output(tau)'!$B$12*('Output(tau)'!$B$18-$H48)/AN$1)),0)</f>
        <v>3.4847799628781755E-2</v>
      </c>
      <c r="AO48">
        <f>IF('Output(tau)'!$B$18&gt;$H48,1/AO$1/SQRT(4*3.14159*'Output(tau)'!$B$12)*(('Output(tau)'!$B$18-$H48)/AO$1)^(-3/2)*EXP(-'Output(tau)'!$B$34*('Output(tau)'!$B$18-$H48)-(1-('Output(tau)'!$B$18-$H48)/AO$1)^2/(4*'Output(tau)'!$B$12*('Output(tau)'!$B$18-$H48)/AO$1)),0)</f>
        <v>3.3751583723425724E-2</v>
      </c>
      <c r="AP48">
        <f>IF('Output(tau)'!$B$18&gt;$H48,1/AP$1/SQRT(4*3.14159*'Output(tau)'!$B$12)*(('Output(tau)'!$B$18-$H48)/AP$1)^(-3/2)*EXP(-'Output(tau)'!$B$34*('Output(tau)'!$B$18-$H48)-(1-('Output(tau)'!$B$18-$H48)/AP$1)^2/(4*'Output(tau)'!$B$12*('Output(tau)'!$B$18-$H48)/AP$1)),0)</f>
        <v>3.2565814138264378E-2</v>
      </c>
      <c r="AQ48">
        <f>IF('Output(tau)'!$B$18&gt;$H48,1/AQ$1/SQRT(4*3.14159*'Output(tau)'!$B$12)*(('Output(tau)'!$B$18-$H48)/AQ$1)^(-3/2)*EXP(-'Output(tau)'!$B$34*('Output(tau)'!$B$18-$H48)-(1-('Output(tau)'!$B$18-$H48)/AQ$1)^2/(4*'Output(tau)'!$B$12*('Output(tau)'!$B$18-$H48)/AQ$1)),0)</f>
        <v>3.1312280283628785E-2</v>
      </c>
      <c r="AR48">
        <f>IF('Output(tau)'!$B$18&gt;$H48,1/AR$1/SQRT(4*3.14159*'Output(tau)'!$B$12)*(('Output(tau)'!$B$18-$H48)/AR$1)^(-3/2)*EXP(-'Output(tau)'!$B$34*('Output(tau)'!$B$18-$H48)-(1-('Output(tau)'!$B$18-$H48)/AR$1)^2/(4*'Output(tau)'!$B$12*('Output(tau)'!$B$18-$H48)/AR$1)),0)</f>
        <v>3.0010525837240554E-2</v>
      </c>
      <c r="AS48">
        <f>IF('Output(tau)'!$B$18&gt;$H48,1/AS$1/SQRT(4*3.14159*'Output(tau)'!$B$12)*(('Output(tau)'!$B$18-$H48)/AS$1)^(-3/2)*EXP(-'Output(tau)'!$B$34*('Output(tau)'!$B$18-$H48)-(1-('Output(tau)'!$B$18-$H48)/AS$1)^2/(4*'Output(tau)'!$B$12*('Output(tau)'!$B$18-$H48)/AS$1)),0)</f>
        <v>2.8677878650609851E-2</v>
      </c>
      <c r="AT48">
        <f>IF('Output(tau)'!$B$18&gt;$H48,1/AT$1/SQRT(4*3.14159*'Output(tau)'!$B$12)*(('Output(tau)'!$B$18-$H48)/AT$1)^(-3/2)*EXP(-'Output(tau)'!$B$34*('Output(tau)'!$B$18-$H48)-(1-('Output(tau)'!$B$18-$H48)/AT$1)^2/(4*'Output(tau)'!$B$12*('Output(tau)'!$B$18-$H48)/AT$1)),0)</f>
        <v>2.7329528752149647E-2</v>
      </c>
      <c r="AU48">
        <f>IF('Output(tau)'!$B$18&gt;$H48,1/AU$1/SQRT(4*3.14159*'Output(tau)'!$B$12)*(('Output(tau)'!$B$18-$H48)/AU$1)^(-3/2)*EXP(-'Output(tau)'!$B$34*('Output(tau)'!$B$18-$H48)-(1-('Output(tau)'!$B$18-$H48)/AU$1)^2/(4*'Output(tau)'!$B$12*('Output(tau)'!$B$18-$H48)/AU$1)),0)</f>
        <v>2.5978640038856506E-2</v>
      </c>
      <c r="AV48">
        <f>IF('Output(tau)'!$B$18&gt;$H48,1/AV$1/SQRT(4*3.14159*'Output(tau)'!$B$12)*(('Output(tau)'!$B$18-$H48)/AV$1)^(-3/2)*EXP(-'Output(tau)'!$B$34*('Output(tau)'!$B$18-$H48)-(1-('Output(tau)'!$B$18-$H48)/AV$1)^2/(4*'Output(tau)'!$B$12*('Output(tau)'!$B$18-$H48)/AV$1)),0)</f>
        <v>2.4636484135913485E-2</v>
      </c>
    </row>
    <row r="49" spans="7:48" x14ac:dyDescent="0.15">
      <c r="G49">
        <f>IF('Output(tau)'!$B$18&gt;H49,'Output(tau)'!$B$18-H49,0)</f>
        <v>23</v>
      </c>
      <c r="H49">
        <v>1977</v>
      </c>
      <c r="I49">
        <f>IF('Output(tau)'!$B$18&gt;$H49,1/I$1/SQRT(4*3.14159*'Output(tau)'!$B$12)*(('Output(tau)'!$B$18-$H49)/I$1)^(-3/2)*EXP(-'Output(tau)'!$B$34*('Output(tau)'!$B$18-$H49)-(1-('Output(tau)'!$B$18-$H49)/I$1)^2/(4*'Output(tau)'!$B$12*('Output(tau)'!$B$18-$H49)/I$1)),0)</f>
        <v>4.0740224371530838E-3</v>
      </c>
      <c r="J49">
        <f>IF('Output(tau)'!$B$18&gt;$H49,1/J$1/SQRT(4*3.14159*'Output(tau)'!$B$12)*(('Output(tau)'!$B$18-$H49)/J$1)^(-3/2)*EXP(-'Output(tau)'!$B$34*('Output(tau)'!$B$18-$H49)-(1-('Output(tau)'!$B$18-$H49)/J$1)^2/(4*'Output(tau)'!$B$12*('Output(tau)'!$B$18-$H49)/J$1)),0)</f>
        <v>4.4607995278756138E-13</v>
      </c>
      <c r="K49">
        <f>IF('Output(tau)'!$B$18&gt;$H49,1/K$1/SQRT(4*3.14159*'Output(tau)'!$B$12)*(('Output(tau)'!$B$18-$H49)/K$1)^(-3/2)*EXP(-'Output(tau)'!$B$34*('Output(tau)'!$B$18-$H49)-(1-('Output(tau)'!$B$18-$H49)/K$1)^2/(4*'Output(tau)'!$B$12*('Output(tau)'!$B$18-$H49)/K$1)),0)</f>
        <v>7.1160861734261627E-9</v>
      </c>
      <c r="L49">
        <f>IF('Output(tau)'!$B$18&gt;$H49,1/L$1/SQRT(4*3.14159*'Output(tau)'!$B$12)*(('Output(tau)'!$B$18-$H49)/L$1)^(-3/2)*EXP(-'Output(tau)'!$B$34*('Output(tau)'!$B$18-$H49)-(1-('Output(tau)'!$B$18-$H49)/L$1)^2/(4*'Output(tau)'!$B$12*('Output(tau)'!$B$18-$H49)/L$1)),0)</f>
        <v>8.8817600773580823E-7</v>
      </c>
      <c r="M49">
        <f>IF('Output(tau)'!$B$18&gt;$H49,1/M$1/SQRT(4*3.14159*'Output(tau)'!$B$12)*(('Output(tau)'!$B$18-$H49)/M$1)^(-3/2)*EXP(-'Output(tau)'!$B$34*('Output(tau)'!$B$18-$H49)-(1-('Output(tau)'!$B$18-$H49)/M$1)^2/(4*'Output(tau)'!$B$12*('Output(tau)'!$B$18-$H49)/M$1)),0)</f>
        <v>1.5788641273618075E-5</v>
      </c>
      <c r="N49">
        <f>IF('Output(tau)'!$B$18&gt;$H49,1/N$1/SQRT(4*3.14159*'Output(tau)'!$B$12)*(('Output(tau)'!$B$18-$H49)/N$1)^(-3/2)*EXP(-'Output(tau)'!$B$34*('Output(tau)'!$B$18-$H49)-(1-('Output(tau)'!$B$18-$H49)/N$1)^2/(4*'Output(tau)'!$B$12*('Output(tau)'!$B$18-$H49)/N$1)),0)</f>
        <v>1.0546957974124999E-4</v>
      </c>
      <c r="O49">
        <f>IF('Output(tau)'!$B$18&gt;$H49,1/O$1/SQRT(4*3.14159*'Output(tau)'!$B$12)*(('Output(tau)'!$B$18-$H49)/O$1)^(-3/2)*EXP(-'Output(tau)'!$B$34*('Output(tau)'!$B$18-$H49)-(1-('Output(tau)'!$B$18-$H49)/O$1)^2/(4*'Output(tau)'!$B$12*('Output(tau)'!$B$18-$H49)/O$1)),0)</f>
        <v>4.0175798278028346E-4</v>
      </c>
      <c r="P49">
        <f>IF('Output(tau)'!$B$18&gt;$H49,1/P$1/SQRT(4*3.14159*'Output(tau)'!$B$12)*(('Output(tau)'!$B$18-$H49)/P$1)^(-3/2)*EXP(-'Output(tau)'!$B$34*('Output(tau)'!$B$18-$H49)-(1-('Output(tau)'!$B$18-$H49)/P$1)^2/(4*'Output(tau)'!$B$12*('Output(tau)'!$B$18-$H49)/P$1)),0)</f>
        <v>1.0756771323946839E-3</v>
      </c>
      <c r="Q49">
        <f>IF('Output(tau)'!$B$18&gt;$H49,1/Q$1/SQRT(4*3.14159*'Output(tau)'!$B$12)*(('Output(tau)'!$B$18-$H49)/Q$1)^(-3/2)*EXP(-'Output(tau)'!$B$34*('Output(tau)'!$B$18-$H49)-(1-('Output(tau)'!$B$18-$H49)/Q$1)^2/(4*'Output(tau)'!$B$12*('Output(tau)'!$B$18-$H49)/Q$1)),0)</f>
        <v>2.2744933644265573E-3</v>
      </c>
      <c r="R49">
        <f>IF('Output(tau)'!$B$18&gt;$H49,1/R$1/SQRT(4*3.14159*'Output(tau)'!$B$12)*(('Output(tau)'!$B$18-$H49)/R$1)^(-3/2)*EXP(-'Output(tau)'!$B$34*('Output(tau)'!$B$18-$H49)-(1-('Output(tau)'!$B$18-$H49)/R$1)^2/(4*'Output(tau)'!$B$12*('Output(tau)'!$B$18-$H49)/R$1)),0)</f>
        <v>4.0740224371530838E-3</v>
      </c>
      <c r="S49">
        <f>IF('Output(tau)'!$B$18&gt;$H49,1/S$1/SQRT(4*3.14159*'Output(tau)'!$B$12)*(('Output(tau)'!$B$18-$H49)/S$1)^(-3/2)*EXP(-'Output(tau)'!$B$34*('Output(tau)'!$B$18-$H49)-(1-('Output(tau)'!$B$18-$H49)/S$1)^2/(4*'Output(tau)'!$B$12*('Output(tau)'!$B$18-$H49)/S$1)),0)</f>
        <v>6.4644474175431944E-3</v>
      </c>
      <c r="T49">
        <f>IF('Output(tau)'!$B$18&gt;$H49,1/T$1/SQRT(4*3.14159*'Output(tau)'!$B$12)*(('Output(tau)'!$B$18-$H49)/T$1)^(-3/2)*EXP(-'Output(tau)'!$B$34*('Output(tau)'!$B$18-$H49)-(1-('Output(tau)'!$B$18-$H49)/T$1)^2/(4*'Output(tau)'!$B$12*('Output(tau)'!$B$18-$H49)/T$1)),0)</f>
        <v>9.3626992710421682E-3</v>
      </c>
      <c r="U49">
        <f>IF('Output(tau)'!$B$18&gt;$H49,1/U$1/SQRT(4*3.14159*'Output(tau)'!$B$12)*(('Output(tau)'!$B$18-$H49)/U$1)^(-3/2)*EXP(-'Output(tau)'!$B$34*('Output(tau)'!$B$18-$H49)-(1-('Output(tau)'!$B$18-$H49)/U$1)^2/(4*'Output(tau)'!$B$12*('Output(tau)'!$B$18-$H49)/U$1)),0)</f>
        <v>1.2637253488748786E-2</v>
      </c>
      <c r="V49">
        <f>IF('Output(tau)'!$B$18&gt;$H49,1/V$1/SQRT(4*3.14159*'Output(tau)'!$B$12)*(('Output(tau)'!$B$18-$H49)/V$1)^(-3/2)*EXP(-'Output(tau)'!$B$34*('Output(tau)'!$B$18-$H49)-(1-('Output(tau)'!$B$18-$H49)/V$1)^2/(4*'Output(tau)'!$B$12*('Output(tau)'!$B$18-$H49)/V$1)),0)</f>
        <v>1.6134203792230642E-2</v>
      </c>
      <c r="W49">
        <f>IF('Output(tau)'!$B$18&gt;$H49,1/W$1/SQRT(4*3.14159*'Output(tau)'!$B$12)*(('Output(tau)'!$B$18-$H49)/W$1)^(-3/2)*EXP(-'Output(tau)'!$B$34*('Output(tau)'!$B$18-$H49)-(1-('Output(tau)'!$B$18-$H49)/W$1)^2/(4*'Output(tau)'!$B$12*('Output(tau)'!$B$18-$H49)/W$1)),0)</f>
        <v>1.9698683085190093E-2</v>
      </c>
      <c r="X49">
        <f>IF('Output(tau)'!$B$18&gt;$H49,1/X$1/SQRT(4*3.14159*'Output(tau)'!$B$12)*(('Output(tau)'!$B$18-$H49)/X$1)^(-3/2)*EXP(-'Output(tau)'!$B$34*('Output(tau)'!$B$18-$H49)-(1-('Output(tau)'!$B$18-$H49)/X$1)^2/(4*'Output(tau)'!$B$12*('Output(tau)'!$B$18-$H49)/X$1)),0)</f>
        <v>2.3189711877698489E-2</v>
      </c>
      <c r="Y49">
        <f>IF('Output(tau)'!$B$18&gt;$H49,1/Y$1/SQRT(4*3.14159*'Output(tau)'!$B$12)*(('Output(tau)'!$B$18-$H49)/Y$1)^(-3/2)*EXP(-'Output(tau)'!$B$34*('Output(tau)'!$B$18-$H49)-(1-('Output(tau)'!$B$18-$H49)/Y$1)^2/(4*'Output(tau)'!$B$12*('Output(tau)'!$B$18-$H49)/Y$1)),0)</f>
        <v>2.648881171290943E-2</v>
      </c>
      <c r="Z49">
        <f>IF('Output(tau)'!$B$18&gt;$H49,1/Z$1/SQRT(4*3.14159*'Output(tau)'!$B$12)*(('Output(tau)'!$B$18-$H49)/Z$1)^(-3/2)*EXP(-'Output(tau)'!$B$34*('Output(tau)'!$B$18-$H49)-(1-('Output(tau)'!$B$18-$H49)/Z$1)^2/(4*'Output(tau)'!$B$12*('Output(tau)'!$B$18-$H49)/Z$1)),0)</f>
        <v>2.9503665085236299E-2</v>
      </c>
      <c r="AA49">
        <f>IF('Output(tau)'!$B$18&gt;$H49,1/AA$1/SQRT(4*3.14159*'Output(tau)'!$B$12)*(('Output(tau)'!$B$18-$H49)/AA$1)^(-3/2)*EXP(-'Output(tau)'!$B$34*('Output(tau)'!$B$18-$H49)-(1-('Output(tau)'!$B$18-$H49)/AA$1)^2/(4*'Output(tau)'!$B$12*('Output(tau)'!$B$18-$H49)/AA$1)),0)</f>
        <v>3.216828757172515E-2</v>
      </c>
      <c r="AB49">
        <f>IF('Output(tau)'!$B$18&gt;$H49,1/AB$1/SQRT(4*3.14159*'Output(tau)'!$B$12)*(('Output(tau)'!$B$18-$H49)/AB$1)^(-3/2)*EXP(-'Output(tau)'!$B$34*('Output(tau)'!$B$18-$H49)-(1-('Output(tau)'!$B$18-$H49)/AB$1)^2/(4*'Output(tau)'!$B$12*('Output(tau)'!$B$18-$H49)/AB$1)),0)</f>
        <v>3.444100615078418E-2</v>
      </c>
      <c r="AC49">
        <f>IF('Output(tau)'!$B$18&gt;$H49,1/AC$1/SQRT(4*3.14159*'Output(tau)'!$B$12)*(('Output(tau)'!$B$18-$H49)/AC$1)^(-3/2)*EXP(-'Output(tau)'!$B$34*('Output(tau)'!$B$18-$H49)-(1-('Output(tau)'!$B$18-$H49)/AC$1)^2/(4*'Output(tau)'!$B$12*('Output(tau)'!$B$18-$H49)/AC$1)),0)</f>
        <v>3.630124671864185E-2</v>
      </c>
      <c r="AD49">
        <f>IF('Output(tau)'!$B$18&gt;$H49,1/AD$1/SQRT(4*3.14159*'Output(tau)'!$B$12)*(('Output(tau)'!$B$18-$H49)/AD$1)^(-3/2)*EXP(-'Output(tau)'!$B$34*('Output(tau)'!$B$18-$H49)-(1-('Output(tau)'!$B$18-$H49)/AD$1)^2/(4*'Output(tau)'!$B$12*('Output(tau)'!$B$18-$H49)/AD$1)),0)</f>
        <v>3.7745841687329348E-2</v>
      </c>
      <c r="AE49">
        <f>IF('Output(tau)'!$B$18&gt;$H49,1/AE$1/SQRT(4*3.14159*'Output(tau)'!$B$12)*(('Output(tau)'!$B$18-$H49)/AE$1)^(-3/2)*EXP(-'Output(tau)'!$B$34*('Output(tau)'!$B$18-$H49)-(1-('Output(tau)'!$B$18-$H49)/AE$1)^2/(4*'Output(tau)'!$B$12*('Output(tau)'!$B$18-$H49)/AE$1)),0)</f>
        <v>3.8785323253170308E-2</v>
      </c>
      <c r="AF49">
        <f>IF('Output(tau)'!$B$18&gt;$H49,1/AF$1/SQRT(4*3.14159*'Output(tau)'!$B$12)*(('Output(tau)'!$B$18-$H49)/AF$1)^(-3/2)*EXP(-'Output(tau)'!$B$34*('Output(tau)'!$B$18-$H49)-(1-('Output(tau)'!$B$18-$H49)/AF$1)^2/(4*'Output(tau)'!$B$12*('Output(tau)'!$B$18-$H49)/AF$1)),0)</f>
        <v>3.9440481185338494E-2</v>
      </c>
      <c r="AG49">
        <f>IF('Output(tau)'!$B$18&gt;$H49,1/AG$1/SQRT(4*3.14159*'Output(tau)'!$B$12)*(('Output(tau)'!$B$18-$H49)/AG$1)^(-3/2)*EXP(-'Output(tau)'!$B$34*('Output(tau)'!$B$18-$H49)-(1-('Output(tau)'!$B$18-$H49)/AG$1)^2/(4*'Output(tau)'!$B$12*('Output(tau)'!$B$18-$H49)/AG$1)),0)</f>
        <v>3.9739331236884536E-2</v>
      </c>
      <c r="AH49">
        <f>IF('Output(tau)'!$B$18&gt;$H49,1/AH$1/SQRT(4*3.14159*'Output(tau)'!$B$12)*(('Output(tau)'!$B$18-$H49)/AH$1)^(-3/2)*EXP(-'Output(tau)'!$B$34*('Output(tau)'!$B$18-$H49)-(1-('Output(tau)'!$B$18-$H49)/AH$1)^2/(4*'Output(tau)'!$B$12*('Output(tau)'!$B$18-$H49)/AH$1)),0)</f>
        <v>3.9714551274598824E-2</v>
      </c>
      <c r="AI49">
        <f>IF('Output(tau)'!$B$18&gt;$H49,1/AI$1/SQRT(4*3.14159*'Output(tau)'!$B$12)*(('Output(tau)'!$B$18-$H49)/AI$1)^(-3/2)*EXP(-'Output(tau)'!$B$34*('Output(tau)'!$B$18-$H49)-(1-('Output(tau)'!$B$18-$H49)/AI$1)^2/(4*'Output(tau)'!$B$12*('Output(tau)'!$B$18-$H49)/AI$1)),0)</f>
        <v>3.9401386069332266E-2</v>
      </c>
      <c r="AJ49">
        <f>IF('Output(tau)'!$B$18&gt;$H49,1/AJ$1/SQRT(4*3.14159*'Output(tau)'!$B$12)*(('Output(tau)'!$B$18-$H49)/AJ$1)^(-3/2)*EXP(-'Output(tau)'!$B$34*('Output(tau)'!$B$18-$H49)-(1-('Output(tau)'!$B$18-$H49)/AJ$1)^2/(4*'Output(tau)'!$B$12*('Output(tau)'!$B$18-$H49)/AJ$1)),0)</f>
        <v>3.8835988915104647E-2</v>
      </c>
      <c r="AK49">
        <f>IF('Output(tau)'!$B$18&gt;$H49,1/AK$1/SQRT(4*3.14159*'Output(tau)'!$B$12)*(('Output(tau)'!$B$18-$H49)/AK$1)^(-3/2)*EXP(-'Output(tau)'!$B$34*('Output(tau)'!$B$18-$H49)-(1-('Output(tau)'!$B$18-$H49)/AK$1)^2/(4*'Output(tau)'!$B$12*('Output(tau)'!$B$18-$H49)/AK$1)),0)</f>
        <v>3.8054151381959368E-2</v>
      </c>
      <c r="AL49">
        <f>IF('Output(tau)'!$B$18&gt;$H49,1/AL$1/SQRT(4*3.14159*'Output(tau)'!$B$12)*(('Output(tau)'!$B$18-$H49)/AL$1)^(-3/2)*EXP(-'Output(tau)'!$B$34*('Output(tau)'!$B$18-$H49)-(1-('Output(tau)'!$B$18-$H49)/AL$1)^2/(4*'Output(tau)'!$B$12*('Output(tau)'!$B$18-$H49)/AL$1)),0)</f>
        <v>3.7090366001416471E-2</v>
      </c>
      <c r="AM49">
        <f>IF('Output(tau)'!$B$18&gt;$H49,1/AM$1/SQRT(4*3.14159*'Output(tau)'!$B$12)*(('Output(tau)'!$B$18-$H49)/AM$1)^(-3/2)*EXP(-'Output(tau)'!$B$34*('Output(tau)'!$B$18-$H49)-(1-('Output(tau)'!$B$18-$H49)/AM$1)^2/(4*'Output(tau)'!$B$12*('Output(tau)'!$B$18-$H49)/AM$1)),0)</f>
        <v>3.5977166581666838E-2</v>
      </c>
      <c r="AN49">
        <f>IF('Output(tau)'!$B$18&gt;$H49,1/AN$1/SQRT(4*3.14159*'Output(tau)'!$B$12)*(('Output(tau)'!$B$18-$H49)/AN$1)^(-3/2)*EXP(-'Output(tau)'!$B$34*('Output(tau)'!$B$18-$H49)-(1-('Output(tau)'!$B$18-$H49)/AN$1)^2/(4*'Output(tau)'!$B$12*('Output(tau)'!$B$18-$H49)/AN$1)),0)</f>
        <v>3.4744694436484785E-2</v>
      </c>
      <c r="AO49">
        <f>IF('Output(tau)'!$B$18&gt;$H49,1/AO$1/SQRT(4*3.14159*'Output(tau)'!$B$12)*(('Output(tau)'!$B$18-$H49)/AO$1)^(-3/2)*EXP(-'Output(tau)'!$B$34*('Output(tau)'!$B$18-$H49)-(1-('Output(tau)'!$B$18-$H49)/AO$1)^2/(4*'Output(tau)'!$B$12*('Output(tau)'!$B$18-$H49)/AO$1)),0)</f>
        <v>3.3420444282936203E-2</v>
      </c>
      <c r="AP49">
        <f>IF('Output(tau)'!$B$18&gt;$H49,1/AP$1/SQRT(4*3.14159*'Output(tau)'!$B$12)*(('Output(tau)'!$B$18-$H49)/AP$1)^(-3/2)*EXP(-'Output(tau)'!$B$34*('Output(tau)'!$B$18-$H49)-(1-('Output(tau)'!$B$18-$H49)/AP$1)^2/(4*'Output(tau)'!$B$12*('Output(tau)'!$B$18-$H49)/AP$1)),0)</f>
        <v>3.2029149762719901E-2</v>
      </c>
      <c r="AQ49">
        <f>IF('Output(tau)'!$B$18&gt;$H49,1/AQ$1/SQRT(4*3.14159*'Output(tau)'!$B$12)*(('Output(tau)'!$B$18-$H49)/AQ$1)^(-3/2)*EXP(-'Output(tau)'!$B$34*('Output(tau)'!$B$18-$H49)-(1-('Output(tau)'!$B$18-$H49)/AQ$1)^2/(4*'Output(tau)'!$B$12*('Output(tau)'!$B$18-$H49)/AQ$1)),0)</f>
        <v>3.0592774763361863E-2</v>
      </c>
      <c r="AR49">
        <f>IF('Output(tau)'!$B$18&gt;$H49,1/AR$1/SQRT(4*3.14159*'Output(tau)'!$B$12)*(('Output(tau)'!$B$18-$H49)/AR$1)^(-3/2)*EXP(-'Output(tau)'!$B$34*('Output(tau)'!$B$18-$H49)-(1-('Output(tau)'!$B$18-$H49)/AR$1)^2/(4*'Output(tau)'!$B$12*('Output(tau)'!$B$18-$H49)/AR$1)),0)</f>
        <v>2.9130582553580947E-2</v>
      </c>
      <c r="AS49">
        <f>IF('Output(tau)'!$B$18&gt;$H49,1/AS$1/SQRT(4*3.14159*'Output(tau)'!$B$12)*(('Output(tau)'!$B$18-$H49)/AS$1)^(-3/2)*EXP(-'Output(tau)'!$B$34*('Output(tau)'!$B$18-$H49)-(1-('Output(tau)'!$B$18-$H49)/AS$1)^2/(4*'Output(tau)'!$B$12*('Output(tau)'!$B$18-$H49)/AS$1)),0)</f>
        <v>2.7659259995076835E-2</v>
      </c>
      <c r="AT49">
        <f>IF('Output(tau)'!$B$18&gt;$H49,1/AT$1/SQRT(4*3.14159*'Output(tau)'!$B$12)*(('Output(tau)'!$B$18-$H49)/AT$1)^(-3/2)*EXP(-'Output(tau)'!$B$34*('Output(tau)'!$B$18-$H49)-(1-('Output(tau)'!$B$18-$H49)/AT$1)^2/(4*'Output(tau)'!$B$12*('Output(tau)'!$B$18-$H49)/AT$1)),0)</f>
        <v>2.6193078669582887E-2</v>
      </c>
      <c r="AU49">
        <f>IF('Output(tau)'!$B$18&gt;$H49,1/AU$1/SQRT(4*3.14159*'Output(tau)'!$B$12)*(('Output(tau)'!$B$18-$H49)/AU$1)^(-3/2)*EXP(-'Output(tau)'!$B$34*('Output(tau)'!$B$18-$H49)-(1-('Output(tau)'!$B$18-$H49)/AU$1)^2/(4*'Output(tau)'!$B$12*('Output(tau)'!$B$18-$H49)/AU$1)),0)</f>
        <v>2.4744078660642165E-2</v>
      </c>
      <c r="AV49">
        <f>IF('Output(tau)'!$B$18&gt;$H49,1/AV$1/SQRT(4*3.14159*'Output(tau)'!$B$12)*(('Output(tau)'!$B$18-$H49)/AV$1)^(-3/2)*EXP(-'Output(tau)'!$B$34*('Output(tau)'!$B$18-$H49)-(1-('Output(tau)'!$B$18-$H49)/AV$1)^2/(4*'Output(tau)'!$B$12*('Output(tau)'!$B$18-$H49)/AV$1)),0)</f>
        <v>2.332226399336201E-2</v>
      </c>
    </row>
    <row r="50" spans="7:48" x14ac:dyDescent="0.15">
      <c r="G50">
        <f>IF('Output(tau)'!$B$18&gt;H50,'Output(tau)'!$B$18-H50,0)</f>
        <v>22</v>
      </c>
      <c r="H50">
        <v>1978</v>
      </c>
      <c r="I50">
        <f>IF('Output(tau)'!$B$18&gt;$H50,1/I$1/SQRT(4*3.14159*'Output(tau)'!$B$12)*(('Output(tau)'!$B$18-$H50)/I$1)^(-3/2)*EXP(-'Output(tau)'!$B$34*('Output(tau)'!$B$18-$H50)-(1-('Output(tau)'!$B$18-$H50)/I$1)^2/(4*'Output(tau)'!$B$12*('Output(tau)'!$B$18-$H50)/I$1)),0)</f>
        <v>5.3222777191422764E-3</v>
      </c>
      <c r="J50">
        <f>IF('Output(tau)'!$B$18&gt;$H50,1/J$1/SQRT(4*3.14159*'Output(tau)'!$B$12)*(('Output(tau)'!$B$18-$H50)/J$1)^(-3/2)*EXP(-'Output(tau)'!$B$34*('Output(tau)'!$B$18-$H50)-(1-('Output(tau)'!$B$18-$H50)/J$1)^2/(4*'Output(tau)'!$B$12*('Output(tau)'!$B$18-$H50)/J$1)),0)</f>
        <v>1.6479616230679596E-12</v>
      </c>
      <c r="K50">
        <f>IF('Output(tau)'!$B$18&gt;$H50,1/K$1/SQRT(4*3.14159*'Output(tau)'!$B$12)*(('Output(tau)'!$B$18-$H50)/K$1)^(-3/2)*EXP(-'Output(tau)'!$B$34*('Output(tau)'!$B$18-$H50)-(1-('Output(tau)'!$B$18-$H50)/K$1)^2/(4*'Output(tau)'!$B$12*('Output(tau)'!$B$18-$H50)/K$1)),0)</f>
        <v>1.7245422093031149E-8</v>
      </c>
      <c r="L50">
        <f>IF('Output(tau)'!$B$18&gt;$H50,1/L$1/SQRT(4*3.14159*'Output(tau)'!$B$12)*(('Output(tau)'!$B$18-$H50)/L$1)^(-3/2)*EXP(-'Output(tau)'!$B$34*('Output(tau)'!$B$18-$H50)-(1-('Output(tau)'!$B$18-$H50)/L$1)^2/(4*'Output(tau)'!$B$12*('Output(tau)'!$B$18-$H50)/L$1)),0)</f>
        <v>1.7390334133168098E-6</v>
      </c>
      <c r="M50">
        <f>IF('Output(tau)'!$B$18&gt;$H50,1/M$1/SQRT(4*3.14159*'Output(tau)'!$B$12)*(('Output(tau)'!$B$18-$H50)/M$1)^(-3/2)*EXP(-'Output(tau)'!$B$34*('Output(tau)'!$B$18-$H50)-(1-('Output(tau)'!$B$18-$H50)/M$1)^2/(4*'Output(tau)'!$B$12*('Output(tau)'!$B$18-$H50)/M$1)),0)</f>
        <v>2.7146954346098188E-5</v>
      </c>
      <c r="N50">
        <f>IF('Output(tau)'!$B$18&gt;$H50,1/N$1/SQRT(4*3.14159*'Output(tau)'!$B$12)*(('Output(tau)'!$B$18-$H50)/N$1)^(-3/2)*EXP(-'Output(tau)'!$B$34*('Output(tau)'!$B$18-$H50)-(1-('Output(tau)'!$B$18-$H50)/N$1)^2/(4*'Output(tau)'!$B$12*('Output(tau)'!$B$18-$H50)/N$1)),0)</f>
        <v>1.6602238180202659E-4</v>
      </c>
      <c r="O50">
        <f>IF('Output(tau)'!$B$18&gt;$H50,1/O$1/SQRT(4*3.14159*'Output(tau)'!$B$12)*(('Output(tau)'!$B$18-$H50)/O$1)^(-3/2)*EXP(-'Output(tau)'!$B$34*('Output(tau)'!$B$18-$H50)-(1-('Output(tau)'!$B$18-$H50)/O$1)^2/(4*'Output(tau)'!$B$12*('Output(tau)'!$B$18-$H50)/O$1)),0)</f>
        <v>5.9293536427169793E-4</v>
      </c>
      <c r="P50">
        <f>IF('Output(tau)'!$B$18&gt;$H50,1/P$1/SQRT(4*3.14159*'Output(tau)'!$B$12)*(('Output(tau)'!$B$18-$H50)/P$1)^(-3/2)*EXP(-'Output(tau)'!$B$34*('Output(tau)'!$B$18-$H50)-(1-('Output(tau)'!$B$18-$H50)/P$1)^2/(4*'Output(tau)'!$B$12*('Output(tau)'!$B$18-$H50)/P$1)),0)</f>
        <v>1.5107440926446149E-3</v>
      </c>
      <c r="Q50">
        <f>IF('Output(tau)'!$B$18&gt;$H50,1/Q$1/SQRT(4*3.14159*'Output(tau)'!$B$12)*(('Output(tau)'!$B$18-$H50)/Q$1)^(-3/2)*EXP(-'Output(tau)'!$B$34*('Output(tau)'!$B$18-$H50)-(1-('Output(tau)'!$B$18-$H50)/Q$1)^2/(4*'Output(tau)'!$B$12*('Output(tau)'!$B$18-$H50)/Q$1)),0)</f>
        <v>3.0702111849490593E-3</v>
      </c>
      <c r="R50">
        <f>IF('Output(tau)'!$B$18&gt;$H50,1/R$1/SQRT(4*3.14159*'Output(tau)'!$B$12)*(('Output(tau)'!$B$18-$H50)/R$1)^(-3/2)*EXP(-'Output(tau)'!$B$34*('Output(tau)'!$B$18-$H50)-(1-('Output(tau)'!$B$18-$H50)/R$1)^2/(4*'Output(tau)'!$B$12*('Output(tau)'!$B$18-$H50)/R$1)),0)</f>
        <v>5.3222777191422764E-3</v>
      </c>
      <c r="S50">
        <f>IF('Output(tau)'!$B$18&gt;$H50,1/S$1/SQRT(4*3.14159*'Output(tau)'!$B$12)*(('Output(tau)'!$B$18-$H50)/S$1)^(-3/2)*EXP(-'Output(tau)'!$B$34*('Output(tau)'!$B$18-$H50)-(1-('Output(tau)'!$B$18-$H50)/S$1)^2/(4*'Output(tau)'!$B$12*('Output(tau)'!$B$18-$H50)/S$1)),0)</f>
        <v>8.2146576815030434E-3</v>
      </c>
      <c r="T50">
        <f>IF('Output(tau)'!$B$18&gt;$H50,1/T$1/SQRT(4*3.14159*'Output(tau)'!$B$12)*(('Output(tau)'!$B$18-$H50)/T$1)^(-3/2)*EXP(-'Output(tau)'!$B$34*('Output(tau)'!$B$18-$H50)-(1-('Output(tau)'!$B$18-$H50)/T$1)^2/(4*'Output(tau)'!$B$12*('Output(tau)'!$B$18-$H50)/T$1)),0)</f>
        <v>1.1616843516371102E-2</v>
      </c>
      <c r="U50">
        <f>IF('Output(tau)'!$B$18&gt;$H50,1/U$1/SQRT(4*3.14159*'Output(tau)'!$B$12)*(('Output(tau)'!$B$18-$H50)/U$1)^(-3/2)*EXP(-'Output(tau)'!$B$34*('Output(tau)'!$B$18-$H50)-(1-('Output(tau)'!$B$18-$H50)/U$1)^2/(4*'Output(tau)'!$B$12*('Output(tau)'!$B$18-$H50)/U$1)),0)</f>
        <v>1.5354447400156681E-2</v>
      </c>
      <c r="V50">
        <f>IF('Output(tau)'!$B$18&gt;$H50,1/V$1/SQRT(4*3.14159*'Output(tau)'!$B$12)*(('Output(tau)'!$B$18-$H50)/V$1)^(-3/2)*EXP(-'Output(tau)'!$B$34*('Output(tau)'!$B$18-$H50)-(1-('Output(tau)'!$B$18-$H50)/V$1)^2/(4*'Output(tau)'!$B$12*('Output(tau)'!$B$18-$H50)/V$1)),0)</f>
        <v>1.9240560746017467E-2</v>
      </c>
      <c r="W50">
        <f>IF('Output(tau)'!$B$18&gt;$H50,1/W$1/SQRT(4*3.14159*'Output(tau)'!$B$12)*(('Output(tau)'!$B$18-$H50)/W$1)^(-3/2)*EXP(-'Output(tau)'!$B$34*('Output(tau)'!$B$18-$H50)-(1-('Output(tau)'!$B$18-$H50)/W$1)^2/(4*'Output(tau)'!$B$12*('Output(tau)'!$B$18-$H50)/W$1)),0)</f>
        <v>2.3098909846643461E-2</v>
      </c>
      <c r="X50">
        <f>IF('Output(tau)'!$B$18&gt;$H50,1/X$1/SQRT(4*3.14159*'Output(tau)'!$B$12)*(('Output(tau)'!$B$18-$H50)/X$1)^(-3/2)*EXP(-'Output(tau)'!$B$34*('Output(tau)'!$B$18-$H50)-(1-('Output(tau)'!$B$18-$H50)/X$1)^2/(4*'Output(tau)'!$B$12*('Output(tau)'!$B$18-$H50)/X$1)),0)</f>
        <v>2.6778116011974128E-2</v>
      </c>
      <c r="Y50">
        <f>IF('Output(tau)'!$B$18&gt;$H50,1/Y$1/SQRT(4*3.14159*'Output(tau)'!$B$12)*(('Output(tau)'!$B$18-$H50)/Y$1)^(-3/2)*EXP(-'Output(tau)'!$B$34*('Output(tau)'!$B$18-$H50)-(1-('Output(tau)'!$B$18-$H50)/Y$1)^2/(4*'Output(tau)'!$B$12*('Output(tau)'!$B$18-$H50)/Y$1)),0)</f>
        <v>3.0158500292449621E-2</v>
      </c>
      <c r="Z50">
        <f>IF('Output(tau)'!$B$18&gt;$H50,1/Z$1/SQRT(4*3.14159*'Output(tau)'!$B$12)*(('Output(tau)'!$B$18-$H50)/Z$1)^(-3/2)*EXP(-'Output(tau)'!$B$34*('Output(tau)'!$B$18-$H50)-(1-('Output(tau)'!$B$18-$H50)/Z$1)^2/(4*'Output(tau)'!$B$12*('Output(tau)'!$B$18-$H50)/Z$1)),0)</f>
        <v>3.3153497694992859E-2</v>
      </c>
      <c r="AA50">
        <f>IF('Output(tau)'!$B$18&gt;$H50,1/AA$1/SQRT(4*3.14159*'Output(tau)'!$B$12)*(('Output(tau)'!$B$18-$H50)/AA$1)^(-3/2)*EXP(-'Output(tau)'!$B$34*('Output(tau)'!$B$18-$H50)-(1-('Output(tau)'!$B$18-$H50)/AA$1)^2/(4*'Output(tau)'!$B$12*('Output(tau)'!$B$18-$H50)/AA$1)),0)</f>
        <v>3.5707622545549135E-2</v>
      </c>
      <c r="AB50">
        <f>IF('Output(tau)'!$B$18&gt;$H50,1/AB$1/SQRT(4*3.14159*'Output(tau)'!$B$12)*(('Output(tau)'!$B$18-$H50)/AB$1)^(-3/2)*EXP(-'Output(tau)'!$B$34*('Output(tau)'!$B$18-$H50)-(1-('Output(tau)'!$B$18-$H50)/AB$1)^2/(4*'Output(tau)'!$B$12*('Output(tau)'!$B$18-$H50)/AB$1)),0)</f>
        <v>3.7792524115331974E-2</v>
      </c>
      <c r="AC50">
        <f>IF('Output(tau)'!$B$18&gt;$H50,1/AC$1/SQRT(4*3.14159*'Output(tau)'!$B$12)*(('Output(tau)'!$B$18-$H50)/AC$1)^(-3/2)*EXP(-'Output(tau)'!$B$34*('Output(tau)'!$B$18-$H50)-(1-('Output(tau)'!$B$18-$H50)/AC$1)^2/(4*'Output(tau)'!$B$12*('Output(tau)'!$B$18-$H50)/AC$1)),0)</f>
        <v>3.9402229765659567E-2</v>
      </c>
      <c r="AD50">
        <f>IF('Output(tau)'!$B$18&gt;$H50,1/AD$1/SQRT(4*3.14159*'Output(tau)'!$B$12)*(('Output(tau)'!$B$18-$H50)/AD$1)^(-3/2)*EXP(-'Output(tau)'!$B$34*('Output(tau)'!$B$18-$H50)-(1-('Output(tau)'!$B$18-$H50)/AD$1)^2/(4*'Output(tau)'!$B$12*('Output(tau)'!$B$18-$H50)/AD$1)),0)</f>
        <v>4.0548292491950778E-2</v>
      </c>
      <c r="AE50">
        <f>IF('Output(tau)'!$B$18&gt;$H50,1/AE$1/SQRT(4*3.14159*'Output(tau)'!$B$12)*(('Output(tau)'!$B$18-$H50)/AE$1)^(-3/2)*EXP(-'Output(tau)'!$B$34*('Output(tau)'!$B$18-$H50)-(1-('Output(tau)'!$B$18-$H50)/AE$1)^2/(4*'Output(tau)'!$B$12*('Output(tau)'!$B$18-$H50)/AE$1)),0)</f>
        <v>4.1255269116936402E-2</v>
      </c>
      <c r="AF50">
        <f>IF('Output(tau)'!$B$18&gt;$H50,1/AF$1/SQRT(4*3.14159*'Output(tau)'!$B$12)*(('Output(tau)'!$B$18-$H50)/AF$1)^(-3/2)*EXP(-'Output(tau)'!$B$34*('Output(tau)'!$B$18-$H50)-(1-('Output(tau)'!$B$18-$H50)/AF$1)^2/(4*'Output(tau)'!$B$12*('Output(tau)'!$B$18-$H50)/AF$1)),0)</f>
        <v>4.1556750105678442E-2</v>
      </c>
      <c r="AG50">
        <f>IF('Output(tau)'!$B$18&gt;$H50,1/AG$1/SQRT(4*3.14159*'Output(tau)'!$B$12)*(('Output(tau)'!$B$18-$H50)/AG$1)^(-3/2)*EXP(-'Output(tau)'!$B$34*('Output(tau)'!$B$18-$H50)-(1-('Output(tau)'!$B$18-$H50)/AG$1)^2/(4*'Output(tau)'!$B$12*('Output(tau)'!$B$18-$H50)/AG$1)),0)</f>
        <v>4.1492026067132273E-2</v>
      </c>
      <c r="AH50">
        <f>IF('Output(tau)'!$B$18&gt;$H50,1/AH$1/SQRT(4*3.14159*'Output(tau)'!$B$12)*(('Output(tau)'!$B$18-$H50)/AH$1)^(-3/2)*EXP(-'Output(tau)'!$B$34*('Output(tau)'!$B$18-$H50)-(1-('Output(tau)'!$B$18-$H50)/AH$1)^2/(4*'Output(tau)'!$B$12*('Output(tau)'!$B$18-$H50)/AH$1)),0)</f>
        <v>4.1103391788706201E-2</v>
      </c>
      <c r="AI50">
        <f>IF('Output(tau)'!$B$18&gt;$H50,1/AI$1/SQRT(4*3.14159*'Output(tau)'!$B$12)*(('Output(tau)'!$B$18-$H50)/AI$1)^(-3/2)*EXP(-'Output(tau)'!$B$34*('Output(tau)'!$B$18-$H50)-(1-('Output(tau)'!$B$18-$H50)/AI$1)^2/(4*'Output(tau)'!$B$12*('Output(tau)'!$B$18-$H50)/AI$1)),0)</f>
        <v>4.04340407122196E-2</v>
      </c>
      <c r="AJ50">
        <f>IF('Output(tau)'!$B$18&gt;$H50,1/AJ$1/SQRT(4*3.14159*'Output(tau)'!$B$12)*(('Output(tau)'!$B$18-$H50)/AJ$1)^(-3/2)*EXP(-'Output(tau)'!$B$34*('Output(tau)'!$B$18-$H50)-(1-('Output(tau)'!$B$18-$H50)/AJ$1)^2/(4*'Output(tau)'!$B$12*('Output(tau)'!$B$18-$H50)/AJ$1)),0)</f>
        <v>3.9526479060181807E-2</v>
      </c>
      <c r="AK50">
        <f>IF('Output(tau)'!$B$18&gt;$H50,1/AK$1/SQRT(4*3.14159*'Output(tau)'!$B$12)*(('Output(tau)'!$B$18-$H50)/AK$1)^(-3/2)*EXP(-'Output(tau)'!$B$34*('Output(tau)'!$B$18-$H50)-(1-('Output(tau)'!$B$18-$H50)/AK$1)^2/(4*'Output(tau)'!$B$12*('Output(tau)'!$B$18-$H50)/AK$1)),0)</f>
        <v>3.8421380545670819E-2</v>
      </c>
      <c r="AL50">
        <f>IF('Output(tau)'!$B$18&gt;$H50,1/AL$1/SQRT(4*3.14159*'Output(tau)'!$B$12)*(('Output(tau)'!$B$18-$H50)/AL$1)^(-3/2)*EXP(-'Output(tau)'!$B$34*('Output(tau)'!$B$18-$H50)-(1-('Output(tau)'!$B$18-$H50)/AL$1)^2/(4*'Output(tau)'!$B$12*('Output(tau)'!$B$18-$H50)/AL$1)),0)</f>
        <v>3.7156803587844636E-2</v>
      </c>
      <c r="AM50">
        <f>IF('Output(tau)'!$B$18&gt;$H50,1/AM$1/SQRT(4*3.14159*'Output(tau)'!$B$12)*(('Output(tau)'!$B$18-$H50)/AM$1)^(-3/2)*EXP(-'Output(tau)'!$B$34*('Output(tau)'!$B$18-$H50)-(1-('Output(tau)'!$B$18-$H50)/AM$1)^2/(4*'Output(tau)'!$B$12*('Output(tau)'!$B$18-$H50)/AM$1)),0)</f>
        <v>3.5767699066685608E-2</v>
      </c>
      <c r="AN50">
        <f>IF('Output(tau)'!$B$18&gt;$H50,1/AN$1/SQRT(4*3.14159*'Output(tau)'!$B$12)*(('Output(tau)'!$B$18-$H50)/AN$1)^(-3/2)*EXP(-'Output(tau)'!$B$34*('Output(tau)'!$B$18-$H50)-(1-('Output(tau)'!$B$18-$H50)/AN$1)^2/(4*'Output(tau)'!$B$12*('Output(tau)'!$B$18-$H50)/AN$1)),0)</f>
        <v>3.4285645201396472E-2</v>
      </c>
      <c r="AO50">
        <f>IF('Output(tau)'!$B$18&gt;$H50,1/AO$1/SQRT(4*3.14159*'Output(tau)'!$B$12)*(('Output(tau)'!$B$18-$H50)/AO$1)^(-3/2)*EXP(-'Output(tau)'!$B$34*('Output(tau)'!$B$18-$H50)-(1-('Output(tau)'!$B$18-$H50)/AO$1)^2/(4*'Output(tau)'!$B$12*('Output(tau)'!$B$18-$H50)/AO$1)),0)</f>
        <v>3.2738755458807868E-2</v>
      </c>
      <c r="AP50">
        <f>IF('Output(tau)'!$B$18&gt;$H50,1/AP$1/SQRT(4*3.14159*'Output(tau)'!$B$12)*(('Output(tau)'!$B$18-$H50)/AP$1)^(-3/2)*EXP(-'Output(tau)'!$B$34*('Output(tau)'!$B$18-$H50)-(1-('Output(tau)'!$B$18-$H50)/AP$1)^2/(4*'Output(tau)'!$B$12*('Output(tau)'!$B$18-$H50)/AP$1)),0)</f>
        <v>3.1151714509037691E-2</v>
      </c>
      <c r="AQ50">
        <f>IF('Output(tau)'!$B$18&gt;$H50,1/AQ$1/SQRT(4*3.14159*'Output(tau)'!$B$12)*(('Output(tau)'!$B$18-$H50)/AQ$1)^(-3/2)*EXP(-'Output(tau)'!$B$34*('Output(tau)'!$B$18-$H50)-(1-('Output(tau)'!$B$18-$H50)/AQ$1)^2/(4*'Output(tau)'!$B$12*('Output(tau)'!$B$18-$H50)/AQ$1)),0)</f>
        <v>2.9545905613478418E-2</v>
      </c>
      <c r="AR50">
        <f>IF('Output(tau)'!$B$18&gt;$H50,1/AR$1/SQRT(4*3.14159*'Output(tau)'!$B$12)*(('Output(tau)'!$B$18-$H50)/AR$1)^(-3/2)*EXP(-'Output(tau)'!$B$34*('Output(tau)'!$B$18-$H50)-(1-('Output(tau)'!$B$18-$H50)/AR$1)^2/(4*'Output(tau)'!$B$12*('Output(tau)'!$B$18-$H50)/AR$1)),0)</f>
        <v>2.7939600209442847E-2</v>
      </c>
      <c r="AS50">
        <f>IF('Output(tau)'!$B$18&gt;$H50,1/AS$1/SQRT(4*3.14159*'Output(tau)'!$B$12)*(('Output(tau)'!$B$18-$H50)/AS$1)^(-3/2)*EXP(-'Output(tau)'!$B$34*('Output(tau)'!$B$18-$H50)-(1-('Output(tau)'!$B$18-$H50)/AS$1)^2/(4*'Output(tau)'!$B$12*('Output(tau)'!$B$18-$H50)/AS$1)),0)</f>
        <v>2.6348186776387502E-2</v>
      </c>
      <c r="AT50">
        <f>IF('Output(tau)'!$B$18&gt;$H50,1/AT$1/SQRT(4*3.14159*'Output(tau)'!$B$12)*(('Output(tau)'!$B$18-$H50)/AT$1)^(-3/2)*EXP(-'Output(tau)'!$B$34*('Output(tau)'!$B$18-$H50)-(1-('Output(tau)'!$B$18-$H50)/AT$1)^2/(4*'Output(tau)'!$B$12*('Output(tau)'!$B$18-$H50)/AT$1)),0)</f>
        <v>2.4784421362397811E-2</v>
      </c>
      <c r="AU50">
        <f>IF('Output(tau)'!$B$18&gt;$H50,1/AU$1/SQRT(4*3.14159*'Output(tau)'!$B$12)*(('Output(tau)'!$B$18-$H50)/AU$1)^(-3/2)*EXP(-'Output(tau)'!$B$34*('Output(tau)'!$B$18-$H50)-(1-('Output(tau)'!$B$18-$H50)/AU$1)^2/(4*'Output(tau)'!$B$12*('Output(tau)'!$B$18-$H50)/AU$1)),0)</f>
        <v>2.3258686502761118E-2</v>
      </c>
      <c r="AV50">
        <f>IF('Output(tau)'!$B$18&gt;$H50,1/AV$1/SQRT(4*3.14159*'Output(tau)'!$B$12)*(('Output(tau)'!$B$18-$H50)/AV$1)^(-3/2)*EXP(-'Output(tau)'!$B$34*('Output(tau)'!$B$18-$H50)-(1-('Output(tau)'!$B$18-$H50)/AV$1)^2/(4*'Output(tau)'!$B$12*('Output(tau)'!$B$18-$H50)/AV$1)),0)</f>
        <v>2.1779248785619008E-2</v>
      </c>
    </row>
    <row r="51" spans="7:48" x14ac:dyDescent="0.15">
      <c r="G51">
        <f>IF('Output(tau)'!$B$18&gt;H51,'Output(tau)'!$B$18-H51,0)</f>
        <v>21</v>
      </c>
      <c r="H51">
        <v>1979</v>
      </c>
      <c r="I51">
        <f>IF('Output(tau)'!$B$18&gt;$H51,1/I$1/SQRT(4*3.14159*'Output(tau)'!$B$12)*(('Output(tau)'!$B$18-$H51)/I$1)^(-3/2)*EXP(-'Output(tau)'!$B$34*('Output(tau)'!$B$18-$H51)-(1-('Output(tau)'!$B$18-$H51)/I$1)^2/(4*'Output(tau)'!$B$12*('Output(tau)'!$B$18-$H51)/I$1)),0)</f>
        <v>6.941853569236771E-3</v>
      </c>
      <c r="J51">
        <f>IF('Output(tau)'!$B$18&gt;$H51,1/J$1/SQRT(4*3.14159*'Output(tau)'!$B$12)*(('Output(tau)'!$B$18-$H51)/J$1)^(-3/2)*EXP(-'Output(tau)'!$B$34*('Output(tau)'!$B$18-$H51)-(1-('Output(tau)'!$B$18-$H51)/J$1)^2/(4*'Output(tau)'!$B$12*('Output(tau)'!$B$18-$H51)/J$1)),0)</f>
        <v>6.1012682345489097E-12</v>
      </c>
      <c r="K51">
        <f>IF('Output(tau)'!$B$18&gt;$H51,1/K$1/SQRT(4*3.14159*'Output(tau)'!$B$12)*(('Output(tau)'!$B$18-$H51)/K$1)^(-3/2)*EXP(-'Output(tau)'!$B$34*('Output(tau)'!$B$18-$H51)-(1-('Output(tau)'!$B$18-$H51)/K$1)^2/(4*'Output(tau)'!$B$12*('Output(tau)'!$B$18-$H51)/K$1)),0)</f>
        <v>4.1864001834775971E-8</v>
      </c>
      <c r="L51">
        <f>IF('Output(tau)'!$B$18&gt;$H51,1/L$1/SQRT(4*3.14159*'Output(tau)'!$B$12)*(('Output(tau)'!$B$18-$H51)/L$1)^(-3/2)*EXP(-'Output(tau)'!$B$34*('Output(tau)'!$B$18-$H51)-(1-('Output(tau)'!$B$18-$H51)/L$1)^2/(4*'Output(tau)'!$B$12*('Output(tau)'!$B$18-$H51)/L$1)),0)</f>
        <v>3.4091549696306342E-6</v>
      </c>
      <c r="M51">
        <f>IF('Output(tau)'!$B$18&gt;$H51,1/M$1/SQRT(4*3.14159*'Output(tau)'!$B$12)*(('Output(tau)'!$B$18-$H51)/M$1)^(-3/2)*EXP(-'Output(tau)'!$B$34*('Output(tau)'!$B$18-$H51)-(1-('Output(tau)'!$B$18-$H51)/M$1)^2/(4*'Output(tau)'!$B$12*('Output(tau)'!$B$18-$H51)/M$1)),0)</f>
        <v>4.6711416884727118E-5</v>
      </c>
      <c r="N51">
        <f>IF('Output(tau)'!$B$18&gt;$H51,1/N$1/SQRT(4*3.14159*'Output(tau)'!$B$12)*(('Output(tau)'!$B$18-$H51)/N$1)^(-3/2)*EXP(-'Output(tau)'!$B$34*('Output(tau)'!$B$18-$H51)-(1-('Output(tau)'!$B$18-$H51)/N$1)^2/(4*'Output(tau)'!$B$12*('Output(tau)'!$B$18-$H51)/N$1)),0)</f>
        <v>2.6141306140258918E-4</v>
      </c>
      <c r="O51">
        <f>IF('Output(tau)'!$B$18&gt;$H51,1/O$1/SQRT(4*3.14159*'Output(tau)'!$B$12)*(('Output(tau)'!$B$18-$H51)/O$1)^(-3/2)*EXP(-'Output(tau)'!$B$34*('Output(tau)'!$B$18-$H51)-(1-('Output(tau)'!$B$18-$H51)/O$1)^2/(4*'Output(tau)'!$B$12*('Output(tau)'!$B$18-$H51)/O$1)),0)</f>
        <v>8.749174052637631E-4</v>
      </c>
      <c r="P51">
        <f>IF('Output(tau)'!$B$18&gt;$H51,1/P$1/SQRT(4*3.14159*'Output(tau)'!$B$12)*(('Output(tau)'!$B$18-$H51)/P$1)^(-3/2)*EXP(-'Output(tau)'!$B$34*('Output(tau)'!$B$18-$H51)-(1-('Output(tau)'!$B$18-$H51)/P$1)^2/(4*'Output(tau)'!$B$12*('Output(tau)'!$B$18-$H51)/P$1)),0)</f>
        <v>2.1203735716452876E-3</v>
      </c>
      <c r="Q51">
        <f>IF('Output(tau)'!$B$18&gt;$H51,1/Q$1/SQRT(4*3.14159*'Output(tau)'!$B$12)*(('Output(tau)'!$B$18-$H51)/Q$1)^(-3/2)*EXP(-'Output(tau)'!$B$34*('Output(tau)'!$B$18-$H51)-(1-('Output(tau)'!$B$18-$H51)/Q$1)^2/(4*'Output(tau)'!$B$12*('Output(tau)'!$B$18-$H51)/Q$1)),0)</f>
        <v>4.1396152620536714E-3</v>
      </c>
      <c r="R51">
        <f>IF('Output(tau)'!$B$18&gt;$H51,1/R$1/SQRT(4*3.14159*'Output(tau)'!$B$12)*(('Output(tau)'!$B$18-$H51)/R$1)^(-3/2)*EXP(-'Output(tau)'!$B$34*('Output(tau)'!$B$18-$H51)-(1-('Output(tau)'!$B$18-$H51)/R$1)^2/(4*'Output(tau)'!$B$12*('Output(tau)'!$B$18-$H51)/R$1)),0)</f>
        <v>6.941853569236771E-3</v>
      </c>
      <c r="S51">
        <f>IF('Output(tau)'!$B$18&gt;$H51,1/S$1/SQRT(4*3.14159*'Output(tau)'!$B$12)*(('Output(tau)'!$B$18-$H51)/S$1)^(-3/2)*EXP(-'Output(tau)'!$B$34*('Output(tau)'!$B$18-$H51)-(1-('Output(tau)'!$B$18-$H51)/S$1)^2/(4*'Output(tau)'!$B$12*('Output(tau)'!$B$18-$H51)/S$1)),0)</f>
        <v>1.0417103492234906E-2</v>
      </c>
      <c r="T51">
        <f>IF('Output(tau)'!$B$18&gt;$H51,1/T$1/SQRT(4*3.14159*'Output(tau)'!$B$12)*(('Output(tau)'!$B$18-$H51)/T$1)^(-3/2)*EXP(-'Output(tau)'!$B$34*('Output(tau)'!$B$18-$H51)-(1-('Output(tau)'!$B$18-$H51)/T$1)^2/(4*'Output(tau)'!$B$12*('Output(tau)'!$B$18-$H51)/T$1)),0)</f>
        <v>1.4377066948433475E-2</v>
      </c>
      <c r="U51">
        <f>IF('Output(tau)'!$B$18&gt;$H51,1/U$1/SQRT(4*3.14159*'Output(tau)'!$B$12)*(('Output(tau)'!$B$18-$H51)/U$1)^(-3/2)*EXP(-'Output(tau)'!$B$34*('Output(tau)'!$B$18-$H51)-(1-('Output(tau)'!$B$18-$H51)/U$1)^2/(4*'Output(tau)'!$B$12*('Output(tau)'!$B$18-$H51)/U$1)),0)</f>
        <v>1.8599720624006992E-2</v>
      </c>
      <c r="V51">
        <f>IF('Output(tau)'!$B$18&gt;$H51,1/V$1/SQRT(4*3.14159*'Output(tau)'!$B$12)*(('Output(tau)'!$B$18-$H51)/V$1)^(-3/2)*EXP(-'Output(tau)'!$B$34*('Output(tau)'!$B$18-$H51)-(1-('Output(tau)'!$B$18-$H51)/V$1)^2/(4*'Output(tau)'!$B$12*('Output(tau)'!$B$18-$H51)/V$1)),0)</f>
        <v>2.2865162542659467E-2</v>
      </c>
      <c r="W51">
        <f>IF('Output(tau)'!$B$18&gt;$H51,1/W$1/SQRT(4*3.14159*'Output(tau)'!$B$12)*(('Output(tau)'!$B$18-$H51)/W$1)^(-3/2)*EXP(-'Output(tau)'!$B$34*('Output(tau)'!$B$18-$H51)-(1-('Output(tau)'!$B$18-$H51)/W$1)^2/(4*'Output(tau)'!$B$12*('Output(tau)'!$B$18-$H51)/W$1)),0)</f>
        <v>2.6979121324237468E-2</v>
      </c>
      <c r="X51">
        <f>IF('Output(tau)'!$B$18&gt;$H51,1/X$1/SQRT(4*3.14159*'Output(tau)'!$B$12)*(('Output(tau)'!$B$18-$H51)/X$1)^(-3/2)*EXP(-'Output(tau)'!$B$34*('Output(tau)'!$B$18-$H51)-(1-('Output(tau)'!$B$18-$H51)/X$1)^2/(4*'Output(tau)'!$B$12*('Output(tau)'!$B$18-$H51)/X$1)),0)</f>
        <v>3.0785226755027206E-2</v>
      </c>
      <c r="Y51">
        <f>IF('Output(tau)'!$B$18&gt;$H51,1/Y$1/SQRT(4*3.14159*'Output(tau)'!$B$12)*(('Output(tau)'!$B$18-$H51)/Y$1)^(-3/2)*EXP(-'Output(tau)'!$B$34*('Output(tau)'!$B$18-$H51)-(1-('Output(tau)'!$B$18-$H51)/Y$1)^2/(4*'Output(tau)'!$B$12*('Output(tau)'!$B$18-$H51)/Y$1)),0)</f>
        <v>3.4168846977243393E-2</v>
      </c>
      <c r="Z51">
        <f>IF('Output(tau)'!$B$18&gt;$H51,1/Z$1/SQRT(4*3.14159*'Output(tau)'!$B$12)*(('Output(tau)'!$B$18-$H51)/Z$1)^(-3/2)*EXP(-'Output(tau)'!$B$34*('Output(tau)'!$B$18-$H51)-(1-('Output(tau)'!$B$18-$H51)/Z$1)^2/(4*'Output(tau)'!$B$12*('Output(tau)'!$B$18-$H51)/Z$1)),0)</f>
        <v>3.705541656584873E-2</v>
      </c>
      <c r="AA51">
        <f>IF('Output(tau)'!$B$18&gt;$H51,1/AA$1/SQRT(4*3.14159*'Output(tau)'!$B$12)*(('Output(tau)'!$B$18-$H51)/AA$1)^(-3/2)*EXP(-'Output(tau)'!$B$34*('Output(tau)'!$B$18-$H51)-(1-('Output(tau)'!$B$18-$H51)/AA$1)^2/(4*'Output(tau)'!$B$12*('Output(tau)'!$B$18-$H51)/AA$1)),0)</f>
        <v>3.9405653690139632E-2</v>
      </c>
      <c r="AB51">
        <f>IF('Output(tau)'!$B$18&gt;$H51,1/AB$1/SQRT(4*3.14159*'Output(tau)'!$B$12)*(('Output(tau)'!$B$18-$H51)/AB$1)^(-3/2)*EXP(-'Output(tau)'!$B$34*('Output(tau)'!$B$18-$H51)-(1-('Output(tau)'!$B$18-$H51)/AB$1)^2/(4*'Output(tau)'!$B$12*('Output(tau)'!$B$18-$H51)/AB$1)),0)</f>
        <v>4.120939331972151E-2</v>
      </c>
      <c r="AC51">
        <f>IF('Output(tau)'!$B$18&gt;$H51,1/AC$1/SQRT(4*3.14159*'Output(tau)'!$B$12)*(('Output(tau)'!$B$18-$H51)/AC$1)^(-3/2)*EXP(-'Output(tau)'!$B$34*('Output(tau)'!$B$18-$H51)-(1-('Output(tau)'!$B$18-$H51)/AC$1)^2/(4*'Output(tau)'!$B$12*('Output(tau)'!$B$18-$H51)/AC$1)),0)</f>
        <v>4.2479163562996053E-2</v>
      </c>
      <c r="AD51">
        <f>IF('Output(tau)'!$B$18&gt;$H51,1/AD$1/SQRT(4*3.14159*'Output(tau)'!$B$12)*(('Output(tau)'!$B$18-$H51)/AD$1)^(-3/2)*EXP(-'Output(tau)'!$B$34*('Output(tau)'!$B$18-$H51)-(1-('Output(tau)'!$B$18-$H51)/AD$1)^2/(4*'Output(tau)'!$B$12*('Output(tau)'!$B$18-$H51)/AD$1)),0)</f>
        <v>4.3244170536460846E-2</v>
      </c>
      <c r="AE51">
        <f>IF('Output(tau)'!$B$18&gt;$H51,1/AE$1/SQRT(4*3.14159*'Output(tau)'!$B$12)*(('Output(tau)'!$B$18-$H51)/AE$1)^(-3/2)*EXP(-'Output(tau)'!$B$34*('Output(tau)'!$B$18-$H51)-(1-('Output(tau)'!$B$18-$H51)/AE$1)^2/(4*'Output(tau)'!$B$12*('Output(tau)'!$B$18-$H51)/AE$1)),0)</f>
        <v>4.3545032911930924E-2</v>
      </c>
      <c r="AF51">
        <f>IF('Output(tau)'!$B$18&gt;$H51,1/AF$1/SQRT(4*3.14159*'Output(tau)'!$B$12)*(('Output(tau)'!$B$18-$H51)/AF$1)^(-3/2)*EXP(-'Output(tau)'!$B$34*('Output(tau)'!$B$18-$H51)-(1-('Output(tau)'!$B$18-$H51)/AF$1)^2/(4*'Output(tau)'!$B$12*('Output(tau)'!$B$18-$H51)/AF$1)),0)</f>
        <v>4.3429395424987874E-2</v>
      </c>
      <c r="AG51">
        <f>IF('Output(tau)'!$B$18&gt;$H51,1/AG$1/SQRT(4*3.14159*'Output(tau)'!$B$12)*(('Output(tau)'!$B$18-$H51)/AG$1)^(-3/2)*EXP(-'Output(tau)'!$B$34*('Output(tau)'!$B$18-$H51)-(1-('Output(tau)'!$B$18-$H51)/AG$1)^2/(4*'Output(tau)'!$B$12*('Output(tau)'!$B$18-$H51)/AG$1)),0)</f>
        <v>4.2948421855075046E-2</v>
      </c>
      <c r="AH51">
        <f>IF('Output(tau)'!$B$18&gt;$H51,1/AH$1/SQRT(4*3.14159*'Output(tau)'!$B$12)*(('Output(tau)'!$B$18-$H51)/AH$1)^(-3/2)*EXP(-'Output(tau)'!$B$34*('Output(tau)'!$B$18-$H51)-(1-('Output(tau)'!$B$18-$H51)/AH$1)^2/(4*'Output(tau)'!$B$12*('Output(tau)'!$B$18-$H51)/AH$1)),0)</f>
        <v>4.2154096666336294E-2</v>
      </c>
      <c r="AI51">
        <f>IF('Output(tau)'!$B$18&gt;$H51,1/AI$1/SQRT(4*3.14159*'Output(tau)'!$B$12)*(('Output(tau)'!$B$18-$H51)/AI$1)^(-3/2)*EXP(-'Output(tau)'!$B$34*('Output(tau)'!$B$18-$H51)-(1-('Output(tau)'!$B$18-$H51)/AI$1)^2/(4*'Output(tau)'!$B$12*('Output(tau)'!$B$18-$H51)/AI$1)),0)</f>
        <v>4.1097230796309565E-2</v>
      </c>
      <c r="AJ51">
        <f>IF('Output(tau)'!$B$18&gt;$H51,1/AJ$1/SQRT(4*3.14159*'Output(tau)'!$B$12)*(('Output(tau)'!$B$18-$H51)/AJ$1)^(-3/2)*EXP(-'Output(tau)'!$B$34*('Output(tau)'!$B$18-$H51)-(1-('Output(tau)'!$B$18-$H51)/AJ$1)^2/(4*'Output(tau)'!$B$12*('Output(tau)'!$B$18-$H51)/AJ$1)),0)</f>
        <v>3.9826056718607714E-2</v>
      </c>
      <c r="AK51">
        <f>IF('Output(tau)'!$B$18&gt;$H51,1/AK$1/SQRT(4*3.14159*'Output(tau)'!$B$12)*(('Output(tau)'!$B$18-$H51)/AK$1)^(-3/2)*EXP(-'Output(tau)'!$B$34*('Output(tau)'!$B$18-$H51)-(1-('Output(tau)'!$B$18-$H51)/AK$1)^2/(4*'Output(tau)'!$B$12*('Output(tau)'!$B$18-$H51)/AK$1)),0)</f>
        <v>3.8385301111841665E-2</v>
      </c>
      <c r="AL51">
        <f>IF('Output(tau)'!$B$18&gt;$H51,1/AL$1/SQRT(4*3.14159*'Output(tau)'!$B$12)*(('Output(tau)'!$B$18-$H51)/AL$1)^(-3/2)*EXP(-'Output(tau)'!$B$34*('Output(tau)'!$B$18-$H51)-(1-('Output(tau)'!$B$18-$H51)/AL$1)^2/(4*'Output(tau)'!$B$12*('Output(tau)'!$B$18-$H51)/AL$1)),0)</f>
        <v>3.6815633824398959E-2</v>
      </c>
      <c r="AM51">
        <f>IF('Output(tau)'!$B$18&gt;$H51,1/AM$1/SQRT(4*3.14159*'Output(tau)'!$B$12)*(('Output(tau)'!$B$18-$H51)/AM$1)^(-3/2)*EXP(-'Output(tau)'!$B$34*('Output(tau)'!$B$18-$H51)-(1-('Output(tau)'!$B$18-$H51)/AM$1)^2/(4*'Output(tau)'!$B$12*('Output(tau)'!$B$18-$H51)/AM$1)),0)</f>
        <v>3.5153405291467758E-2</v>
      </c>
      <c r="AN51">
        <f>IF('Output(tau)'!$B$18&gt;$H51,1/AN$1/SQRT(4*3.14159*'Output(tau)'!$B$12)*(('Output(tau)'!$B$18-$H51)/AN$1)^(-3/2)*EXP(-'Output(tau)'!$B$34*('Output(tau)'!$B$18-$H51)-(1-('Output(tau)'!$B$18-$H51)/AN$1)^2/(4*'Output(tau)'!$B$12*('Output(tau)'!$B$18-$H51)/AN$1)),0)</f>
        <v>3.3430598709433698E-2</v>
      </c>
      <c r="AO51">
        <f>IF('Output(tau)'!$B$18&gt;$H51,1/AO$1/SQRT(4*3.14159*'Output(tau)'!$B$12)*(('Output(tau)'!$B$18-$H51)/AO$1)^(-3/2)*EXP(-'Output(tau)'!$B$34*('Output(tau)'!$B$18-$H51)-(1-('Output(tau)'!$B$18-$H51)/AO$1)^2/(4*'Output(tau)'!$B$12*('Output(tau)'!$B$18-$H51)/AO$1)),0)</f>
        <v>3.167493673834168E-2</v>
      </c>
      <c r="AP51">
        <f>IF('Output(tau)'!$B$18&gt;$H51,1/AP$1/SQRT(4*3.14159*'Output(tau)'!$B$12)*(('Output(tau)'!$B$18-$H51)/AP$1)^(-3/2)*EXP(-'Output(tau)'!$B$34*('Output(tau)'!$B$18-$H51)-(1-('Output(tau)'!$B$18-$H51)/AP$1)^2/(4*'Output(tau)'!$B$12*('Output(tau)'!$B$18-$H51)/AP$1)),0)</f>
        <v>2.9910094597399225E-2</v>
      </c>
      <c r="AQ51">
        <f>IF('Output(tau)'!$B$18&gt;$H51,1/AQ$1/SQRT(4*3.14159*'Output(tau)'!$B$12)*(('Output(tau)'!$B$18-$H51)/AQ$1)^(-3/2)*EXP(-'Output(tau)'!$B$34*('Output(tau)'!$B$18-$H51)-(1-('Output(tau)'!$B$18-$H51)/AQ$1)^2/(4*'Output(tau)'!$B$12*('Output(tau)'!$B$18-$H51)/AQ$1)),0)</f>
        <v>2.8155981869615411E-2</v>
      </c>
      <c r="AR51">
        <f>IF('Output(tau)'!$B$18&gt;$H51,1/AR$1/SQRT(4*3.14159*'Output(tau)'!$B$12)*(('Output(tau)'!$B$18-$H51)/AR$1)^(-3/2)*EXP(-'Output(tau)'!$B$34*('Output(tau)'!$B$18-$H51)-(1-('Output(tau)'!$B$18-$H51)/AR$1)^2/(4*'Output(tau)'!$B$12*('Output(tau)'!$B$18-$H51)/AR$1)),0)</f>
        <v>2.6429064111920742E-2</v>
      </c>
      <c r="AS51">
        <f>IF('Output(tau)'!$B$18&gt;$H51,1/AS$1/SQRT(4*3.14159*'Output(tau)'!$B$12)*(('Output(tau)'!$B$18-$H51)/AS$1)^(-3/2)*EXP(-'Output(tau)'!$B$34*('Output(tau)'!$B$18-$H51)-(1-('Output(tau)'!$B$18-$H51)/AS$1)^2/(4*'Output(tau)'!$B$12*('Output(tau)'!$B$18-$H51)/AS$1)),0)</f>
        <v>2.4742702582375618E-2</v>
      </c>
      <c r="AT51">
        <f>IF('Output(tau)'!$B$18&gt;$H51,1/AT$1/SQRT(4*3.14159*'Output(tau)'!$B$12)*(('Output(tau)'!$B$18-$H51)/AT$1)^(-3/2)*EXP(-'Output(tau)'!$B$34*('Output(tau)'!$B$18-$H51)-(1-('Output(tau)'!$B$18-$H51)/AT$1)^2/(4*'Output(tau)'!$B$12*('Output(tau)'!$B$18-$H51)/AT$1)),0)</f>
        <v>2.3107496216608028E-2</v>
      </c>
      <c r="AU51">
        <f>IF('Output(tau)'!$B$18&gt;$H51,1/AU$1/SQRT(4*3.14159*'Output(tau)'!$B$12)*(('Output(tau)'!$B$18-$H51)/AU$1)^(-3/2)*EXP(-'Output(tau)'!$B$34*('Output(tau)'!$B$18-$H51)-(1-('Output(tau)'!$B$18-$H51)/AU$1)^2/(4*'Output(tau)'!$B$12*('Output(tau)'!$B$18-$H51)/AU$1)),0)</f>
        <v>2.1531614604261388E-2</v>
      </c>
      <c r="AV51">
        <f>IF('Output(tau)'!$B$18&gt;$H51,1/AV$1/SQRT(4*3.14159*'Output(tau)'!$B$12)*(('Output(tau)'!$B$18-$H51)/AV$1)^(-3/2)*EXP(-'Output(tau)'!$B$34*('Output(tau)'!$B$18-$H51)-(1-('Output(tau)'!$B$18-$H51)/AV$1)^2/(4*'Output(tau)'!$B$12*('Output(tau)'!$B$18-$H51)/AV$1)),0)</f>
        <v>2.0021114324323391E-2</v>
      </c>
    </row>
    <row r="52" spans="7:48" x14ac:dyDescent="0.15">
      <c r="G52">
        <f>IF('Output(tau)'!$B$18&gt;H52,'Output(tau)'!$B$18-H52,0)</f>
        <v>20</v>
      </c>
      <c r="H52">
        <v>1980</v>
      </c>
      <c r="I52">
        <f>IF('Output(tau)'!$B$18&gt;$H52,1/I$1/SQRT(4*3.14159*'Output(tau)'!$B$12)*(('Output(tau)'!$B$18-$H52)/I$1)^(-3/2)*EXP(-'Output(tau)'!$B$34*('Output(tau)'!$B$18-$H52)-(1-('Output(tau)'!$B$18-$H52)/I$1)^2/(4*'Output(tau)'!$B$12*('Output(tau)'!$B$18-$H52)/I$1)),0)</f>
        <v>9.0361234496533511E-3</v>
      </c>
      <c r="J52">
        <f>IF('Output(tau)'!$B$18&gt;$H52,1/J$1/SQRT(4*3.14159*'Output(tau)'!$B$12)*(('Output(tau)'!$B$18-$H52)/J$1)^(-3/2)*EXP(-'Output(tau)'!$B$34*('Output(tau)'!$B$18-$H52)-(1-('Output(tau)'!$B$18-$H52)/J$1)^2/(4*'Output(tau)'!$B$12*('Output(tau)'!$B$18-$H52)/J$1)),0)</f>
        <v>2.2641333261018667E-11</v>
      </c>
      <c r="K52">
        <f>IF('Output(tau)'!$B$18&gt;$H52,1/K$1/SQRT(4*3.14159*'Output(tau)'!$B$12)*(('Output(tau)'!$B$18-$H52)/K$1)^(-3/2)*EXP(-'Output(tau)'!$B$34*('Output(tau)'!$B$18-$H52)-(1-('Output(tau)'!$B$18-$H52)/K$1)^2/(4*'Output(tau)'!$B$12*('Output(tau)'!$B$18-$H52)/K$1)),0)</f>
        <v>1.0180790461988248E-7</v>
      </c>
      <c r="L52">
        <f>IF('Output(tau)'!$B$18&gt;$H52,1/L$1/SQRT(4*3.14159*'Output(tau)'!$B$12)*(('Output(tau)'!$B$18-$H52)/L$1)^(-3/2)*EXP(-'Output(tau)'!$B$34*('Output(tau)'!$B$18-$H52)-(1-('Output(tau)'!$B$18-$H52)/L$1)^2/(4*'Output(tau)'!$B$12*('Output(tau)'!$B$18-$H52)/L$1)),0)</f>
        <v>6.6915141142849541E-6</v>
      </c>
      <c r="M52">
        <f>IF('Output(tau)'!$B$18&gt;$H52,1/M$1/SQRT(4*3.14159*'Output(tau)'!$B$12)*(('Output(tau)'!$B$18-$H52)/M$1)^(-3/2)*EXP(-'Output(tau)'!$B$34*('Output(tau)'!$B$18-$H52)-(1-('Output(tau)'!$B$18-$H52)/M$1)^2/(4*'Output(tau)'!$B$12*('Output(tau)'!$B$18-$H52)/M$1)),0)</f>
        <v>8.0431987311419228E-5</v>
      </c>
      <c r="N52">
        <f>IF('Output(tau)'!$B$18&gt;$H52,1/N$1/SQRT(4*3.14159*'Output(tau)'!$B$12)*(('Output(tau)'!$B$18-$H52)/N$1)^(-3/2)*EXP(-'Output(tau)'!$B$34*('Output(tau)'!$B$18-$H52)-(1-('Output(tau)'!$B$18-$H52)/N$1)^2/(4*'Output(tau)'!$B$12*('Output(tau)'!$B$18-$H52)/N$1)),0)</f>
        <v>4.116771370740369E-4</v>
      </c>
      <c r="O52">
        <f>IF('Output(tau)'!$B$18&gt;$H52,1/O$1/SQRT(4*3.14159*'Output(tau)'!$B$12)*(('Output(tau)'!$B$18-$H52)/O$1)^(-3/2)*EXP(-'Output(tau)'!$B$34*('Output(tau)'!$B$18-$H52)-(1-('Output(tau)'!$B$18-$H52)/O$1)^2/(4*'Output(tau)'!$B$12*('Output(tau)'!$B$18-$H52)/O$1)),0)</f>
        <v>1.2905076210568589E-3</v>
      </c>
      <c r="P52">
        <f>IF('Output(tau)'!$B$18&gt;$H52,1/P$1/SQRT(4*3.14159*'Output(tau)'!$B$12)*(('Output(tau)'!$B$18-$H52)/P$1)^(-3/2)*EXP(-'Output(tau)'!$B$34*('Output(tau)'!$B$18-$H52)-(1-('Output(tau)'!$B$18-$H52)/P$1)^2/(4*'Output(tau)'!$B$12*('Output(tau)'!$B$18-$H52)/P$1)),0)</f>
        <v>2.9732584862930014E-3</v>
      </c>
      <c r="Q52">
        <f>IF('Output(tau)'!$B$18&gt;$H52,1/Q$1/SQRT(4*3.14159*'Output(tau)'!$B$12)*(('Output(tau)'!$B$18-$H52)/Q$1)^(-3/2)*EXP(-'Output(tau)'!$B$34*('Output(tau)'!$B$18-$H52)-(1-('Output(tau)'!$B$18-$H52)/Q$1)^2/(4*'Output(tau)'!$B$12*('Output(tau)'!$B$18-$H52)/Q$1)),0)</f>
        <v>5.5733396207242698E-3</v>
      </c>
      <c r="R52">
        <f>IF('Output(tau)'!$B$18&gt;$H52,1/R$1/SQRT(4*3.14159*'Output(tau)'!$B$12)*(('Output(tau)'!$B$18-$H52)/R$1)^(-3/2)*EXP(-'Output(tau)'!$B$34*('Output(tau)'!$B$18-$H52)-(1-('Output(tau)'!$B$18-$H52)/R$1)^2/(4*'Output(tau)'!$B$12*('Output(tau)'!$B$18-$H52)/R$1)),0)</f>
        <v>9.0361234496533511E-3</v>
      </c>
      <c r="S52">
        <f>IF('Output(tau)'!$B$18&gt;$H52,1/S$1/SQRT(4*3.14159*'Output(tau)'!$B$12)*(('Output(tau)'!$B$18-$H52)/S$1)^(-3/2)*EXP(-'Output(tau)'!$B$34*('Output(tau)'!$B$18-$H52)-(1-('Output(tau)'!$B$18-$H52)/S$1)^2/(4*'Output(tau)'!$B$12*('Output(tau)'!$B$18-$H52)/S$1)),0)</f>
        <v>1.3176445515299499E-2</v>
      </c>
      <c r="T52">
        <f>IF('Output(tau)'!$B$18&gt;$H52,1/T$1/SQRT(4*3.14159*'Output(tau)'!$B$12)*(('Output(tau)'!$B$18-$H52)/T$1)^(-3/2)*EXP(-'Output(tau)'!$B$34*('Output(tau)'!$B$18-$H52)-(1-('Output(tau)'!$B$18-$H52)/T$1)^2/(4*'Output(tau)'!$B$12*('Output(tau)'!$B$18-$H52)/T$1)),0)</f>
        <v>1.7738268577857701E-2</v>
      </c>
      <c r="U52">
        <f>IF('Output(tau)'!$B$18&gt;$H52,1/U$1/SQRT(4*3.14159*'Output(tau)'!$B$12)*(('Output(tau)'!$B$18-$H52)/U$1)^(-3/2)*EXP(-'Output(tau)'!$B$34*('Output(tau)'!$B$18-$H52)-(1-('Output(tau)'!$B$18-$H52)/U$1)^2/(4*'Output(tau)'!$B$12*('Output(tau)'!$B$18-$H52)/U$1)),0)</f>
        <v>2.244928009357039E-2</v>
      </c>
      <c r="V52">
        <f>IF('Output(tau)'!$B$18&gt;$H52,1/V$1/SQRT(4*3.14159*'Output(tau)'!$B$12)*(('Output(tau)'!$B$18-$H52)/V$1)^(-3/2)*EXP(-'Output(tau)'!$B$34*('Output(tau)'!$B$18-$H52)-(1-('Output(tau)'!$B$18-$H52)/V$1)^2/(4*'Output(tau)'!$B$12*('Output(tau)'!$B$18-$H52)/V$1)),0)</f>
        <v>2.7059490860933233E-2</v>
      </c>
      <c r="W52">
        <f>IF('Output(tau)'!$B$18&gt;$H52,1/W$1/SQRT(4*3.14159*'Output(tau)'!$B$12)*(('Output(tau)'!$B$18-$H52)/W$1)^(-3/2)*EXP(-'Output(tau)'!$B$34*('Output(tau)'!$B$18-$H52)-(1-('Output(tau)'!$B$18-$H52)/W$1)^2/(4*'Output(tau)'!$B$12*('Output(tau)'!$B$18-$H52)/W$1)),0)</f>
        <v>3.1363019665903581E-2</v>
      </c>
      <c r="X52">
        <f>IF('Output(tau)'!$B$18&gt;$H52,1/X$1/SQRT(4*3.14159*'Output(tau)'!$B$12)*(('Output(tau)'!$B$18-$H52)/X$1)^(-3/2)*EXP(-'Output(tau)'!$B$34*('Output(tau)'!$B$18-$H52)-(1-('Output(tau)'!$B$18-$H52)/X$1)^2/(4*'Output(tau)'!$B$12*('Output(tau)'!$B$18-$H52)/X$1)),0)</f>
        <v>3.5206547545282352E-2</v>
      </c>
      <c r="Y52">
        <f>IF('Output(tau)'!$B$18&gt;$H52,1/Y$1/SQRT(4*3.14159*'Output(tau)'!$B$12)*(('Output(tau)'!$B$18-$H52)/Y$1)^(-3/2)*EXP(-'Output(tau)'!$B$34*('Output(tau)'!$B$18-$H52)-(1-('Output(tau)'!$B$18-$H52)/Y$1)^2/(4*'Output(tau)'!$B$12*('Output(tau)'!$B$18-$H52)/Y$1)),0)</f>
        <v>3.8488824076866504E-2</v>
      </c>
      <c r="Z52">
        <f>IF('Output(tau)'!$B$18&gt;$H52,1/Z$1/SQRT(4*3.14159*'Output(tau)'!$B$12)*(('Output(tau)'!$B$18-$H52)/Z$1)^(-3/2)*EXP(-'Output(tau)'!$B$34*('Output(tau)'!$B$18-$H52)-(1-('Output(tau)'!$B$18-$H52)/Z$1)^2/(4*'Output(tau)'!$B$12*('Output(tau)'!$B$18-$H52)/Z$1)),0)</f>
        <v>4.1155015998652789E-2</v>
      </c>
      <c r="AA52">
        <f>IF('Output(tau)'!$B$18&gt;$H52,1/AA$1/SQRT(4*3.14159*'Output(tau)'!$B$12)*(('Output(tau)'!$B$18-$H52)/AA$1)^(-3/2)*EXP(-'Output(tau)'!$B$34*('Output(tau)'!$B$18-$H52)-(1-('Output(tau)'!$B$18-$H52)/AA$1)^2/(4*'Output(tau)'!$B$12*('Output(tau)'!$B$18-$H52)/AA$1)),0)</f>
        <v>4.318867275877547E-2</v>
      </c>
      <c r="AB52">
        <f>IF('Output(tau)'!$B$18&gt;$H52,1/AB$1/SQRT(4*3.14159*'Output(tau)'!$B$12)*(('Output(tau)'!$B$18-$H52)/AB$1)^(-3/2)*EXP(-'Output(tau)'!$B$34*('Output(tau)'!$B$18-$H52)-(1-('Output(tau)'!$B$18-$H52)/AB$1)^2/(4*'Output(tau)'!$B$12*('Output(tau)'!$B$18-$H52)/AB$1)),0)</f>
        <v>4.4603121741145862E-2</v>
      </c>
      <c r="AC52">
        <f>IF('Output(tau)'!$B$18&gt;$H52,1/AC$1/SQRT(4*3.14159*'Output(tau)'!$B$12)*(('Output(tau)'!$B$18-$H52)/AC$1)^(-3/2)*EXP(-'Output(tau)'!$B$34*('Output(tau)'!$B$18-$H52)-(1-('Output(tau)'!$B$18-$H52)/AC$1)^2/(4*'Output(tau)'!$B$12*('Output(tau)'!$B$18-$H52)/AC$1)),0)</f>
        <v>4.5433356134992962E-2</v>
      </c>
      <c r="AD52">
        <f>IF('Output(tau)'!$B$18&gt;$H52,1/AD$1/SQRT(4*3.14159*'Output(tau)'!$B$12)*(('Output(tau)'!$B$18-$H52)/AD$1)^(-3/2)*EXP(-'Output(tau)'!$B$34*('Output(tau)'!$B$18-$H52)-(1-('Output(tau)'!$B$18-$H52)/AD$1)^2/(4*'Output(tau)'!$B$12*('Output(tau)'!$B$18-$H52)/AD$1)),0)</f>
        <v>4.5728954179551688E-2</v>
      </c>
      <c r="AE52">
        <f>IF('Output(tau)'!$B$18&gt;$H52,1/AE$1/SQRT(4*3.14159*'Output(tau)'!$B$12)*(('Output(tau)'!$B$18-$H52)/AE$1)^(-3/2)*EXP(-'Output(tau)'!$B$34*('Output(tau)'!$B$18-$H52)-(1-('Output(tau)'!$B$18-$H52)/AE$1)^2/(4*'Output(tau)'!$B$12*('Output(tau)'!$B$18-$H52)/AE$1)),0)</f>
        <v>4.5548230634412067E-2</v>
      </c>
      <c r="AF52">
        <f>IF('Output(tau)'!$B$18&gt;$H52,1/AF$1/SQRT(4*3.14159*'Output(tau)'!$B$12)*(('Output(tau)'!$B$18-$H52)/AF$1)^(-3/2)*EXP(-'Output(tau)'!$B$34*('Output(tau)'!$B$18-$H52)-(1-('Output(tau)'!$B$18-$H52)/AF$1)^2/(4*'Output(tau)'!$B$12*('Output(tau)'!$B$18-$H52)/AF$1)),0)</f>
        <v>4.4953620190367187E-2</v>
      </c>
      <c r="AG52">
        <f>IF('Output(tau)'!$B$18&gt;$H52,1/AG$1/SQRT(4*3.14159*'Output(tau)'!$B$12)*(('Output(tau)'!$B$18-$H52)/AG$1)^(-3/2)*EXP(-'Output(tau)'!$B$34*('Output(tau)'!$B$18-$H52)-(1-('Output(tau)'!$B$18-$H52)/AG$1)^2/(4*'Output(tau)'!$B$12*('Output(tau)'!$B$18-$H52)/AG$1)),0)</f>
        <v>4.400818443160294E-2</v>
      </c>
      <c r="AH52">
        <f>IF('Output(tau)'!$B$18&gt;$H52,1/AH$1/SQRT(4*3.14159*'Output(tau)'!$B$12)*(('Output(tau)'!$B$18-$H52)/AH$1)^(-3/2)*EXP(-'Output(tau)'!$B$34*('Output(tau)'!$B$18-$H52)-(1-('Output(tau)'!$B$18-$H52)/AH$1)^2/(4*'Output(tau)'!$B$12*('Output(tau)'!$B$18-$H52)/AH$1)),0)</f>
        <v>4.2773085440315585E-2</v>
      </c>
      <c r="AI52">
        <f>IF('Output(tau)'!$B$18&gt;$H52,1/AI$1/SQRT(4*3.14159*'Output(tau)'!$B$12)*(('Output(tau)'!$B$18-$H52)/AI$1)^(-3/2)*EXP(-'Output(tau)'!$B$34*('Output(tau)'!$B$18-$H52)-(1-('Output(tau)'!$B$18-$H52)/AI$1)^2/(4*'Output(tau)'!$B$12*('Output(tau)'!$B$18-$H52)/AI$1)),0)</f>
        <v>4.1305856556097136E-2</v>
      </c>
      <c r="AJ52">
        <f>IF('Output(tau)'!$B$18&gt;$H52,1/AJ$1/SQRT(4*3.14159*'Output(tau)'!$B$12)*(('Output(tau)'!$B$18-$H52)/AJ$1)^(-3/2)*EXP(-'Output(tau)'!$B$34*('Output(tau)'!$B$18-$H52)-(1-('Output(tau)'!$B$18-$H52)/AJ$1)^2/(4*'Output(tau)'!$B$12*('Output(tau)'!$B$18-$H52)/AJ$1)),0)</f>
        <v>3.9659308346629063E-2</v>
      </c>
      <c r="AK52">
        <f>IF('Output(tau)'!$B$18&gt;$H52,1/AK$1/SQRT(4*3.14159*'Output(tau)'!$B$12)*(('Output(tau)'!$B$18-$H52)/AK$1)^(-3/2)*EXP(-'Output(tau)'!$B$34*('Output(tau)'!$B$18-$H52)-(1-('Output(tau)'!$B$18-$H52)/AK$1)^2/(4*'Output(tau)'!$B$12*('Output(tau)'!$B$18-$H52)/AK$1)),0)</f>
        <v>3.788092540593483E-2</v>
      </c>
      <c r="AL52">
        <f>IF('Output(tau)'!$B$18&gt;$H52,1/AL$1/SQRT(4*3.14159*'Output(tau)'!$B$12)*(('Output(tau)'!$B$18-$H52)/AL$1)^(-3/2)*EXP(-'Output(tau)'!$B$34*('Output(tau)'!$B$18-$H52)-(1-('Output(tau)'!$B$18-$H52)/AL$1)^2/(4*'Output(tau)'!$B$12*('Output(tau)'!$B$18-$H52)/AL$1)),0)</f>
        <v>3.6012631004688656E-2</v>
      </c>
      <c r="AM52">
        <f>IF('Output(tau)'!$B$18&gt;$H52,1/AM$1/SQRT(4*3.14159*'Output(tau)'!$B$12)*(('Output(tau)'!$B$18-$H52)/AM$1)^(-3/2)*EXP(-'Output(tau)'!$B$34*('Output(tau)'!$B$18-$H52)-(1-('Output(tau)'!$B$18-$H52)/AM$1)^2/(4*'Output(tau)'!$B$12*('Output(tau)'!$B$18-$H52)/AM$1)),0)</f>
        <v>3.409081831579313E-2</v>
      </c>
      <c r="AN52">
        <f>IF('Output(tau)'!$B$18&gt;$H52,1/AN$1/SQRT(4*3.14159*'Output(tau)'!$B$12)*(('Output(tau)'!$B$18-$H52)/AN$1)^(-3/2)*EXP(-'Output(tau)'!$B$34*('Output(tau)'!$B$18-$H52)-(1-('Output(tau)'!$B$18-$H52)/AN$1)^2/(4*'Output(tau)'!$B$12*('Output(tau)'!$B$18-$H52)/AN$1)),0)</f>
        <v>3.2146567036285011E-2</v>
      </c>
      <c r="AO52">
        <f>IF('Output(tau)'!$B$18&gt;$H52,1/AO$1/SQRT(4*3.14159*'Output(tau)'!$B$12)*(('Output(tau)'!$B$18-$H52)/AO$1)^(-3/2)*EXP(-'Output(tau)'!$B$34*('Output(tau)'!$B$18-$H52)-(1-('Output(tau)'!$B$18-$H52)/AO$1)^2/(4*'Output(tau)'!$B$12*('Output(tau)'!$B$18-$H52)/AO$1)),0)</f>
        <v>3.0205981859285108E-2</v>
      </c>
      <c r="AP52">
        <f>IF('Output(tau)'!$B$18&gt;$H52,1/AP$1/SQRT(4*3.14159*'Output(tau)'!$B$12)*(('Output(tau)'!$B$18-$H52)/AP$1)^(-3/2)*EXP(-'Output(tau)'!$B$34*('Output(tau)'!$B$18-$H52)-(1-('Output(tau)'!$B$18-$H52)/AP$1)^2/(4*'Output(tau)'!$B$12*('Output(tau)'!$B$18-$H52)/AP$1)),0)</f>
        <v>2.8290604159094509E-2</v>
      </c>
      <c r="AQ52">
        <f>IF('Output(tau)'!$B$18&gt;$H52,1/AQ$1/SQRT(4*3.14159*'Output(tau)'!$B$12)*(('Output(tau)'!$B$18-$H52)/AQ$1)^(-3/2)*EXP(-'Output(tau)'!$B$34*('Output(tau)'!$B$18-$H52)-(1-('Output(tau)'!$B$18-$H52)/AQ$1)^2/(4*'Output(tau)'!$B$12*('Output(tau)'!$B$18-$H52)/AQ$1)),0)</f>
        <v>2.6417860517746507E-2</v>
      </c>
      <c r="AR52">
        <f>IF('Output(tau)'!$B$18&gt;$H52,1/AR$1/SQRT(4*3.14159*'Output(tau)'!$B$12)*(('Output(tau)'!$B$18-$H52)/AR$1)^(-3/2)*EXP(-'Output(tau)'!$B$34*('Output(tau)'!$B$18-$H52)-(1-('Output(tau)'!$B$18-$H52)/AR$1)^2/(4*'Output(tau)'!$B$12*('Output(tau)'!$B$18-$H52)/AR$1)),0)</f>
        <v>2.4601521591409391E-2</v>
      </c>
      <c r="AS52">
        <f>IF('Output(tau)'!$B$18&gt;$H52,1/AS$1/SQRT(4*3.14159*'Output(tau)'!$B$12)*(('Output(tau)'!$B$18-$H52)/AS$1)^(-3/2)*EXP(-'Output(tau)'!$B$34*('Output(tau)'!$B$18-$H52)-(1-('Output(tau)'!$B$18-$H52)/AS$1)^2/(4*'Output(tau)'!$B$12*('Output(tau)'!$B$18-$H52)/AS$1)),0)</f>
        <v>2.2852152608546374E-2</v>
      </c>
      <c r="AT52">
        <f>IF('Output(tau)'!$B$18&gt;$H52,1/AT$1/SQRT(4*3.14159*'Output(tau)'!$B$12)*(('Output(tau)'!$B$18-$H52)/AT$1)^(-3/2)*EXP(-'Output(tau)'!$B$34*('Output(tau)'!$B$18-$H52)-(1-('Output(tau)'!$B$18-$H52)/AT$1)^2/(4*'Output(tau)'!$B$12*('Output(tau)'!$B$18-$H52)/AT$1)),0)</f>
        <v>2.1177542838971483E-2</v>
      </c>
      <c r="AU52">
        <f>IF('Output(tau)'!$B$18&gt;$H52,1/AU$1/SQRT(4*3.14159*'Output(tau)'!$B$12)*(('Output(tau)'!$B$18-$H52)/AU$1)^(-3/2)*EXP(-'Output(tau)'!$B$34*('Output(tau)'!$B$18-$H52)-(1-('Output(tau)'!$B$18-$H52)/AU$1)^2/(4*'Output(tau)'!$B$12*('Output(tau)'!$B$18-$H52)/AU$1)),0)</f>
        <v>1.9583105984941351E-2</v>
      </c>
      <c r="AV52">
        <f>IF('Output(tau)'!$B$18&gt;$H52,1/AV$1/SQRT(4*3.14159*'Output(tau)'!$B$12)*(('Output(tau)'!$B$18-$H52)/AV$1)^(-3/2)*EXP(-'Output(tau)'!$B$34*('Output(tau)'!$B$18-$H52)-(1-('Output(tau)'!$B$18-$H52)/AV$1)^2/(4*'Output(tau)'!$B$12*('Output(tau)'!$B$18-$H52)/AV$1)),0)</f>
        <v>1.8072246899306699E-2</v>
      </c>
    </row>
    <row r="53" spans="7:48" x14ac:dyDescent="0.15">
      <c r="G53">
        <f>IF('Output(tau)'!$B$18&gt;H53,'Output(tau)'!$B$18-H53,0)</f>
        <v>19</v>
      </c>
      <c r="H53">
        <v>1981</v>
      </c>
      <c r="I53">
        <f>IF('Output(tau)'!$B$18&gt;$H53,1/I$1/SQRT(4*3.14159*'Output(tau)'!$B$12)*(('Output(tau)'!$B$18-$H53)/I$1)^(-3/2)*EXP(-'Output(tau)'!$B$34*('Output(tau)'!$B$18-$H53)-(1-('Output(tau)'!$B$18-$H53)/I$1)^2/(4*'Output(tau)'!$B$12*('Output(tau)'!$B$18-$H53)/I$1)),0)</f>
        <v>1.1732710714111635E-2</v>
      </c>
      <c r="J53">
        <f>IF('Output(tau)'!$B$18&gt;$H53,1/J$1/SQRT(4*3.14159*'Output(tau)'!$B$12)*(('Output(tau)'!$B$18-$H53)/J$1)^(-3/2)*EXP(-'Output(tau)'!$B$34*('Output(tau)'!$B$18-$H53)-(1-('Output(tau)'!$B$18-$H53)/J$1)^2/(4*'Output(tau)'!$B$12*('Output(tau)'!$B$18-$H53)/J$1)),0)</f>
        <v>8.4230676853035117E-11</v>
      </c>
      <c r="K53">
        <f>IF('Output(tau)'!$B$18&gt;$H53,1/K$1/SQRT(4*3.14159*'Output(tau)'!$B$12)*(('Output(tau)'!$B$18-$H53)/K$1)^(-3/2)*EXP(-'Output(tau)'!$B$34*('Output(tau)'!$B$18-$H53)-(1-('Output(tau)'!$B$18-$H53)/K$1)^2/(4*'Output(tau)'!$B$12*('Output(tau)'!$B$18-$H53)/K$1)),0)</f>
        <v>2.4804847293191625E-7</v>
      </c>
      <c r="L53">
        <f>IF('Output(tau)'!$B$18&gt;$H53,1/L$1/SQRT(4*3.14159*'Output(tau)'!$B$12)*(('Output(tau)'!$B$18-$H53)/L$1)^(-3/2)*EXP(-'Output(tau)'!$B$34*('Output(tau)'!$B$18-$H53)-(1-('Output(tau)'!$B$18-$H53)/L$1)^2/(4*'Output(tau)'!$B$12*('Output(tau)'!$B$18-$H53)/L$1)),0)</f>
        <v>1.3150559768247647E-5</v>
      </c>
      <c r="M53">
        <f>IF('Output(tau)'!$B$18&gt;$H53,1/M$1/SQRT(4*3.14159*'Output(tau)'!$B$12)*(('Output(tau)'!$B$18-$H53)/M$1)^(-3/2)*EXP(-'Output(tau)'!$B$34*('Output(tau)'!$B$18-$H53)-(1-('Output(tau)'!$B$18-$H53)/M$1)^2/(4*'Output(tau)'!$B$12*('Output(tau)'!$B$18-$H53)/M$1)),0)</f>
        <v>1.3858129957258381E-4</v>
      </c>
      <c r="N53">
        <f>IF('Output(tau)'!$B$18&gt;$H53,1/N$1/SQRT(4*3.14159*'Output(tau)'!$B$12)*(('Output(tau)'!$B$18-$H53)/N$1)^(-3/2)*EXP(-'Output(tau)'!$B$34*('Output(tau)'!$B$18-$H53)-(1-('Output(tau)'!$B$18-$H53)/N$1)^2/(4*'Output(tau)'!$B$12*('Output(tau)'!$B$18-$H53)/N$1)),0)</f>
        <v>6.4831216618650191E-4</v>
      </c>
      <c r="O53">
        <f>IF('Output(tau)'!$B$18&gt;$H53,1/O$1/SQRT(4*3.14159*'Output(tau)'!$B$12)*(('Output(tau)'!$B$18-$H53)/O$1)^(-3/2)*EXP(-'Output(tau)'!$B$34*('Output(tau)'!$B$18-$H53)-(1-('Output(tau)'!$B$18-$H53)/O$1)^2/(4*'Output(tau)'!$B$12*('Output(tau)'!$B$18-$H53)/O$1)),0)</f>
        <v>1.9023040565058051E-3</v>
      </c>
      <c r="P53">
        <f>IF('Output(tau)'!$B$18&gt;$H53,1/P$1/SQRT(4*3.14159*'Output(tau)'!$B$12)*(('Output(tau)'!$B$18-$H53)/P$1)^(-3/2)*EXP(-'Output(tau)'!$B$34*('Output(tau)'!$B$18-$H53)-(1-('Output(tau)'!$B$18-$H53)/P$1)^2/(4*'Output(tau)'!$B$12*('Output(tau)'!$B$18-$H53)/P$1)),0)</f>
        <v>4.1639612613089197E-3</v>
      </c>
      <c r="Q53">
        <f>IF('Output(tau)'!$B$18&gt;$H53,1/Q$1/SQRT(4*3.14159*'Output(tau)'!$B$12)*(('Output(tau)'!$B$18-$H53)/Q$1)^(-3/2)*EXP(-'Output(tau)'!$B$34*('Output(tau)'!$B$18-$H53)-(1-('Output(tau)'!$B$18-$H53)/Q$1)^2/(4*'Output(tau)'!$B$12*('Output(tau)'!$B$18-$H53)/Q$1)),0)</f>
        <v>7.4894970081316146E-3</v>
      </c>
      <c r="R53">
        <f>IF('Output(tau)'!$B$18&gt;$H53,1/R$1/SQRT(4*3.14159*'Output(tau)'!$B$12)*(('Output(tau)'!$B$18-$H53)/R$1)^(-3/2)*EXP(-'Output(tau)'!$B$34*('Output(tau)'!$B$18-$H53)-(1-('Output(tau)'!$B$18-$H53)/R$1)^2/(4*'Output(tau)'!$B$12*('Output(tau)'!$B$18-$H53)/R$1)),0)</f>
        <v>1.1732710714111635E-2</v>
      </c>
      <c r="S53">
        <f>IF('Output(tau)'!$B$18&gt;$H53,1/S$1/SQRT(4*3.14159*'Output(tau)'!$B$12)*(('Output(tau)'!$B$18-$H53)/S$1)^(-3/2)*EXP(-'Output(tau)'!$B$34*('Output(tau)'!$B$18-$H53)-(1-('Output(tau)'!$B$18-$H53)/S$1)^2/(4*'Output(tau)'!$B$12*('Output(tau)'!$B$18-$H53)/S$1)),0)</f>
        <v>1.6614487450693268E-2</v>
      </c>
      <c r="T53">
        <f>IF('Output(tau)'!$B$18&gt;$H53,1/T$1/SQRT(4*3.14159*'Output(tau)'!$B$12)*(('Output(tau)'!$B$18-$H53)/T$1)^(-3/2)*EXP(-'Output(tau)'!$B$34*('Output(tau)'!$B$18-$H53)-(1-('Output(tau)'!$B$18-$H53)/T$1)^2/(4*'Output(tau)'!$B$12*('Output(tau)'!$B$18-$H53)/T$1)),0)</f>
        <v>2.1803058949083381E-2</v>
      </c>
      <c r="U53">
        <f>IF('Output(tau)'!$B$18&gt;$H53,1/U$1/SQRT(4*3.14159*'Output(tau)'!$B$12)*(('Output(tau)'!$B$18-$H53)/U$1)^(-3/2)*EXP(-'Output(tau)'!$B$34*('Output(tau)'!$B$18-$H53)-(1-('Output(tau)'!$B$18-$H53)/U$1)^2/(4*'Output(tau)'!$B$12*('Output(tau)'!$B$18-$H53)/U$1)),0)</f>
        <v>2.6976870876290492E-2</v>
      </c>
      <c r="V53">
        <f>IF('Output(tau)'!$B$18&gt;$H53,1/V$1/SQRT(4*3.14159*'Output(tau)'!$B$12)*(('Output(tau)'!$B$18-$H53)/V$1)^(-3/2)*EXP(-'Output(tau)'!$B$34*('Output(tau)'!$B$18-$H53)-(1-('Output(tau)'!$B$18-$H53)/V$1)^2/(4*'Output(tau)'!$B$12*('Output(tau)'!$B$18-$H53)/V$1)),0)</f>
        <v>3.1862950687649966E-2</v>
      </c>
      <c r="W53">
        <f>IF('Output(tau)'!$B$18&gt;$H53,1/W$1/SQRT(4*3.14159*'Output(tau)'!$B$12)*(('Output(tau)'!$B$18-$H53)/W$1)^(-3/2)*EXP(-'Output(tau)'!$B$34*('Output(tau)'!$B$18-$H53)-(1-('Output(tau)'!$B$18-$H53)/W$1)^2/(4*'Output(tau)'!$B$12*('Output(tau)'!$B$18-$H53)/W$1)),0)</f>
        <v>3.6254078268640619E-2</v>
      </c>
      <c r="X53">
        <f>IF('Output(tau)'!$B$18&gt;$H53,1/X$1/SQRT(4*3.14159*'Output(tau)'!$B$12)*(('Output(tau)'!$B$18-$H53)/X$1)^(-3/2)*EXP(-'Output(tau)'!$B$34*('Output(tau)'!$B$18-$H53)-(1-('Output(tau)'!$B$18-$H53)/X$1)^2/(4*'Output(tau)'!$B$12*('Output(tau)'!$B$18-$H53)/X$1)),0)</f>
        <v>4.0011177749012306E-2</v>
      </c>
      <c r="Y53">
        <f>IF('Output(tau)'!$B$18&gt;$H53,1/Y$1/SQRT(4*3.14159*'Output(tau)'!$B$12)*(('Output(tau)'!$B$18-$H53)/Y$1)^(-3/2)*EXP(-'Output(tau)'!$B$34*('Output(tau)'!$B$18-$H53)-(1-('Output(tau)'!$B$18-$H53)/Y$1)^2/(4*'Output(tau)'!$B$12*('Output(tau)'!$B$18-$H53)/Y$1)),0)</f>
        <v>4.3056989494159877E-2</v>
      </c>
      <c r="Z53">
        <f>IF('Output(tau)'!$B$18&gt;$H53,1/Z$1/SQRT(4*3.14159*'Output(tau)'!$B$12)*(('Output(tau)'!$B$18-$H53)/Z$1)^(-3/2)*EXP(-'Output(tau)'!$B$34*('Output(tau)'!$B$18-$H53)-(1-('Output(tau)'!$B$18-$H53)/Z$1)^2/(4*'Output(tau)'!$B$12*('Output(tau)'!$B$18-$H53)/Z$1)),0)</f>
        <v>4.5365576610188668E-2</v>
      </c>
      <c r="AA53">
        <f>IF('Output(tau)'!$B$18&gt;$H53,1/AA$1/SQRT(4*3.14159*'Output(tau)'!$B$12)*(('Output(tau)'!$B$18-$H53)/AA$1)^(-3/2)*EXP(-'Output(tau)'!$B$34*('Output(tau)'!$B$18-$H53)-(1-('Output(tau)'!$B$18-$H53)/AA$1)^2/(4*'Output(tau)'!$B$12*('Output(tau)'!$B$18-$H53)/AA$1)),0)</f>
        <v>4.6950654464364056E-2</v>
      </c>
      <c r="AB53">
        <f>IF('Output(tau)'!$B$18&gt;$H53,1/AB$1/SQRT(4*3.14159*'Output(tau)'!$B$12)*(('Output(tau)'!$B$18-$H53)/AB$1)^(-3/2)*EXP(-'Output(tau)'!$B$34*('Output(tau)'!$B$18-$H53)-(1-('Output(tau)'!$B$18-$H53)/AB$1)^2/(4*'Output(tau)'!$B$12*('Output(tau)'!$B$18-$H53)/AB$1)),0)</f>
        <v>4.7854485051274771E-2</v>
      </c>
      <c r="AC53">
        <f>IF('Output(tau)'!$B$18&gt;$H53,1/AC$1/SQRT(4*3.14159*'Output(tau)'!$B$12)*(('Output(tau)'!$B$18-$H53)/AC$1)^(-3/2)*EXP(-'Output(tau)'!$B$34*('Output(tau)'!$B$18-$H53)-(1-('Output(tau)'!$B$18-$H53)/AC$1)^2/(4*'Output(tau)'!$B$12*('Output(tau)'!$B$18-$H53)/AC$1)),0)</f>
        <v>4.8138208524519603E-2</v>
      </c>
      <c r="AD53">
        <f>IF('Output(tau)'!$B$18&gt;$H53,1/AD$1/SQRT(4*3.14159*'Output(tau)'!$B$12)*(('Output(tau)'!$B$18-$H53)/AD$1)^(-3/2)*EXP(-'Output(tau)'!$B$34*('Output(tau)'!$B$18-$H53)-(1-('Output(tau)'!$B$18-$H53)/AD$1)^2/(4*'Output(tau)'!$B$12*('Output(tau)'!$B$18-$H53)/AD$1)),0)</f>
        <v>4.7873931612315186E-2</v>
      </c>
      <c r="AE53">
        <f>IF('Output(tau)'!$B$18&gt;$H53,1/AE$1/SQRT(4*3.14159*'Output(tau)'!$B$12)*(('Output(tau)'!$B$18-$H53)/AE$1)^(-3/2)*EXP(-'Output(tau)'!$B$34*('Output(tau)'!$B$18-$H53)-(1-('Output(tau)'!$B$18-$H53)/AE$1)^2/(4*'Output(tau)'!$B$12*('Output(tau)'!$B$18-$H53)/AE$1)),0)</f>
        <v>4.7138570984605555E-2</v>
      </c>
      <c r="AF53">
        <f>IF('Output(tau)'!$B$18&gt;$H53,1/AF$1/SQRT(4*3.14159*'Output(tau)'!$B$12)*(('Output(tau)'!$B$18-$H53)/AF$1)^(-3/2)*EXP(-'Output(tau)'!$B$34*('Output(tau)'!$B$18-$H53)-(1-('Output(tau)'!$B$18-$H53)/AF$1)^2/(4*'Output(tau)'!$B$12*('Output(tau)'!$B$18-$H53)/AF$1)),0)</f>
        <v>4.6009282391067267E-2</v>
      </c>
      <c r="AG53">
        <f>IF('Output(tau)'!$B$18&gt;$H53,1/AG$1/SQRT(4*3.14159*'Output(tau)'!$B$12)*(('Output(tau)'!$B$18-$H53)/AG$1)^(-3/2)*EXP(-'Output(tau)'!$B$34*('Output(tau)'!$B$18-$H53)-(1-('Output(tau)'!$B$18-$H53)/AG$1)^2/(4*'Output(tau)'!$B$12*('Output(tau)'!$B$18-$H53)/AG$1)),0)</f>
        <v>4.4560235641991158E-2</v>
      </c>
      <c r="AH53">
        <f>IF('Output(tau)'!$B$18&gt;$H53,1/AH$1/SQRT(4*3.14159*'Output(tau)'!$B$12)*(('Output(tau)'!$B$18-$H53)/AH$1)^(-3/2)*EXP(-'Output(tau)'!$B$34*('Output(tau)'!$B$18-$H53)-(1-('Output(tau)'!$B$18-$H53)/AH$1)^2/(4*'Output(tau)'!$B$12*('Output(tau)'!$B$18-$H53)/AH$1)),0)</f>
        <v>4.2860481150785848E-2</v>
      </c>
      <c r="AI53">
        <f>IF('Output(tau)'!$B$18&gt;$H53,1/AI$1/SQRT(4*3.14159*'Output(tau)'!$B$12)*(('Output(tau)'!$B$18-$H53)/AI$1)^(-3/2)*EXP(-'Output(tau)'!$B$34*('Output(tau)'!$B$18-$H53)-(1-('Output(tau)'!$B$18-$H53)/AI$1)^2/(4*'Output(tau)'!$B$12*('Output(tau)'!$B$18-$H53)/AI$1)),0)</f>
        <v>4.0972669643572643E-2</v>
      </c>
      <c r="AJ53">
        <f>IF('Output(tau)'!$B$18&gt;$H53,1/AJ$1/SQRT(4*3.14159*'Output(tau)'!$B$12)*(('Output(tau)'!$B$18-$H53)/AJ$1)^(-3/2)*EXP(-'Output(tau)'!$B$34*('Output(tau)'!$B$18-$H53)-(1-('Output(tau)'!$B$18-$H53)/AJ$1)^2/(4*'Output(tau)'!$B$12*('Output(tau)'!$B$18-$H53)/AJ$1)),0)</f>
        <v>3.8952416556465849E-2</v>
      </c>
      <c r="AK53">
        <f>IF('Output(tau)'!$B$18&gt;$H53,1/AK$1/SQRT(4*3.14159*'Output(tau)'!$B$12)*(('Output(tau)'!$B$18-$H53)/AK$1)^(-3/2)*EXP(-'Output(tau)'!$B$34*('Output(tau)'!$B$18-$H53)-(1-('Output(tau)'!$B$18-$H53)/AK$1)^2/(4*'Output(tau)'!$B$12*('Output(tau)'!$B$18-$H53)/AK$1)),0)</f>
        <v>3.6848137049938903E-2</v>
      </c>
      <c r="AL53">
        <f>IF('Output(tau)'!$B$18&gt;$H53,1/AL$1/SQRT(4*3.14159*'Output(tau)'!$B$12)*(('Output(tau)'!$B$18-$H53)/AL$1)^(-3/2)*EXP(-'Output(tau)'!$B$34*('Output(tau)'!$B$18-$H53)-(1-('Output(tau)'!$B$18-$H53)/AL$1)^2/(4*'Output(tau)'!$B$12*('Output(tau)'!$B$18-$H53)/AL$1)),0)</f>
        <v>3.4701211227042311E-2</v>
      </c>
      <c r="AM53">
        <f>IF('Output(tau)'!$B$18&gt;$H53,1/AM$1/SQRT(4*3.14159*'Output(tau)'!$B$12)*(('Output(tau)'!$B$18-$H53)/AM$1)^(-3/2)*EXP(-'Output(tau)'!$B$34*('Output(tau)'!$B$18-$H53)-(1-('Output(tau)'!$B$18-$H53)/AM$1)^2/(4*'Output(tau)'!$B$12*('Output(tau)'!$B$18-$H53)/AM$1)),0)</f>
        <v>3.254636945270041E-2</v>
      </c>
      <c r="AN53">
        <f>IF('Output(tau)'!$B$18&gt;$H53,1/AN$1/SQRT(4*3.14159*'Output(tau)'!$B$12)*(('Output(tau)'!$B$18-$H53)/AN$1)^(-3/2)*EXP(-'Output(tau)'!$B$34*('Output(tau)'!$B$18-$H53)-(1-('Output(tau)'!$B$18-$H53)/AN$1)^2/(4*'Output(tau)'!$B$12*('Output(tau)'!$B$18-$H53)/AN$1)),0)</f>
        <v>3.0412213609199414E-2</v>
      </c>
      <c r="AO53">
        <f>IF('Output(tau)'!$B$18&gt;$H53,1/AO$1/SQRT(4*3.14159*'Output(tau)'!$B$12)*(('Output(tau)'!$B$18-$H53)/AO$1)^(-3/2)*EXP(-'Output(tau)'!$B$34*('Output(tau)'!$B$18-$H53)-(1-('Output(tau)'!$B$18-$H53)/AO$1)^2/(4*'Output(tau)'!$B$12*('Output(tau)'!$B$18-$H53)/AO$1)),0)</f>
        <v>2.8321811544835419E-2</v>
      </c>
      <c r="AP53">
        <f>IF('Output(tau)'!$B$18&gt;$H53,1/AP$1/SQRT(4*3.14159*'Output(tau)'!$B$12)*(('Output(tau)'!$B$18-$H53)/AP$1)^(-3/2)*EXP(-'Output(tau)'!$B$34*('Output(tau)'!$B$18-$H53)-(1-('Output(tau)'!$B$18-$H53)/AP$1)^2/(4*'Output(tau)'!$B$12*('Output(tau)'!$B$18-$H53)/AP$1)),0)</f>
        <v>2.6293319192862603E-2</v>
      </c>
      <c r="AQ53">
        <f>IF('Output(tau)'!$B$18&gt;$H53,1/AQ$1/SQRT(4*3.14159*'Output(tau)'!$B$12)*(('Output(tau)'!$B$18-$H53)/AQ$1)^(-3/2)*EXP(-'Output(tau)'!$B$34*('Output(tau)'!$B$18-$H53)-(1-('Output(tau)'!$B$18-$H53)/AQ$1)^2/(4*'Output(tau)'!$B$12*('Output(tau)'!$B$18-$H53)/AQ$1)),0)</f>
        <v>2.4340598375214229E-2</v>
      </c>
      <c r="AR53">
        <f>IF('Output(tau)'!$B$18&gt;$H53,1/AR$1/SQRT(4*3.14159*'Output(tau)'!$B$12)*(('Output(tau)'!$B$18-$H53)/AR$1)^(-3/2)*EXP(-'Output(tau)'!$B$34*('Output(tau)'!$B$18-$H53)-(1-('Output(tau)'!$B$18-$H53)/AR$1)^2/(4*'Output(tau)'!$B$12*('Output(tau)'!$B$18-$H53)/AR$1)),0)</f>
        <v>2.2473808738347357E-2</v>
      </c>
      <c r="AS53">
        <f>IF('Output(tau)'!$B$18&gt;$H53,1/AS$1/SQRT(4*3.14159*'Output(tau)'!$B$12)*(('Output(tau)'!$B$18-$H53)/AS$1)^(-3/2)*EXP(-'Output(tau)'!$B$34*('Output(tau)'!$B$18-$H53)-(1-('Output(tau)'!$B$18-$H53)/AS$1)^2/(4*'Output(tau)'!$B$12*('Output(tau)'!$B$18-$H53)/AS$1)),0)</f>
        <v>2.0699960156934837E-2</v>
      </c>
      <c r="AT53">
        <f>IF('Output(tau)'!$B$18&gt;$H53,1/AT$1/SQRT(4*3.14159*'Output(tau)'!$B$12)*(('Output(tau)'!$B$18-$H53)/AT$1)^(-3/2)*EXP(-'Output(tau)'!$B$34*('Output(tau)'!$B$18-$H53)-(1-('Output(tau)'!$B$18-$H53)/AT$1)^2/(4*'Output(tau)'!$B$12*('Output(tau)'!$B$18-$H53)/AT$1)),0)</f>
        <v>1.9023417788743887E-2</v>
      </c>
      <c r="AU53">
        <f>IF('Output(tau)'!$B$18&gt;$H53,1/AU$1/SQRT(4*3.14159*'Output(tau)'!$B$12)*(('Output(tau)'!$B$18-$H53)/AU$1)^(-3/2)*EXP(-'Output(tau)'!$B$34*('Output(tau)'!$B$18-$H53)-(1-('Output(tau)'!$B$18-$H53)/AU$1)^2/(4*'Output(tau)'!$B$12*('Output(tau)'!$B$18-$H53)/AU$1)),0)</f>
        <v>1.7446356204089814E-2</v>
      </c>
      <c r="AV53">
        <f>IF('Output(tau)'!$B$18&gt;$H53,1/AV$1/SQRT(4*3.14159*'Output(tau)'!$B$12)*(('Output(tau)'!$B$18-$H53)/AV$1)^(-3/2)*EXP(-'Output(tau)'!$B$34*('Output(tau)'!$B$18-$H53)-(1-('Output(tau)'!$B$18-$H53)/AV$1)^2/(4*'Output(tau)'!$B$12*('Output(tau)'!$B$18-$H53)/AV$1)),0)</f>
        <v>1.5969162006939364E-2</v>
      </c>
    </row>
    <row r="54" spans="7:48" x14ac:dyDescent="0.15">
      <c r="G54">
        <f>IF('Output(tau)'!$B$18&gt;H54,'Output(tau)'!$B$18-H54,0)</f>
        <v>18</v>
      </c>
      <c r="H54">
        <v>1982</v>
      </c>
      <c r="I54">
        <f>IF('Output(tau)'!$B$18&gt;$H54,1/I$1/SQRT(4*3.14159*'Output(tau)'!$B$12)*(('Output(tau)'!$B$18-$H54)/I$1)^(-3/2)*EXP(-'Output(tau)'!$B$34*('Output(tau)'!$B$18-$H54)-(1-('Output(tau)'!$B$18-$H54)/I$1)^2/(4*'Output(tau)'!$B$12*('Output(tau)'!$B$18-$H54)/I$1)),0)</f>
        <v>1.5186124439141599E-2</v>
      </c>
      <c r="J54">
        <f>IF('Output(tau)'!$B$18&gt;$H54,1/J$1/SQRT(4*3.14159*'Output(tau)'!$B$12)*(('Output(tau)'!$B$18-$H54)/J$1)^(-3/2)*EXP(-'Output(tau)'!$B$34*('Output(tau)'!$B$18-$H54)-(1-('Output(tau)'!$B$18-$H54)/J$1)^2/(4*'Output(tau)'!$B$12*('Output(tau)'!$B$18-$H54)/J$1)),0)</f>
        <v>3.1420327118762151E-10</v>
      </c>
      <c r="K54">
        <f>IF('Output(tau)'!$B$18&gt;$H54,1/K$1/SQRT(4*3.14159*'Output(tau)'!$B$12)*(('Output(tau)'!$B$18-$H54)/K$1)^(-3/2)*EXP(-'Output(tau)'!$B$34*('Output(tau)'!$B$18-$H54)-(1-('Output(tau)'!$B$18-$H54)/K$1)^2/(4*'Output(tau)'!$B$12*('Output(tau)'!$B$18-$H54)/K$1)),0)</f>
        <v>6.055447845093136E-7</v>
      </c>
      <c r="L54">
        <f>IF('Output(tau)'!$B$18&gt;$H54,1/L$1/SQRT(4*3.14159*'Output(tau)'!$B$12)*(('Output(tau)'!$B$18-$H54)/L$1)^(-3/2)*EXP(-'Output(tau)'!$B$34*('Output(tau)'!$B$18-$H54)-(1-('Output(tau)'!$B$18-$H54)/L$1)^2/(4*'Output(tau)'!$B$12*('Output(tau)'!$B$18-$H54)/L$1)),0)</f>
        <v>2.5876245649464726E-5</v>
      </c>
      <c r="M54">
        <f>IF('Output(tau)'!$B$18&gt;$H54,1/M$1/SQRT(4*3.14159*'Output(tau)'!$B$12)*(('Output(tau)'!$B$18-$H54)/M$1)^(-3/2)*EXP(-'Output(tau)'!$B$34*('Output(tau)'!$B$18-$H54)-(1-('Output(tau)'!$B$18-$H54)/M$1)^2/(4*'Output(tau)'!$B$12*('Output(tau)'!$B$18-$H54)/M$1)),0)</f>
        <v>2.3889121435254152E-4</v>
      </c>
      <c r="N54">
        <f>IF('Output(tau)'!$B$18&gt;$H54,1/N$1/SQRT(4*3.14159*'Output(tau)'!$B$12)*(('Output(tau)'!$B$18-$H54)/N$1)^(-3/2)*EXP(-'Output(tau)'!$B$34*('Output(tau)'!$B$18-$H54)-(1-('Output(tau)'!$B$18-$H54)/N$1)^2/(4*'Output(tau)'!$B$12*('Output(tau)'!$B$18-$H54)/N$1)),0)</f>
        <v>1.0207369728077234E-3</v>
      </c>
      <c r="O54">
        <f>IF('Output(tau)'!$B$18&gt;$H54,1/O$1/SQRT(4*3.14159*'Output(tau)'!$B$12)*(('Output(tau)'!$B$18-$H54)/O$1)^(-3/2)*EXP(-'Output(tau)'!$B$34*('Output(tau)'!$B$18-$H54)-(1-('Output(tau)'!$B$18-$H54)/O$1)^2/(4*'Output(tau)'!$B$12*('Output(tau)'!$B$18-$H54)/O$1)),0)</f>
        <v>2.8014577626441005E-3</v>
      </c>
      <c r="P54">
        <f>IF('Output(tau)'!$B$18&gt;$H54,1/P$1/SQRT(4*3.14159*'Output(tau)'!$B$12)*(('Output(tau)'!$B$18-$H54)/P$1)^(-3/2)*EXP(-'Output(tau)'!$B$34*('Output(tau)'!$B$18-$H54)-(1-('Output(tau)'!$B$18-$H54)/P$1)^2/(4*'Output(tau)'!$B$12*('Output(tau)'!$B$18-$H54)/P$1)),0)</f>
        <v>5.8216757346210707E-3</v>
      </c>
      <c r="Q54">
        <f>IF('Output(tau)'!$B$18&gt;$H54,1/Q$1/SQRT(4*3.14159*'Output(tau)'!$B$12)*(('Output(tau)'!$B$18-$H54)/Q$1)^(-3/2)*EXP(-'Output(tau)'!$B$34*('Output(tau)'!$B$18-$H54)-(1-('Output(tau)'!$B$18-$H54)/Q$1)^2/(4*'Output(tau)'!$B$12*('Output(tau)'!$B$18-$H54)/Q$1)),0)</f>
        <v>1.0040137166281498E-2</v>
      </c>
      <c r="R54">
        <f>IF('Output(tau)'!$B$18&gt;$H54,1/R$1/SQRT(4*3.14159*'Output(tau)'!$B$12)*(('Output(tau)'!$B$18-$H54)/R$1)^(-3/2)*EXP(-'Output(tau)'!$B$34*('Output(tau)'!$B$18-$H54)-(1-('Output(tau)'!$B$18-$H54)/R$1)^2/(4*'Output(tau)'!$B$12*('Output(tau)'!$B$18-$H54)/R$1)),0)</f>
        <v>1.5186124439141599E-2</v>
      </c>
      <c r="S54">
        <f>IF('Output(tau)'!$B$18&gt;$H54,1/S$1/SQRT(4*3.14159*'Output(tau)'!$B$12)*(('Output(tau)'!$B$18-$H54)/S$1)^(-3/2)*EXP(-'Output(tau)'!$B$34*('Output(tau)'!$B$18-$H54)-(1-('Output(tau)'!$B$18-$H54)/S$1)^2/(4*'Output(tau)'!$B$12*('Output(tau)'!$B$18-$H54)/S$1)),0)</f>
        <v>2.0868466823102359E-2</v>
      </c>
      <c r="T54">
        <f>IF('Output(tau)'!$B$18&gt;$H54,1/T$1/SQRT(4*3.14159*'Output(tau)'!$B$12)*(('Output(tau)'!$B$18-$H54)/T$1)^(-3/2)*EXP(-'Output(tau)'!$B$34*('Output(tau)'!$B$18-$H54)-(1-('Output(tau)'!$B$18-$H54)/T$1)^2/(4*'Output(tau)'!$B$12*('Output(tau)'!$B$18-$H54)/T$1)),0)</f>
        <v>2.6676022966436043E-2</v>
      </c>
      <c r="U54">
        <f>IF('Output(tau)'!$B$18&gt;$H54,1/U$1/SQRT(4*3.14159*'Output(tau)'!$B$12)*(('Output(tau)'!$B$18-$H54)/U$1)^(-3/2)*EXP(-'Output(tau)'!$B$34*('Output(tau)'!$B$18-$H54)-(1-('Output(tau)'!$B$18-$H54)/U$1)^2/(4*'Output(tau)'!$B$12*('Output(tau)'!$B$18-$H54)/U$1)),0)</f>
        <v>3.2244876071636307E-2</v>
      </c>
      <c r="V54">
        <f>IF('Output(tau)'!$B$18&gt;$H54,1/V$1/SQRT(4*3.14159*'Output(tau)'!$B$12)*(('Output(tau)'!$B$18-$H54)/V$1)^(-3/2)*EXP(-'Output(tau)'!$B$34*('Output(tau)'!$B$18-$H54)-(1-('Output(tau)'!$B$18-$H54)/V$1)^2/(4*'Output(tau)'!$B$12*('Output(tau)'!$B$18-$H54)/V$1)),0)</f>
        <v>3.7291931648503113E-2</v>
      </c>
      <c r="W54">
        <f>IF('Output(tau)'!$B$18&gt;$H54,1/W$1/SQRT(4*3.14159*'Output(tau)'!$B$12)*(('Output(tau)'!$B$18-$H54)/W$1)^(-3/2)*EXP(-'Output(tau)'!$B$34*('Output(tau)'!$B$18-$H54)-(1-('Output(tau)'!$B$18-$H54)/W$1)^2/(4*'Output(tau)'!$B$12*('Output(tau)'!$B$18-$H54)/W$1)),0)</f>
        <v>4.162372239848814E-2</v>
      </c>
      <c r="X54">
        <f>IF('Output(tau)'!$B$18&gt;$H54,1/X$1/SQRT(4*3.14159*'Output(tau)'!$B$12)*(('Output(tau)'!$B$18-$H54)/X$1)^(-3/2)*EXP(-'Output(tau)'!$B$34*('Output(tau)'!$B$18-$H54)-(1-('Output(tau)'!$B$18-$H54)/X$1)^2/(4*'Output(tau)'!$B$12*('Output(tau)'!$B$18-$H54)/X$1)),0)</f>
        <v>4.5130154008244286E-2</v>
      </c>
      <c r="Y54">
        <f>IF('Output(tau)'!$B$18&gt;$H54,1/Y$1/SQRT(4*3.14159*'Output(tau)'!$B$12)*(('Output(tau)'!$B$18-$H54)/Y$1)^(-3/2)*EXP(-'Output(tau)'!$B$34*('Output(tau)'!$B$18-$H54)-(1-('Output(tau)'!$B$18-$H54)/Y$1)^2/(4*'Output(tau)'!$B$12*('Output(tau)'!$B$18-$H54)/Y$1)),0)</f>
        <v>4.7770831084280173E-2</v>
      </c>
      <c r="Z54">
        <f>IF('Output(tau)'!$B$18&gt;$H54,1/Z$1/SQRT(4*3.14159*'Output(tau)'!$B$12)*(('Output(tau)'!$B$18-$H54)/Z$1)^(-3/2)*EXP(-'Output(tau)'!$B$34*('Output(tau)'!$B$18-$H54)-(1-('Output(tau)'!$B$18-$H54)/Z$1)^2/(4*'Output(tau)'!$B$12*('Output(tau)'!$B$18-$H54)/Z$1)),0)</f>
        <v>4.9559024156828731E-2</v>
      </c>
      <c r="AA54">
        <f>IF('Output(tau)'!$B$18&gt;$H54,1/AA$1/SQRT(4*3.14159*'Output(tau)'!$B$12)*(('Output(tau)'!$B$18-$H54)/AA$1)^(-3/2)*EXP(-'Output(tau)'!$B$34*('Output(tau)'!$B$18-$H54)-(1-('Output(tau)'!$B$18-$H54)/AA$1)^2/(4*'Output(tau)'!$B$12*('Output(tau)'!$B$18-$H54)/AA$1)),0)</f>
        <v>5.0546213445302801E-2</v>
      </c>
      <c r="AB54">
        <f>IF('Output(tau)'!$B$18&gt;$H54,1/AB$1/SQRT(4*3.14159*'Output(tau)'!$B$12)*(('Output(tau)'!$B$18-$H54)/AB$1)^(-3/2)*EXP(-'Output(tau)'!$B$34*('Output(tau)'!$B$18-$H54)-(1-('Output(tau)'!$B$18-$H54)/AB$1)^2/(4*'Output(tau)'!$B$12*('Output(tau)'!$B$18-$H54)/AB$1)),0)</f>
        <v>5.080866172673186E-2</v>
      </c>
      <c r="AC54">
        <f>IF('Output(tau)'!$B$18&gt;$H54,1/AC$1/SQRT(4*3.14159*'Output(tau)'!$B$12)*(('Output(tau)'!$B$18-$H54)/AC$1)^(-3/2)*EXP(-'Output(tau)'!$B$34*('Output(tau)'!$B$18-$H54)-(1-('Output(tau)'!$B$18-$H54)/AC$1)^2/(4*'Output(tau)'!$B$12*('Output(tau)'!$B$18-$H54)/AC$1)),0)</f>
        <v>5.043653921462745E-2</v>
      </c>
      <c r="AD54">
        <f>IF('Output(tau)'!$B$18&gt;$H54,1/AD$1/SQRT(4*3.14159*'Output(tau)'!$B$12)*(('Output(tau)'!$B$18-$H54)/AD$1)^(-3/2)*EXP(-'Output(tau)'!$B$34*('Output(tau)'!$B$18-$H54)-(1-('Output(tau)'!$B$18-$H54)/AD$1)^2/(4*'Output(tau)'!$B$12*('Output(tau)'!$B$18-$H54)/AD$1)),0)</f>
        <v>4.952559532214984E-2</v>
      </c>
      <c r="AE54">
        <f>IF('Output(tau)'!$B$18&gt;$H54,1/AE$1/SQRT(4*3.14159*'Output(tau)'!$B$12)*(('Output(tau)'!$B$18-$H54)/AE$1)^(-3/2)*EXP(-'Output(tau)'!$B$34*('Output(tau)'!$B$18-$H54)-(1-('Output(tau)'!$B$18-$H54)/AE$1)^2/(4*'Output(tau)'!$B$12*('Output(tau)'!$B$18-$H54)/AE$1)),0)</f>
        <v>4.8171107500277775E-2</v>
      </c>
      <c r="AF54">
        <f>IF('Output(tau)'!$B$18&gt;$H54,1/AF$1/SQRT(4*3.14159*'Output(tau)'!$B$12)*(('Output(tau)'!$B$18-$H54)/AF$1)^(-3/2)*EXP(-'Output(tau)'!$B$34*('Output(tau)'!$B$18-$H54)-(1-('Output(tau)'!$B$18-$H54)/AF$1)^2/(4*'Output(tau)'!$B$12*('Output(tau)'!$B$18-$H54)/AF$1)),0)</f>
        <v>4.6463732838375661E-2</v>
      </c>
      <c r="AG54">
        <f>IF('Output(tau)'!$B$18&gt;$H54,1/AG$1/SQRT(4*3.14159*'Output(tau)'!$B$12)*(('Output(tau)'!$B$18-$H54)/AG$1)^(-3/2)*EXP(-'Output(tau)'!$B$34*('Output(tau)'!$B$18-$H54)-(1-('Output(tau)'!$B$18-$H54)/AG$1)^2/(4*'Output(tau)'!$B$12*('Output(tau)'!$B$18-$H54)/AG$1)),0)</f>
        <v>4.4486873925498278E-2</v>
      </c>
      <c r="AH54">
        <f>IF('Output(tau)'!$B$18&gt;$H54,1/AH$1/SQRT(4*3.14159*'Output(tau)'!$B$12)*(('Output(tau)'!$B$18-$H54)/AH$1)^(-3/2)*EXP(-'Output(tau)'!$B$34*('Output(tau)'!$B$18-$H54)-(1-('Output(tau)'!$B$18-$H54)/AH$1)^2/(4*'Output(tau)'!$B$12*('Output(tau)'!$B$18-$H54)/AH$1)),0)</f>
        <v>4.2315202329263037E-2</v>
      </c>
      <c r="AI54">
        <f>IF('Output(tau)'!$B$18&gt;$H54,1/AI$1/SQRT(4*3.14159*'Output(tau)'!$B$12)*(('Output(tau)'!$B$18-$H54)/AI$1)^(-3/2)*EXP(-'Output(tau)'!$B$34*('Output(tau)'!$B$18-$H54)-(1-('Output(tau)'!$B$18-$H54)/AI$1)^2/(4*'Output(tau)'!$B$12*('Output(tau)'!$B$18-$H54)/AI$1)),0)</f>
        <v>4.0014034449654068E-2</v>
      </c>
      <c r="AJ54">
        <f>IF('Output(tau)'!$B$18&gt;$H54,1/AJ$1/SQRT(4*3.14159*'Output(tau)'!$B$12)*(('Output(tau)'!$B$18-$H54)/AJ$1)^(-3/2)*EXP(-'Output(tau)'!$B$34*('Output(tau)'!$B$18-$H54)-(1-('Output(tau)'!$B$18-$H54)/AJ$1)^2/(4*'Output(tau)'!$B$12*('Output(tau)'!$B$18-$H54)/AJ$1)),0)</f>
        <v>3.7639310510059643E-2</v>
      </c>
      <c r="AK54">
        <f>IF('Output(tau)'!$B$18&gt;$H54,1/AK$1/SQRT(4*3.14159*'Output(tau)'!$B$12)*(('Output(tau)'!$B$18-$H54)/AK$1)^(-3/2)*EXP(-'Output(tau)'!$B$34*('Output(tau)'!$B$18-$H54)-(1-('Output(tau)'!$B$18-$H54)/AK$1)^2/(4*'Output(tau)'!$B$12*('Output(tau)'!$B$18-$H54)/AK$1)),0)</f>
        <v>3.5237980301905919E-2</v>
      </c>
      <c r="AL54">
        <f>IF('Output(tau)'!$B$18&gt;$H54,1/AL$1/SQRT(4*3.14159*'Output(tau)'!$B$12)*(('Output(tau)'!$B$18-$H54)/AL$1)^(-3/2)*EXP(-'Output(tau)'!$B$34*('Output(tau)'!$B$18-$H54)-(1-('Output(tau)'!$B$18-$H54)/AL$1)^2/(4*'Output(tau)'!$B$12*('Output(tau)'!$B$18-$H54)/AL$1)),0)</f>
        <v>3.2848645514551314E-2</v>
      </c>
      <c r="AM54">
        <f>IF('Output(tau)'!$B$18&gt;$H54,1/AM$1/SQRT(4*3.14159*'Output(tau)'!$B$12)*(('Output(tau)'!$B$18-$H54)/AM$1)^(-3/2)*EXP(-'Output(tau)'!$B$34*('Output(tau)'!$B$18-$H54)-(1-('Output(tau)'!$B$18-$H54)/AM$1)^2/(4*'Output(tau)'!$B$12*('Output(tau)'!$B$18-$H54)/AM$1)),0)</f>
        <v>3.050234698386773E-2</v>
      </c>
      <c r="AN54">
        <f>IF('Output(tau)'!$B$18&gt;$H54,1/AN$1/SQRT(4*3.14159*'Output(tau)'!$B$12)*(('Output(tau)'!$B$18-$H54)/AN$1)^(-3/2)*EXP(-'Output(tau)'!$B$34*('Output(tau)'!$B$18-$H54)-(1-('Output(tau)'!$B$18-$H54)/AN$1)^2/(4*'Output(tau)'!$B$12*('Output(tau)'!$B$18-$H54)/AN$1)),0)</f>
        <v>2.8223416181687336E-2</v>
      </c>
      <c r="AO54">
        <f>IF('Output(tau)'!$B$18&gt;$H54,1/AO$1/SQRT(4*3.14159*'Output(tau)'!$B$12)*(('Output(tau)'!$B$18-$H54)/AO$1)^(-3/2)*EXP(-'Output(tau)'!$B$34*('Output(tau)'!$B$18-$H54)-(1-('Output(tau)'!$B$18-$H54)/AO$1)^2/(4*'Output(tau)'!$B$12*('Output(tau)'!$B$18-$H54)/AO$1)),0)</f>
        <v>2.6030334545942644E-2</v>
      </c>
      <c r="AP54">
        <f>IF('Output(tau)'!$B$18&gt;$H54,1/AP$1/SQRT(4*3.14159*'Output(tau)'!$B$12)*(('Output(tau)'!$B$18-$H54)/AP$1)^(-3/2)*EXP(-'Output(tau)'!$B$34*('Output(tau)'!$B$18-$H54)-(1-('Output(tau)'!$B$18-$H54)/AP$1)^2/(4*'Output(tau)'!$B$12*('Output(tau)'!$B$18-$H54)/AP$1)),0)</f>
        <v>2.3936562837995674E-2</v>
      </c>
      <c r="AQ54">
        <f>IF('Output(tau)'!$B$18&gt;$H54,1/AQ$1/SQRT(4*3.14159*'Output(tau)'!$B$12)*(('Output(tau)'!$B$18-$H54)/AQ$1)^(-3/2)*EXP(-'Output(tau)'!$B$34*('Output(tau)'!$B$18-$H54)-(1-('Output(tau)'!$B$18-$H54)/AQ$1)^2/(4*'Output(tau)'!$B$12*('Output(tau)'!$B$18-$H54)/AQ$1)),0)</f>
        <v>2.1951316641764074E-2</v>
      </c>
      <c r="AR54">
        <f>IF('Output(tau)'!$B$18&gt;$H54,1/AR$1/SQRT(4*3.14159*'Output(tau)'!$B$12)*(('Output(tau)'!$B$18-$H54)/AR$1)^(-3/2)*EXP(-'Output(tau)'!$B$34*('Output(tau)'!$B$18-$H54)-(1-('Output(tau)'!$B$18-$H54)/AR$1)^2/(4*'Output(tau)'!$B$12*('Output(tau)'!$B$18-$H54)/AR$1)),0)</f>
        <v>2.0080274332562997E-2</v>
      </c>
      <c r="AS54">
        <f>IF('Output(tau)'!$B$18&gt;$H54,1/AS$1/SQRT(4*3.14159*'Output(tau)'!$B$12)*(('Output(tau)'!$B$18-$H54)/AS$1)^(-3/2)*EXP(-'Output(tau)'!$B$34*('Output(tau)'!$B$18-$H54)-(1-('Output(tau)'!$B$18-$H54)/AS$1)^2/(4*'Output(tau)'!$B$12*('Output(tau)'!$B$18-$H54)/AS$1)),0)</f>
        <v>1.8326211156254019E-2</v>
      </c>
      <c r="AT54">
        <f>IF('Output(tau)'!$B$18&gt;$H54,1/AT$1/SQRT(4*3.14159*'Output(tau)'!$B$12)*(('Output(tau)'!$B$18-$H54)/AT$1)^(-3/2)*EXP(-'Output(tau)'!$B$34*('Output(tau)'!$B$18-$H54)-(1-('Output(tau)'!$B$18-$H54)/AT$1)^2/(4*'Output(tau)'!$B$12*('Output(tau)'!$B$18-$H54)/AT$1)),0)</f>
        <v>1.6689558147750076E-2</v>
      </c>
      <c r="AU54">
        <f>IF('Output(tau)'!$B$18&gt;$H54,1/AU$1/SQRT(4*3.14159*'Output(tau)'!$B$12)*(('Output(tau)'!$B$18-$H54)/AU$1)^(-3/2)*EXP(-'Output(tau)'!$B$34*('Output(tau)'!$B$18-$H54)-(1-('Output(tau)'!$B$18-$H54)/AU$1)^2/(4*'Output(tau)'!$B$12*('Output(tau)'!$B$18-$H54)/AU$1)),0)</f>
        <v>1.5168888029299749E-2</v>
      </c>
      <c r="AV54">
        <f>IF('Output(tau)'!$B$18&gt;$H54,1/AV$1/SQRT(4*3.14159*'Output(tau)'!$B$12)*(('Output(tau)'!$B$18-$H54)/AV$1)^(-3/2)*EXP(-'Output(tau)'!$B$34*('Output(tau)'!$B$18-$H54)-(1-('Output(tau)'!$B$18-$H54)/AV$1)^2/(4*'Output(tau)'!$B$12*('Output(tau)'!$B$18-$H54)/AV$1)),0)</f>
        <v>1.376133239685005E-2</v>
      </c>
    </row>
    <row r="55" spans="7:48" x14ac:dyDescent="0.15">
      <c r="G55">
        <f>IF('Output(tau)'!$B$18&gt;H55,'Output(tau)'!$B$18-H55,0)</f>
        <v>17</v>
      </c>
      <c r="H55">
        <v>1983</v>
      </c>
      <c r="I55">
        <f>IF('Output(tau)'!$B$18&gt;$H55,1/I$1/SQRT(4*3.14159*'Output(tau)'!$B$12)*(('Output(tau)'!$B$18-$H55)/I$1)^(-3/2)*EXP(-'Output(tau)'!$B$34*('Output(tau)'!$B$18-$H55)-(1-('Output(tau)'!$B$18-$H55)/I$1)^2/(4*'Output(tau)'!$B$12*('Output(tau)'!$B$18-$H55)/I$1)),0)</f>
        <v>1.9578272774459872E-2</v>
      </c>
      <c r="J55">
        <f>IF('Output(tau)'!$B$18&gt;$H55,1/J$1/SQRT(4*3.14159*'Output(tau)'!$B$12)*(('Output(tau)'!$B$18-$H55)/J$1)^(-3/2)*EXP(-'Output(tau)'!$B$34*('Output(tau)'!$B$18-$H55)-(1-('Output(tau)'!$B$18-$H55)/J$1)^2/(4*'Output(tau)'!$B$12*('Output(tau)'!$B$18-$H55)/J$1)),0)</f>
        <v>1.1754870935860109E-9</v>
      </c>
      <c r="K55">
        <f>IF('Output(tau)'!$B$18&gt;$H55,1/K$1/SQRT(4*3.14159*'Output(tau)'!$B$12)*(('Output(tau)'!$B$18-$H55)/K$1)^(-3/2)*EXP(-'Output(tau)'!$B$34*('Output(tau)'!$B$18-$H55)-(1-('Output(tau)'!$B$18-$H55)/K$1)^2/(4*'Output(tau)'!$B$12*('Output(tau)'!$B$18-$H55)/K$1)),0)</f>
        <v>1.4813212030321818E-6</v>
      </c>
      <c r="L55">
        <f>IF('Output(tau)'!$B$18&gt;$H55,1/L$1/SQRT(4*3.14159*'Output(tau)'!$B$12)*(('Output(tau)'!$B$18-$H55)/L$1)^(-3/2)*EXP(-'Output(tau)'!$B$34*('Output(tau)'!$B$18-$H55)-(1-('Output(tau)'!$B$18-$H55)/L$1)^2/(4*'Output(tau)'!$B$12*('Output(tau)'!$B$18-$H55)/L$1)),0)</f>
        <v>5.0977444677206444E-5</v>
      </c>
      <c r="M55">
        <f>IF('Output(tau)'!$B$18&gt;$H55,1/M$1/SQRT(4*3.14159*'Output(tau)'!$B$12)*(('Output(tau)'!$B$18-$H55)/M$1)^(-3/2)*EXP(-'Output(tau)'!$B$34*('Output(tau)'!$B$18-$H55)-(1-('Output(tau)'!$B$18-$H55)/M$1)^2/(4*'Output(tau)'!$B$12*('Output(tau)'!$B$18-$H55)/M$1)),0)</f>
        <v>4.1194762842420164E-4</v>
      </c>
      <c r="N55">
        <f>IF('Output(tau)'!$B$18&gt;$H55,1/N$1/SQRT(4*3.14159*'Output(tau)'!$B$12)*(('Output(tau)'!$B$18-$H55)/N$1)^(-3/2)*EXP(-'Output(tau)'!$B$34*('Output(tau)'!$B$18-$H55)-(1-('Output(tau)'!$B$18-$H55)/N$1)^2/(4*'Output(tau)'!$B$12*('Output(tau)'!$B$18-$H55)/N$1)),0)</f>
        <v>1.6062617235557755E-3</v>
      </c>
      <c r="O55">
        <f>IF('Output(tau)'!$B$18&gt;$H55,1/O$1/SQRT(4*3.14159*'Output(tau)'!$B$12)*(('Output(tau)'!$B$18-$H55)/O$1)^(-3/2)*EXP(-'Output(tau)'!$B$34*('Output(tau)'!$B$18-$H55)-(1-('Output(tau)'!$B$18-$H55)/O$1)^2/(4*'Output(tau)'!$B$12*('Output(tau)'!$B$18-$H55)/O$1)),0)</f>
        <v>4.1199080561151154E-3</v>
      </c>
      <c r="P55">
        <f>IF('Output(tau)'!$B$18&gt;$H55,1/P$1/SQRT(4*3.14159*'Output(tau)'!$B$12)*(('Output(tau)'!$B$18-$H55)/P$1)^(-3/2)*EXP(-'Output(tau)'!$B$34*('Output(tau)'!$B$18-$H55)-(1-('Output(tau)'!$B$18-$H55)/P$1)^2/(4*'Output(tau)'!$B$12*('Output(tau)'!$B$18-$H55)/P$1)),0)</f>
        <v>8.1211055050356903E-3</v>
      </c>
      <c r="Q55">
        <f>IF('Output(tau)'!$B$18&gt;$H55,1/Q$1/SQRT(4*3.14159*'Output(tau)'!$B$12)*(('Output(tau)'!$B$18-$H55)/Q$1)^(-3/2)*EXP(-'Output(tau)'!$B$34*('Output(tau)'!$B$18-$H55)-(1-('Output(tau)'!$B$18-$H55)/Q$1)^2/(4*'Output(tau)'!$B$12*('Output(tau)'!$B$18-$H55)/Q$1)),0)</f>
        <v>1.341772726558927E-2</v>
      </c>
      <c r="R55">
        <f>IF('Output(tau)'!$B$18&gt;$H55,1/R$1/SQRT(4*3.14159*'Output(tau)'!$B$12)*(('Output(tau)'!$B$18-$H55)/R$1)^(-3/2)*EXP(-'Output(tau)'!$B$34*('Output(tau)'!$B$18-$H55)-(1-('Output(tau)'!$B$18-$H55)/R$1)^2/(4*'Output(tau)'!$B$12*('Output(tau)'!$B$18-$H55)/R$1)),0)</f>
        <v>1.9578272774459872E-2</v>
      </c>
      <c r="S55">
        <f>IF('Output(tau)'!$B$18&gt;$H55,1/S$1/SQRT(4*3.14159*'Output(tau)'!$B$12)*(('Output(tau)'!$B$18-$H55)/S$1)^(-3/2)*EXP(-'Output(tau)'!$B$34*('Output(tau)'!$B$18-$H55)-(1-('Output(tau)'!$B$18-$H55)/S$1)^2/(4*'Output(tau)'!$B$12*('Output(tau)'!$B$18-$H55)/S$1)),0)</f>
        <v>2.6085518723830872E-2</v>
      </c>
      <c r="T55">
        <f>IF('Output(tau)'!$B$18&gt;$H55,1/T$1/SQRT(4*3.14159*'Output(tau)'!$B$12)*(('Output(tau)'!$B$18-$H55)/T$1)^(-3/2)*EXP(-'Output(tau)'!$B$34*('Output(tau)'!$B$18-$H55)-(1-('Output(tau)'!$B$18-$H55)/T$1)^2/(4*'Output(tau)'!$B$12*('Output(tau)'!$B$18-$H55)/T$1)),0)</f>
        <v>3.2453129660277288E-2</v>
      </c>
      <c r="U55">
        <f>IF('Output(tau)'!$B$18&gt;$H55,1/U$1/SQRT(4*3.14159*'Output(tau)'!$B$12)*(('Output(tau)'!$B$18-$H55)/U$1)^(-3/2)*EXP(-'Output(tau)'!$B$34*('Output(tau)'!$B$18-$H55)-(1-('Output(tau)'!$B$18-$H55)/U$1)^2/(4*'Output(tau)'!$B$12*('Output(tau)'!$B$18-$H55)/U$1)),0)</f>
        <v>3.8290250661356259E-2</v>
      </c>
      <c r="V55">
        <f>IF('Output(tau)'!$B$18&gt;$H55,1/V$1/SQRT(4*3.14159*'Output(tau)'!$B$12)*(('Output(tau)'!$B$18-$H55)/V$1)^(-3/2)*EXP(-'Output(tau)'!$B$34*('Output(tau)'!$B$18-$H55)-(1-('Output(tau)'!$B$18-$H55)/V$1)^2/(4*'Output(tau)'!$B$12*('Output(tau)'!$B$18-$H55)/V$1)),0)</f>
        <v>4.3324008835947572E-2</v>
      </c>
      <c r="W55">
        <f>IF('Output(tau)'!$B$18&gt;$H55,1/W$1/SQRT(4*3.14159*'Output(tau)'!$B$12)*(('Output(tau)'!$B$18-$H55)/W$1)^(-3/2)*EXP(-'Output(tau)'!$B$34*('Output(tau)'!$B$18-$H55)-(1-('Output(tau)'!$B$18-$H55)/W$1)^2/(4*'Output(tau)'!$B$12*('Output(tau)'!$B$18-$H55)/W$1)),0)</f>
        <v>4.7395416348604121E-2</v>
      </c>
      <c r="X55">
        <f>IF('Output(tau)'!$B$18&gt;$H55,1/X$1/SQRT(4*3.14159*'Output(tau)'!$B$12)*(('Output(tau)'!$B$18-$H55)/X$1)^(-3/2)*EXP(-'Output(tau)'!$B$34*('Output(tau)'!$B$18-$H55)-(1-('Output(tau)'!$B$18-$H55)/X$1)^2/(4*'Output(tau)'!$B$12*('Output(tau)'!$B$18-$H55)/X$1)),0)</f>
        <v>5.0441754424244832E-2</v>
      </c>
      <c r="Y55">
        <f>IF('Output(tau)'!$B$18&gt;$H55,1/Y$1/SQRT(4*3.14159*'Output(tau)'!$B$12)*(('Output(tau)'!$B$18-$H55)/Y$1)^(-3/2)*EXP(-'Output(tau)'!$B$34*('Output(tau)'!$B$18-$H55)-(1-('Output(tau)'!$B$18-$H55)/Y$1)^2/(4*'Output(tau)'!$B$12*('Output(tau)'!$B$18-$H55)/Y$1)),0)</f>
        <v>5.2474260871936303E-2</v>
      </c>
      <c r="Z55">
        <f>IF('Output(tau)'!$B$18&gt;$H55,1/Z$1/SQRT(4*3.14159*'Output(tau)'!$B$12)*(('Output(tau)'!$B$18-$H55)/Z$1)^(-3/2)*EXP(-'Output(tau)'!$B$34*('Output(tau)'!$B$18-$H55)-(1-('Output(tau)'!$B$18-$H55)/Z$1)^2/(4*'Output(tau)'!$B$12*('Output(tau)'!$B$18-$H55)/Z$1)),0)</f>
        <v>5.3556225852272571E-2</v>
      </c>
      <c r="AA55">
        <f>IF('Output(tau)'!$B$18&gt;$H55,1/AA$1/SQRT(4*3.14159*'Output(tau)'!$B$12)*(('Output(tau)'!$B$18-$H55)/AA$1)^(-3/2)*EXP(-'Output(tau)'!$B$34*('Output(tau)'!$B$18-$H55)-(1-('Output(tau)'!$B$18-$H55)/AA$1)^2/(4*'Output(tau)'!$B$12*('Output(tau)'!$B$18-$H55)/AA$1)),0)</f>
        <v>5.378399033699556E-2</v>
      </c>
      <c r="AB55">
        <f>IF('Output(tau)'!$B$18&gt;$H55,1/AB$1/SQRT(4*3.14159*'Output(tau)'!$B$12)*(('Output(tau)'!$B$18-$H55)/AB$1)^(-3/2)*EXP(-'Output(tau)'!$B$34*('Output(tau)'!$B$18-$H55)-(1-('Output(tau)'!$B$18-$H55)/AB$1)^2/(4*'Output(tau)'!$B$12*('Output(tau)'!$B$18-$H55)/AB$1)),0)</f>
        <v>5.3271728826112828E-2</v>
      </c>
      <c r="AC55">
        <f>IF('Output(tau)'!$B$18&gt;$H55,1/AC$1/SQRT(4*3.14159*'Output(tau)'!$B$12)*(('Output(tau)'!$B$18-$H55)/AC$1)^(-3/2)*EXP(-'Output(tau)'!$B$34*('Output(tau)'!$B$18-$H55)-(1-('Output(tau)'!$B$18-$H55)/AC$1)^2/(4*'Output(tau)'!$B$12*('Output(tau)'!$B$18-$H55)/AC$1)),0)</f>
        <v>5.2140005249011558E-2</v>
      </c>
      <c r="AD55">
        <f>IF('Output(tau)'!$B$18&gt;$H55,1/AD$1/SQRT(4*3.14159*'Output(tau)'!$B$12)*(('Output(tau)'!$B$18-$H55)/AD$1)^(-3/2)*EXP(-'Output(tau)'!$B$34*('Output(tau)'!$B$18-$H55)-(1-('Output(tau)'!$B$18-$H55)/AD$1)^2/(4*'Output(tau)'!$B$12*('Output(tau)'!$B$18-$H55)/AD$1)),0)</f>
        <v>5.0507661389431205E-2</v>
      </c>
      <c r="AE55">
        <f>IF('Output(tau)'!$B$18&gt;$H55,1/AE$1/SQRT(4*3.14159*'Output(tau)'!$B$12)*(('Output(tau)'!$B$18-$H55)/AE$1)^(-3/2)*EXP(-'Output(tau)'!$B$34*('Output(tau)'!$B$18-$H55)-(1-('Output(tau)'!$B$18-$H55)/AE$1)^2/(4*'Output(tau)'!$B$12*('Output(tau)'!$B$18-$H55)/AE$1)),0)</f>
        <v>4.8486440817055672E-2</v>
      </c>
      <c r="AF55">
        <f>IF('Output(tau)'!$B$18&gt;$H55,1/AF$1/SQRT(4*3.14159*'Output(tau)'!$B$12)*(('Output(tau)'!$B$18-$H55)/AF$1)^(-3/2)*EXP(-'Output(tau)'!$B$34*('Output(tau)'!$B$18-$H55)-(1-('Output(tau)'!$B$18-$H55)/AF$1)^2/(4*'Output(tau)'!$B$12*('Output(tau)'!$B$18-$H55)/AF$1)),0)</f>
        <v>4.6177742843757454E-2</v>
      </c>
      <c r="AG55">
        <f>IF('Output(tau)'!$B$18&gt;$H55,1/AG$1/SQRT(4*3.14159*'Output(tau)'!$B$12)*(('Output(tau)'!$B$18-$H55)/AG$1)^(-3/2)*EXP(-'Output(tau)'!$B$34*('Output(tau)'!$B$18-$H55)-(1-('Output(tau)'!$B$18-$H55)/AG$1)^2/(4*'Output(tau)'!$B$12*('Output(tau)'!$B$18-$H55)/AG$1)),0)</f>
        <v>4.3670963586719375E-2</v>
      </c>
      <c r="AH55">
        <f>IF('Output(tau)'!$B$18&gt;$H55,1/AH$1/SQRT(4*3.14159*'Output(tau)'!$B$12)*(('Output(tau)'!$B$18-$H55)/AH$1)^(-3/2)*EXP(-'Output(tau)'!$B$34*('Output(tau)'!$B$18-$H55)-(1-('Output(tau)'!$B$18-$H55)/AH$1)^2/(4*'Output(tau)'!$B$12*('Output(tau)'!$B$18-$H55)/AH$1)),0)</f>
        <v>4.1042970583132499E-2</v>
      </c>
      <c r="AI55">
        <f>IF('Output(tau)'!$B$18&gt;$H55,1/AI$1/SQRT(4*3.14159*'Output(tau)'!$B$12)*(('Output(tau)'!$B$18-$H55)/AI$1)^(-3/2)*EXP(-'Output(tau)'!$B$34*('Output(tau)'!$B$18-$H55)-(1-('Output(tau)'!$B$18-$H55)/AI$1)^2/(4*'Output(tau)'!$B$12*('Output(tau)'!$B$18-$H55)/AI$1)),0)</f>
        <v>3.8358349859682603E-2</v>
      </c>
      <c r="AJ55">
        <f>IF('Output(tau)'!$B$18&gt;$H55,1/AJ$1/SQRT(4*3.14159*'Output(tau)'!$B$12)*(('Output(tau)'!$B$18-$H55)/AJ$1)^(-3/2)*EXP(-'Output(tau)'!$B$34*('Output(tau)'!$B$18-$H55)-(1-('Output(tau)'!$B$18-$H55)/AJ$1)^2/(4*'Output(tau)'!$B$12*('Output(tau)'!$B$18-$H55)/AJ$1)),0)</f>
        <v>3.5670148468780617E-2</v>
      </c>
      <c r="AK55">
        <f>IF('Output(tau)'!$B$18&gt;$H55,1/AK$1/SQRT(4*3.14159*'Output(tau)'!$B$12)*(('Output(tau)'!$B$18-$H55)/AK$1)^(-3/2)*EXP(-'Output(tau)'!$B$34*('Output(tau)'!$B$18-$H55)-(1-('Output(tau)'!$B$18-$H55)/AK$1)^2/(4*'Output(tau)'!$B$12*('Output(tau)'!$B$18-$H55)/AK$1)),0)</f>
        <v>3.3020906775043712E-2</v>
      </c>
      <c r="AL55">
        <f>IF('Output(tau)'!$B$18&gt;$H55,1/AL$1/SQRT(4*3.14159*'Output(tau)'!$B$12)*(('Output(tau)'!$B$18-$H55)/AL$1)^(-3/2)*EXP(-'Output(tau)'!$B$34*('Output(tau)'!$B$18-$H55)-(1-('Output(tau)'!$B$18-$H55)/AL$1)^2/(4*'Output(tau)'!$B$12*('Output(tau)'!$B$18-$H55)/AL$1)),0)</f>
        <v>3.0443832440314466E-2</v>
      </c>
      <c r="AM55">
        <f>IF('Output(tau)'!$B$18&gt;$H55,1/AM$1/SQRT(4*3.14159*'Output(tau)'!$B$12)*(('Output(tau)'!$B$18-$H55)/AM$1)^(-3/2)*EXP(-'Output(tau)'!$B$34*('Output(tau)'!$B$18-$H55)-(1-('Output(tau)'!$B$18-$H55)/AM$1)^2/(4*'Output(tau)'!$B$12*('Output(tau)'!$B$18-$H55)/AM$1)),0)</f>
        <v>2.7964013156726374E-2</v>
      </c>
      <c r="AN55">
        <f>IF('Output(tau)'!$B$18&gt;$H55,1/AN$1/SQRT(4*3.14159*'Output(tau)'!$B$12)*(('Output(tau)'!$B$18-$H55)/AN$1)^(-3/2)*EXP(-'Output(tau)'!$B$34*('Output(tau)'!$B$18-$H55)-(1-('Output(tau)'!$B$18-$H55)/AN$1)^2/(4*'Output(tau)'!$B$12*('Output(tau)'!$B$18-$H55)/AN$1)),0)</f>
        <v>2.5599599496648969E-2</v>
      </c>
      <c r="AO55">
        <f>IF('Output(tau)'!$B$18&gt;$H55,1/AO$1/SQRT(4*3.14159*'Output(tau)'!$B$12)*(('Output(tau)'!$B$18-$H55)/AO$1)^(-3/2)*EXP(-'Output(tau)'!$B$34*('Output(tau)'!$B$18-$H55)-(1-('Output(tau)'!$B$18-$H55)/AO$1)^2/(4*'Output(tau)'!$B$12*('Output(tau)'!$B$18-$H55)/AO$1)),0)</f>
        <v>2.336291473114787E-2</v>
      </c>
      <c r="AP55">
        <f>IF('Output(tau)'!$B$18&gt;$H55,1/AP$1/SQRT(4*3.14159*'Output(tau)'!$B$12)*(('Output(tau)'!$B$18-$H55)/AP$1)^(-3/2)*EXP(-'Output(tau)'!$B$34*('Output(tau)'!$B$18-$H55)-(1-('Output(tau)'!$B$18-$H55)/AP$1)^2/(4*'Output(tau)'!$B$12*('Output(tau)'!$B$18-$H55)/AP$1)),0)</f>
        <v>2.1261466940360817E-2</v>
      </c>
      <c r="AQ55">
        <f>IF('Output(tau)'!$B$18&gt;$H55,1/AQ$1/SQRT(4*3.14159*'Output(tau)'!$B$12)*(('Output(tau)'!$B$18-$H55)/AQ$1)^(-3/2)*EXP(-'Output(tau)'!$B$34*('Output(tau)'!$B$18-$H55)-(1-('Output(tau)'!$B$18-$H55)/AQ$1)^2/(4*'Output(tau)'!$B$12*('Output(tau)'!$B$18-$H55)/AQ$1)),0)</f>
        <v>1.929885178569481E-2</v>
      </c>
      <c r="AR55">
        <f>IF('Output(tau)'!$B$18&gt;$H55,1/AR$1/SQRT(4*3.14159*'Output(tau)'!$B$12)*(('Output(tau)'!$B$18-$H55)/AR$1)^(-3/2)*EXP(-'Output(tau)'!$B$34*('Output(tau)'!$B$18-$H55)-(1-('Output(tau)'!$B$18-$H55)/AR$1)^2/(4*'Output(tau)'!$B$12*('Output(tau)'!$B$18-$H55)/AR$1)),0)</f>
        <v>1.7475543249157285E-2</v>
      </c>
      <c r="AS55">
        <f>IF('Output(tau)'!$B$18&gt;$H55,1/AS$1/SQRT(4*3.14159*'Output(tau)'!$B$12)*(('Output(tau)'!$B$18-$H55)/AS$1)^(-3/2)*EXP(-'Output(tau)'!$B$34*('Output(tau)'!$B$18-$H55)-(1-('Output(tau)'!$B$18-$H55)/AS$1)^2/(4*'Output(tau)'!$B$12*('Output(tau)'!$B$18-$H55)/AS$1)),0)</f>
        <v>1.5789575524082673E-2</v>
      </c>
      <c r="AT55">
        <f>IF('Output(tau)'!$B$18&gt;$H55,1/AT$1/SQRT(4*3.14159*'Output(tau)'!$B$12)*(('Output(tau)'!$B$18-$H55)/AT$1)^(-3/2)*EXP(-'Output(tau)'!$B$34*('Output(tau)'!$B$18-$H55)-(1-('Output(tau)'!$B$18-$H55)/AT$1)^2/(4*'Output(tau)'!$B$12*('Output(tau)'!$B$18-$H55)/AT$1)),0)</f>
        <v>1.4237122890394366E-2</v>
      </c>
      <c r="AU55">
        <f>IF('Output(tau)'!$B$18&gt;$H55,1/AU$1/SQRT(4*3.14159*'Output(tau)'!$B$12)*(('Output(tau)'!$B$18-$H55)/AU$1)^(-3/2)*EXP(-'Output(tau)'!$B$34*('Output(tau)'!$B$18-$H55)-(1-('Output(tau)'!$B$18-$H55)/AU$1)^2/(4*'Output(tau)'!$B$12*('Output(tau)'!$B$18-$H55)/AU$1)),0)</f>
        <v>1.2812986461650884E-2</v>
      </c>
      <c r="AV55">
        <f>IF('Output(tau)'!$B$18&gt;$H55,1/AV$1/SQRT(4*3.14159*'Output(tau)'!$B$12)*(('Output(tau)'!$B$18-$H55)/AV$1)^(-3/2)*EXP(-'Output(tau)'!$B$34*('Output(tau)'!$B$18-$H55)-(1-('Output(tau)'!$B$18-$H55)/AV$1)^2/(4*'Output(tau)'!$B$12*('Output(tau)'!$B$18-$H55)/AV$1)),0)</f>
        <v>1.1510997630919888E-2</v>
      </c>
    </row>
    <row r="56" spans="7:48" x14ac:dyDescent="0.15">
      <c r="G56">
        <f>IF('Output(tau)'!$B$18&gt;H56,'Output(tau)'!$B$18-H56,0)</f>
        <v>16</v>
      </c>
      <c r="H56">
        <v>1984</v>
      </c>
      <c r="I56">
        <f>IF('Output(tau)'!$B$18&gt;$H56,1/I$1/SQRT(4*3.14159*'Output(tau)'!$B$12)*(('Output(tau)'!$B$18-$H56)/I$1)^(-3/2)*EXP(-'Output(tau)'!$B$34*('Output(tau)'!$B$18-$H56)-(1-('Output(tau)'!$B$18-$H56)/I$1)^2/(4*'Output(tau)'!$B$12*('Output(tau)'!$B$18-$H56)/I$1)),0)</f>
        <v>2.511450549709766E-2</v>
      </c>
      <c r="J56">
        <f>IF('Output(tau)'!$B$18&gt;$H56,1/J$1/SQRT(4*3.14159*'Output(tau)'!$B$12)*(('Output(tau)'!$B$18-$H56)/J$1)^(-3/2)*EXP(-'Output(tau)'!$B$34*('Output(tau)'!$B$18-$H56)-(1-('Output(tau)'!$B$18-$H56)/J$1)^2/(4*'Output(tau)'!$B$12*('Output(tau)'!$B$18-$H56)/J$1)),0)</f>
        <v>4.4115989136936876E-9</v>
      </c>
      <c r="K56">
        <f>IF('Output(tau)'!$B$18&gt;$H56,1/K$1/SQRT(4*3.14159*'Output(tau)'!$B$12)*(('Output(tau)'!$B$18-$H56)/K$1)^(-3/2)*EXP(-'Output(tau)'!$B$34*('Output(tau)'!$B$18-$H56)-(1-('Output(tau)'!$B$18-$H56)/K$1)^2/(4*'Output(tau)'!$B$12*('Output(tau)'!$B$18-$H56)/K$1)),0)</f>
        <v>3.6314467803424897E-6</v>
      </c>
      <c r="L56">
        <f>IF('Output(tau)'!$B$18&gt;$H56,1/L$1/SQRT(4*3.14159*'Output(tau)'!$B$12)*(('Output(tau)'!$B$18-$H56)/L$1)^(-3/2)*EXP(-'Output(tau)'!$B$34*('Output(tau)'!$B$18-$H56)-(1-('Output(tau)'!$B$18-$H56)/L$1)^2/(4*'Output(tau)'!$B$12*('Output(tau)'!$B$18-$H56)/L$1)),0)</f>
        <v>1.0053998413927403E-4</v>
      </c>
      <c r="M56">
        <f>IF('Output(tau)'!$B$18&gt;$H56,1/M$1/SQRT(4*3.14159*'Output(tau)'!$B$12)*(('Output(tau)'!$B$18-$H56)/M$1)^(-3/2)*EXP(-'Output(tau)'!$B$34*('Output(tau)'!$B$18-$H56)-(1-('Output(tau)'!$B$18-$H56)/M$1)^2/(4*'Output(tau)'!$B$12*('Output(tau)'!$B$18-$H56)/M$1)),0)</f>
        <v>7.1043487047619614E-4</v>
      </c>
      <c r="N56">
        <f>IF('Output(tau)'!$B$18&gt;$H56,1/N$1/SQRT(4*3.14159*'Output(tau)'!$B$12)*(('Output(tau)'!$B$18-$H56)/N$1)^(-3/2)*EXP(-'Output(tau)'!$B$34*('Output(tau)'!$B$18-$H56)-(1-('Output(tau)'!$B$18-$H56)/N$1)^2/(4*'Output(tau)'!$B$12*('Output(tau)'!$B$18-$H56)/N$1)),0)</f>
        <v>2.52531576136412E-3</v>
      </c>
      <c r="O56">
        <f>IF('Output(tau)'!$B$18&gt;$H56,1/O$1/SQRT(4*3.14159*'Output(tau)'!$B$12)*(('Output(tau)'!$B$18-$H56)/O$1)^(-3/2)*EXP(-'Output(tau)'!$B$34*('Output(tau)'!$B$18-$H56)-(1-('Output(tau)'!$B$18-$H56)/O$1)^2/(4*'Output(tau)'!$B$12*('Output(tau)'!$B$18-$H56)/O$1)),0)</f>
        <v>6.0470611954527072E-3</v>
      </c>
      <c r="P56">
        <f>IF('Output(tau)'!$B$18&gt;$H56,1/P$1/SQRT(4*3.14159*'Output(tau)'!$B$12)*(('Output(tau)'!$B$18-$H56)/P$1)^(-3/2)*EXP(-'Output(tau)'!$B$34*('Output(tau)'!$B$18-$H56)-(1-('Output(tau)'!$B$18-$H56)/P$1)^2/(4*'Output(tau)'!$B$12*('Output(tau)'!$B$18-$H56)/P$1)),0)</f>
        <v>1.1295154312066687E-2</v>
      </c>
      <c r="Q56">
        <f>IF('Output(tau)'!$B$18&gt;$H56,1/Q$1/SQRT(4*3.14159*'Output(tau)'!$B$12)*(('Output(tau)'!$B$18-$H56)/Q$1)^(-3/2)*EXP(-'Output(tau)'!$B$34*('Output(tau)'!$B$18-$H56)-(1-('Output(tau)'!$B$18-$H56)/Q$1)^2/(4*'Output(tau)'!$B$12*('Output(tau)'!$B$18-$H56)/Q$1)),0)</f>
        <v>1.7860130552474027E-2</v>
      </c>
      <c r="R56">
        <f>IF('Output(tau)'!$B$18&gt;$H56,1/R$1/SQRT(4*3.14159*'Output(tau)'!$B$12)*(('Output(tau)'!$B$18-$H56)/R$1)^(-3/2)*EXP(-'Output(tau)'!$B$34*('Output(tau)'!$B$18-$H56)-(1-('Output(tau)'!$B$18-$H56)/R$1)^2/(4*'Output(tau)'!$B$12*('Output(tau)'!$B$18-$H56)/R$1)),0)</f>
        <v>2.511450549709766E-2</v>
      </c>
      <c r="S56">
        <f>IF('Output(tau)'!$B$18&gt;$H56,1/S$1/SQRT(4*3.14159*'Output(tau)'!$B$12)*(('Output(tau)'!$B$18-$H56)/S$1)^(-3/2)*EXP(-'Output(tau)'!$B$34*('Output(tau)'!$B$18-$H56)-(1-('Output(tau)'!$B$18-$H56)/S$1)^2/(4*'Output(tau)'!$B$12*('Output(tau)'!$B$18-$H56)/S$1)),0)</f>
        <v>3.2410648979445109E-2</v>
      </c>
      <c r="T56">
        <f>IF('Output(tau)'!$B$18&gt;$H56,1/T$1/SQRT(4*3.14159*'Output(tau)'!$B$12)*(('Output(tau)'!$B$18-$H56)/T$1)^(-3/2)*EXP(-'Output(tau)'!$B$34*('Output(tau)'!$B$18-$H56)-(1-('Output(tau)'!$B$18-$H56)/T$1)^2/(4*'Output(tau)'!$B$12*('Output(tau)'!$B$18-$H56)/T$1)),0)</f>
        <v>3.9203774582379468E-2</v>
      </c>
      <c r="U56">
        <f>IF('Output(tau)'!$B$18&gt;$H56,1/U$1/SQRT(4*3.14159*'Output(tau)'!$B$12)*(('Output(tau)'!$B$18-$H56)/U$1)^(-3/2)*EXP(-'Output(tau)'!$B$34*('Output(tau)'!$B$18-$H56)-(1-('Output(tau)'!$B$18-$H56)/U$1)^2/(4*'Output(tau)'!$B$12*('Output(tau)'!$B$18-$H56)/U$1)),0)</f>
        <v>4.5103265189789514E-2</v>
      </c>
      <c r="V56">
        <f>IF('Output(tau)'!$B$18&gt;$H56,1/V$1/SQRT(4*3.14159*'Output(tau)'!$B$12)*(('Output(tau)'!$B$18-$H56)/V$1)^(-3/2)*EXP(-'Output(tau)'!$B$34*('Output(tau)'!$B$18-$H56)-(1-('Output(tau)'!$B$18-$H56)/V$1)^2/(4*'Output(tau)'!$B$12*('Output(tau)'!$B$18-$H56)/V$1)),0)</f>
        <v>4.9875946308384524E-2</v>
      </c>
      <c r="W56">
        <f>IF('Output(tau)'!$B$18&gt;$H56,1/W$1/SQRT(4*3.14159*'Output(tau)'!$B$12)*(('Output(tau)'!$B$18-$H56)/W$1)^(-3/2)*EXP(-'Output(tau)'!$B$34*('Output(tau)'!$B$18-$H56)-(1-('Output(tau)'!$B$18-$H56)/W$1)^2/(4*'Output(tau)'!$B$12*('Output(tau)'!$B$18-$H56)/W$1)),0)</f>
        <v>5.3424074347566311E-2</v>
      </c>
      <c r="X56">
        <f>IF('Output(tau)'!$B$18&gt;$H56,1/X$1/SQRT(4*3.14159*'Output(tau)'!$B$12)*(('Output(tau)'!$B$18-$H56)/X$1)^(-3/2)*EXP(-'Output(tau)'!$B$34*('Output(tau)'!$B$18-$H56)-(1-('Output(tau)'!$B$18-$H56)/X$1)^2/(4*'Output(tau)'!$B$12*('Output(tau)'!$B$18-$H56)/X$1)),0)</f>
        <v>5.5753902176432321E-2</v>
      </c>
      <c r="Y56">
        <f>IF('Output(tau)'!$B$18&gt;$H56,1/Y$1/SQRT(4*3.14159*'Output(tau)'!$B$12)*(('Output(tau)'!$B$18-$H56)/Y$1)^(-3/2)*EXP(-'Output(tau)'!$B$34*('Output(tau)'!$B$18-$H56)-(1-('Output(tau)'!$B$18-$H56)/Y$1)^2/(4*'Output(tau)'!$B$12*('Output(tau)'!$B$18-$H56)/Y$1)),0)</f>
        <v>5.6944011830495134E-2</v>
      </c>
      <c r="Z56">
        <f>IF('Output(tau)'!$B$18&gt;$H56,1/Z$1/SQRT(4*3.14159*'Output(tau)'!$B$12)*(('Output(tau)'!$B$18-$H56)/Z$1)^(-3/2)*EXP(-'Output(tau)'!$B$34*('Output(tau)'!$B$18-$H56)-(1-('Output(tau)'!$B$18-$H56)/Z$1)^2/(4*'Output(tau)'!$B$12*('Output(tau)'!$B$18-$H56)/Z$1)),0)</f>
        <v>5.7117851166684185E-2</v>
      </c>
      <c r="AA56">
        <f>IF('Output(tau)'!$B$18&gt;$H56,1/AA$1/SQRT(4*3.14159*'Output(tau)'!$B$12)*(('Output(tau)'!$B$18-$H56)/AA$1)^(-3/2)*EXP(-'Output(tau)'!$B$34*('Output(tau)'!$B$18-$H56)-(1-('Output(tau)'!$B$18-$H56)/AA$1)^2/(4*'Output(tau)'!$B$12*('Output(tau)'!$B$18-$H56)/AA$1)),0)</f>
        <v>5.6422012372630628E-2</v>
      </c>
      <c r="AB56">
        <f>IF('Output(tau)'!$B$18&gt;$H56,1/AB$1/SQRT(4*3.14159*'Output(tau)'!$B$12)*(('Output(tau)'!$B$18-$H56)/AB$1)^(-3/2)*EXP(-'Output(tau)'!$B$34*('Output(tau)'!$B$18-$H56)-(1-('Output(tau)'!$B$18-$H56)/AB$1)^2/(4*'Output(tau)'!$B$12*('Output(tau)'!$B$18-$H56)/AB$1)),0)</f>
        <v>5.5010230539503678E-2</v>
      </c>
      <c r="AC56">
        <f>IF('Output(tau)'!$B$18&gt;$H56,1/AC$1/SQRT(4*3.14159*'Output(tau)'!$B$12)*(('Output(tau)'!$B$18-$H56)/AC$1)^(-3/2)*EXP(-'Output(tau)'!$B$34*('Output(tau)'!$B$18-$H56)-(1-('Output(tau)'!$B$18-$H56)/AC$1)^2/(4*'Output(tau)'!$B$12*('Output(tau)'!$B$18-$H56)/AC$1)),0)</f>
        <v>5.303236327721484E-2</v>
      </c>
      <c r="AD56">
        <f>IF('Output(tau)'!$B$18&gt;$H56,1/AD$1/SQRT(4*3.14159*'Output(tau)'!$B$12)*(('Output(tau)'!$B$18-$H56)/AD$1)^(-3/2)*EXP(-'Output(tau)'!$B$34*('Output(tau)'!$B$18-$H56)-(1-('Output(tau)'!$B$18-$H56)/AD$1)^2/(4*'Output(tau)'!$B$12*('Output(tau)'!$B$18-$H56)/AD$1)),0)</f>
        <v>5.0627375585138586E-2</v>
      </c>
      <c r="AE56">
        <f>IF('Output(tau)'!$B$18&gt;$H56,1/AE$1/SQRT(4*3.14159*'Output(tau)'!$B$12)*(('Output(tau)'!$B$18-$H56)/AE$1)^(-3/2)*EXP(-'Output(tau)'!$B$34*('Output(tau)'!$B$18-$H56)-(1-('Output(tau)'!$B$18-$H56)/AE$1)^2/(4*'Output(tau)'!$B$12*('Output(tau)'!$B$18-$H56)/AE$1)),0)</f>
        <v>4.7919365559775384E-2</v>
      </c>
      <c r="AF56">
        <f>IF('Output(tau)'!$B$18&gt;$H56,1/AF$1/SQRT(4*3.14159*'Output(tau)'!$B$12)*(('Output(tau)'!$B$18-$H56)/AF$1)^(-3/2)*EXP(-'Output(tau)'!$B$34*('Output(tau)'!$B$18-$H56)-(1-('Output(tau)'!$B$18-$H56)/AF$1)^2/(4*'Output(tau)'!$B$12*('Output(tau)'!$B$18-$H56)/AF$1)),0)</f>
        <v>4.5015788755860819E-2</v>
      </c>
      <c r="AG56">
        <f>IF('Output(tau)'!$B$18&gt;$H56,1/AG$1/SQRT(4*3.14159*'Output(tau)'!$B$12)*(('Output(tau)'!$B$18-$H56)/AG$1)^(-3/2)*EXP(-'Output(tau)'!$B$34*('Output(tau)'!$B$18-$H56)-(1-('Output(tau)'!$B$18-$H56)/AG$1)^2/(4*'Output(tau)'!$B$12*('Output(tau)'!$B$18-$H56)/AG$1)),0)</f>
        <v>4.2007196691448187E-2</v>
      </c>
      <c r="AH56">
        <f>IF('Output(tau)'!$B$18&gt;$H56,1/AH$1/SQRT(4*3.14159*'Output(tau)'!$B$12)*(('Output(tau)'!$B$18-$H56)/AH$1)^(-3/2)*EXP(-'Output(tau)'!$B$34*('Output(tau)'!$B$18-$H56)-(1-('Output(tau)'!$B$18-$H56)/AH$1)^2/(4*'Output(tau)'!$B$12*('Output(tau)'!$B$18-$H56)/AH$1)),0)</f>
        <v>3.8967960058284762E-2</v>
      </c>
      <c r="AI56">
        <f>IF('Output(tau)'!$B$18&gt;$H56,1/AI$1/SQRT(4*3.14159*'Output(tau)'!$B$12)*(('Output(tau)'!$B$18-$H56)/AI$1)^(-3/2)*EXP(-'Output(tau)'!$B$34*('Output(tau)'!$B$18-$H56)-(1-('Output(tau)'!$B$18-$H56)/AI$1)^2/(4*'Output(tau)'!$B$12*('Output(tau)'!$B$18-$H56)/AI$1)),0)</f>
        <v>3.5957582953750789E-2</v>
      </c>
      <c r="AJ56">
        <f>IF('Output(tau)'!$B$18&gt;$H56,1/AJ$1/SQRT(4*3.14159*'Output(tau)'!$B$12)*(('Output(tau)'!$B$18-$H56)/AJ$1)^(-3/2)*EXP(-'Output(tau)'!$B$34*('Output(tau)'!$B$18-$H56)-(1-('Output(tau)'!$B$18-$H56)/AJ$1)^2/(4*'Output(tau)'!$B$12*('Output(tau)'!$B$18-$H56)/AJ$1)),0)</f>
        <v>3.3022325647183132E-2</v>
      </c>
      <c r="AK56">
        <f>IF('Output(tau)'!$B$18&gt;$H56,1/AK$1/SQRT(4*3.14159*'Output(tau)'!$B$12)*(('Output(tau)'!$B$18-$H56)/AK$1)^(-3/2)*EXP(-'Output(tau)'!$B$34*('Output(tau)'!$B$18-$H56)-(1-('Output(tau)'!$B$18-$H56)/AK$1)^2/(4*'Output(tau)'!$B$12*('Output(tau)'!$B$18-$H56)/AK$1)),0)</f>
        <v>3.0196940494890589E-2</v>
      </c>
      <c r="AL56">
        <f>IF('Output(tau)'!$B$18&gt;$H56,1/AL$1/SQRT(4*3.14159*'Output(tau)'!$B$12)*(('Output(tau)'!$B$18-$H56)/AL$1)^(-3/2)*EXP(-'Output(tau)'!$B$34*('Output(tau)'!$B$18-$H56)-(1-('Output(tau)'!$B$18-$H56)/AL$1)^2/(4*'Output(tau)'!$B$12*('Output(tau)'!$B$18-$H56)/AL$1)),0)</f>
        <v>2.7506391571936795E-2</v>
      </c>
      <c r="AM56">
        <f>IF('Output(tau)'!$B$18&gt;$H56,1/AM$1/SQRT(4*3.14159*'Output(tau)'!$B$12)*(('Output(tau)'!$B$18-$H56)/AM$1)^(-3/2)*EXP(-'Output(tau)'!$B$34*('Output(tau)'!$B$18-$H56)-(1-('Output(tau)'!$B$18-$H56)/AM$1)^2/(4*'Output(tau)'!$B$12*('Output(tau)'!$B$18-$H56)/AM$1)),0)</f>
        <v>2.4967477115529348E-2</v>
      </c>
      <c r="AN56">
        <f>IF('Output(tau)'!$B$18&gt;$H56,1/AN$1/SQRT(4*3.14159*'Output(tau)'!$B$12)*(('Output(tau)'!$B$18-$H56)/AN$1)^(-3/2)*EXP(-'Output(tau)'!$B$34*('Output(tau)'!$B$18-$H56)-(1-('Output(tau)'!$B$18-$H56)/AN$1)^2/(4*'Output(tau)'!$B$12*('Output(tau)'!$B$18-$H56)/AN$1)),0)</f>
        <v>2.259030862413337E-2</v>
      </c>
      <c r="AO56">
        <f>IF('Output(tau)'!$B$18&gt;$H56,1/AO$1/SQRT(4*3.14159*'Output(tau)'!$B$12)*(('Output(tau)'!$B$18-$H56)/AO$1)^(-3/2)*EXP(-'Output(tau)'!$B$34*('Output(tau)'!$B$18-$H56)-(1-('Output(tau)'!$B$18-$H56)/AO$1)^2/(4*'Output(tau)'!$B$12*('Output(tau)'!$B$18-$H56)/AO$1)),0)</f>
        <v>2.0379624640222867E-2</v>
      </c>
      <c r="AP56">
        <f>IF('Output(tau)'!$B$18&gt;$H56,1/AP$1/SQRT(4*3.14159*'Output(tau)'!$B$12)*(('Output(tau)'!$B$18-$H56)/AP$1)^(-3/2)*EXP(-'Output(tau)'!$B$34*('Output(tau)'!$B$18-$H56)-(1-('Output(tau)'!$B$18-$H56)/AP$1)^2/(4*'Output(tau)'!$B$12*('Output(tau)'!$B$18-$H56)/AP$1)),0)</f>
        <v>1.8335933523088401E-2</v>
      </c>
      <c r="AQ56">
        <f>IF('Output(tau)'!$B$18&gt;$H56,1/AQ$1/SQRT(4*3.14159*'Output(tau)'!$B$12)*(('Output(tau)'!$B$18-$H56)/AQ$1)^(-3/2)*EXP(-'Output(tau)'!$B$34*('Output(tau)'!$B$18-$H56)-(1-('Output(tau)'!$B$18-$H56)/AQ$1)^2/(4*'Output(tau)'!$B$12*('Output(tau)'!$B$18-$H56)/AQ$1)),0)</f>
        <v>1.6456490009442885E-2</v>
      </c>
      <c r="AR56">
        <f>IF('Output(tau)'!$B$18&gt;$H56,1/AR$1/SQRT(4*3.14159*'Output(tau)'!$B$12)*(('Output(tau)'!$B$18-$H56)/AR$1)^(-3/2)*EXP(-'Output(tau)'!$B$34*('Output(tau)'!$B$18-$H56)-(1-('Output(tau)'!$B$18-$H56)/AR$1)^2/(4*'Output(tau)'!$B$12*('Output(tau)'!$B$18-$H56)/AR$1)),0)</f>
        <v>1.4736116703259586E-2</v>
      </c>
      <c r="AS56">
        <f>IF('Output(tau)'!$B$18&gt;$H56,1/AS$1/SQRT(4*3.14159*'Output(tau)'!$B$12)*(('Output(tau)'!$B$18-$H56)/AS$1)^(-3/2)*EXP(-'Output(tau)'!$B$34*('Output(tau)'!$B$18-$H56)-(1-('Output(tau)'!$B$18-$H56)/AS$1)^2/(4*'Output(tau)'!$B$12*('Output(tau)'!$B$18-$H56)/AS$1)),0)</f>
        <v>1.3167885073795956E-2</v>
      </c>
      <c r="AT56">
        <f>IF('Output(tau)'!$B$18&gt;$H56,1/AT$1/SQRT(4*3.14159*'Output(tau)'!$B$12)*(('Output(tau)'!$B$18-$H56)/AT$1)^(-3/2)*EXP(-'Output(tau)'!$B$34*('Output(tau)'!$B$18-$H56)-(1-('Output(tau)'!$B$18-$H56)/AT$1)^2/(4*'Output(tau)'!$B$12*('Output(tau)'!$B$18-$H56)/AT$1)),0)</f>
        <v>1.1743671994785312E-2</v>
      </c>
      <c r="AU56">
        <f>IF('Output(tau)'!$B$18&gt;$H56,1/AU$1/SQRT(4*3.14159*'Output(tau)'!$B$12)*(('Output(tau)'!$B$18-$H56)/AU$1)^(-3/2)*EXP(-'Output(tau)'!$B$34*('Output(tau)'!$B$18-$H56)-(1-('Output(tau)'!$B$18-$H56)/AU$1)^2/(4*'Output(tau)'!$B$12*('Output(tau)'!$B$18-$H56)/AU$1)),0)</f>
        <v>1.045460800245758E-2</v>
      </c>
      <c r="AV56">
        <f>IF('Output(tau)'!$B$18&gt;$H56,1/AV$1/SQRT(4*3.14159*'Output(tau)'!$B$12)*(('Output(tau)'!$B$18-$H56)/AV$1)^(-3/2)*EXP(-'Output(tau)'!$B$34*('Output(tau)'!$B$18-$H56)-(1-('Output(tau)'!$B$18-$H56)/AV$1)^2/(4*'Output(tau)'!$B$12*('Output(tau)'!$B$18-$H56)/AV$1)),0)</f>
        <v>9.2914327696656304E-3</v>
      </c>
    </row>
    <row r="57" spans="7:48" x14ac:dyDescent="0.15">
      <c r="G57">
        <f>IF('Output(tau)'!$B$18&gt;H57,'Output(tau)'!$B$18-H57,0)</f>
        <v>15</v>
      </c>
      <c r="H57">
        <v>1985</v>
      </c>
      <c r="I57">
        <f>IF('Output(tau)'!$B$18&gt;$H57,1/I$1/SQRT(4*3.14159*'Output(tau)'!$B$12)*(('Output(tau)'!$B$18-$H57)/I$1)^(-3/2)*EXP(-'Output(tau)'!$B$34*('Output(tau)'!$B$18-$H57)-(1-('Output(tau)'!$B$18-$H57)/I$1)^2/(4*'Output(tau)'!$B$12*('Output(tau)'!$B$18-$H57)/I$1)),0)</f>
        <v>3.2011227559723257E-2</v>
      </c>
      <c r="J57">
        <f>IF('Output(tau)'!$B$18&gt;$H57,1/J$1/SQRT(4*3.14159*'Output(tau)'!$B$12)*(('Output(tau)'!$B$18-$H57)/J$1)^(-3/2)*EXP(-'Output(tau)'!$B$34*('Output(tau)'!$B$18-$H57)-(1-('Output(tau)'!$B$18-$H57)/J$1)^2/(4*'Output(tau)'!$B$12*('Output(tau)'!$B$18-$H57)/J$1)),0)</f>
        <v>1.6613433873761916E-8</v>
      </c>
      <c r="K57">
        <f>IF('Output(tau)'!$B$18&gt;$H57,1/K$1/SQRT(4*3.14159*'Output(tau)'!$B$12)*(('Output(tau)'!$B$18-$H57)/K$1)^(-3/2)*EXP(-'Output(tau)'!$B$34*('Output(tau)'!$B$18-$H57)-(1-('Output(tau)'!$B$18-$H57)/K$1)^2/(4*'Output(tau)'!$B$12*('Output(tau)'!$B$18-$H57)/K$1)),0)</f>
        <v>8.9220188190466038E-6</v>
      </c>
      <c r="L57">
        <f>IF('Output(tau)'!$B$18&gt;$H57,1/L$1/SQRT(4*3.14159*'Output(tau)'!$B$12)*(('Output(tau)'!$B$18-$H57)/L$1)^(-3/2)*EXP(-'Output(tau)'!$B$34*('Output(tau)'!$B$18-$H57)-(1-('Output(tau)'!$B$18-$H57)/L$1)^2/(4*'Output(tau)'!$B$12*('Output(tau)'!$B$18-$H57)/L$1)),0)</f>
        <v>1.984816426600624E-4</v>
      </c>
      <c r="M57">
        <f>IF('Output(tau)'!$B$18&gt;$H57,1/M$1/SQRT(4*3.14159*'Output(tau)'!$B$12)*(('Output(tau)'!$B$18-$H57)/M$1)^(-3/2)*EXP(-'Output(tau)'!$B$34*('Output(tau)'!$B$18-$H57)-(1-('Output(tau)'!$B$18-$H57)/M$1)^2/(4*'Output(tau)'!$B$12*('Output(tau)'!$B$18-$H57)/M$1)),0)</f>
        <v>1.2248843673692686E-3</v>
      </c>
      <c r="N57">
        <f>IF('Output(tau)'!$B$18&gt;$H57,1/N$1/SQRT(4*3.14159*'Output(tau)'!$B$12)*(('Output(tau)'!$B$18-$H57)/N$1)^(-3/2)*EXP(-'Output(tau)'!$B$34*('Output(tau)'!$B$18-$H57)-(1-('Output(tau)'!$B$18-$H57)/N$1)^2/(4*'Output(tau)'!$B$12*('Output(tau)'!$B$18-$H57)/N$1)),0)</f>
        <v>3.9643446483906683E-3</v>
      </c>
      <c r="O57">
        <f>IF('Output(tau)'!$B$18&gt;$H57,1/O$1/SQRT(4*3.14159*'Output(tau)'!$B$12)*(('Output(tau)'!$B$18-$H57)/O$1)^(-3/2)*EXP(-'Output(tau)'!$B$34*('Output(tau)'!$B$18-$H57)-(1-('Output(tau)'!$B$18-$H57)/O$1)^2/(4*'Output(tau)'!$B$12*('Output(tau)'!$B$18-$H57)/O$1)),0)</f>
        <v>8.8516720501208793E-3</v>
      </c>
      <c r="P57">
        <f>IF('Output(tau)'!$B$18&gt;$H57,1/P$1/SQRT(4*3.14159*'Output(tau)'!$B$12)*(('Output(tau)'!$B$18-$H57)/P$1)^(-3/2)*EXP(-'Output(tau)'!$B$34*('Output(tau)'!$B$18-$H57)-(1-('Output(tau)'!$B$18-$H57)/P$1)^2/(4*'Output(tau)'!$B$12*('Output(tau)'!$B$18-$H57)/P$1)),0)</f>
        <v>1.5648080538701824E-2</v>
      </c>
      <c r="Q57">
        <f>IF('Output(tau)'!$B$18&gt;$H57,1/Q$1/SQRT(4*3.14159*'Output(tau)'!$B$12)*(('Output(tau)'!$B$18-$H57)/Q$1)^(-3/2)*EXP(-'Output(tau)'!$B$34*('Output(tau)'!$B$18-$H57)-(1-('Output(tau)'!$B$18-$H57)/Q$1)^2/(4*'Output(tau)'!$B$12*('Output(tau)'!$B$18-$H57)/Q$1)),0)</f>
        <v>2.3651024770476939E-2</v>
      </c>
      <c r="R57">
        <f>IF('Output(tau)'!$B$18&gt;$H57,1/R$1/SQRT(4*3.14159*'Output(tau)'!$B$12)*(('Output(tau)'!$B$18-$H57)/R$1)^(-3/2)*EXP(-'Output(tau)'!$B$34*('Output(tau)'!$B$18-$H57)-(1-('Output(tau)'!$B$18-$H57)/R$1)^2/(4*'Output(tau)'!$B$12*('Output(tau)'!$B$18-$H57)/R$1)),0)</f>
        <v>3.2011227559723257E-2</v>
      </c>
      <c r="S57">
        <f>IF('Output(tau)'!$B$18&gt;$H57,1/S$1/SQRT(4*3.14159*'Output(tau)'!$B$12)*(('Output(tau)'!$B$18-$H57)/S$1)^(-3/2)*EXP(-'Output(tau)'!$B$34*('Output(tau)'!$B$18-$H57)-(1-('Output(tau)'!$B$18-$H57)/S$1)^2/(4*'Output(tau)'!$B$12*('Output(tau)'!$B$18-$H57)/S$1)),0)</f>
        <v>3.9964206525592891E-2</v>
      </c>
      <c r="T57">
        <f>IF('Output(tau)'!$B$18&gt;$H57,1/T$1/SQRT(4*3.14159*'Output(tau)'!$B$12)*(('Output(tau)'!$B$18-$H57)/T$1)^(-3/2)*EXP(-'Output(tau)'!$B$34*('Output(tau)'!$B$18-$H57)-(1-('Output(tau)'!$B$18-$H57)/T$1)^2/(4*'Output(tau)'!$B$12*('Output(tau)'!$B$18-$H57)/T$1)),0)</f>
        <v>4.69420633937098E-2</v>
      </c>
      <c r="U57">
        <f>IF('Output(tau)'!$B$18&gt;$H57,1/U$1/SQRT(4*3.14159*'Output(tau)'!$B$12)*(('Output(tau)'!$B$18-$H57)/U$1)^(-3/2)*EXP(-'Output(tau)'!$B$34*('Output(tau)'!$B$18-$H57)-(1-('Output(tau)'!$B$18-$H57)/U$1)^2/(4*'Output(tau)'!$B$12*('Output(tau)'!$B$18-$H57)/U$1)),0)</f>
        <v>5.2596703681192528E-2</v>
      </c>
      <c r="V57">
        <f>IF('Output(tau)'!$B$18&gt;$H57,1/V$1/SQRT(4*3.14159*'Output(tau)'!$B$12)*(('Output(tau)'!$B$18-$H57)/V$1)^(-3/2)*EXP(-'Output(tau)'!$B$34*('Output(tau)'!$B$18-$H57)-(1-('Output(tau)'!$B$18-$H57)/V$1)^2/(4*'Output(tau)'!$B$12*('Output(tau)'!$B$18-$H57)/V$1)),0)</f>
        <v>5.6774354902528072E-2</v>
      </c>
      <c r="W57">
        <f>IF('Output(tau)'!$B$18&gt;$H57,1/W$1/SQRT(4*3.14159*'Output(tau)'!$B$12)*(('Output(tau)'!$B$18-$H57)/W$1)^(-3/2)*EXP(-'Output(tau)'!$B$34*('Output(tau)'!$B$18-$H57)-(1-('Output(tau)'!$B$18-$H57)/W$1)^2/(4*'Output(tau)'!$B$12*('Output(tau)'!$B$18-$H57)/W$1)),0)</f>
        <v>5.9470828988194474E-2</v>
      </c>
      <c r="X57">
        <f>IF('Output(tau)'!$B$18&gt;$H57,1/X$1/SQRT(4*3.14159*'Output(tau)'!$B$12)*(('Output(tau)'!$B$18-$H57)/X$1)^(-3/2)*EXP(-'Output(tau)'!$B$34*('Output(tau)'!$B$18-$H57)-(1-('Output(tau)'!$B$18-$H57)/X$1)^2/(4*'Output(tau)'!$B$12*('Output(tau)'!$B$18-$H57)/X$1)),0)</f>
        <v>6.0784724591008775E-2</v>
      </c>
      <c r="Y57">
        <f>IF('Output(tau)'!$B$18&gt;$H57,1/Y$1/SQRT(4*3.14159*'Output(tau)'!$B$12)*(('Output(tau)'!$B$18-$H57)/Y$1)^(-3/2)*EXP(-'Output(tau)'!$B$34*('Output(tau)'!$B$18-$H57)-(1-('Output(tau)'!$B$18-$H57)/Y$1)^2/(4*'Output(tau)'!$B$12*('Output(tau)'!$B$18-$H57)/Y$1)),0)</f>
        <v>6.0876779221095953E-2</v>
      </c>
      <c r="Z57">
        <f>IF('Output(tau)'!$B$18&gt;$H57,1/Z$1/SQRT(4*3.14159*'Output(tau)'!$B$12)*(('Output(tau)'!$B$18-$H57)/Z$1)^(-3/2)*EXP(-'Output(tau)'!$B$34*('Output(tau)'!$B$18-$H57)-(1-('Output(tau)'!$B$18-$H57)/Z$1)^2/(4*'Output(tau)'!$B$12*('Output(tau)'!$B$18-$H57)/Z$1)),0)</f>
        <v>5.9938160253822925E-2</v>
      </c>
      <c r="AA57">
        <f>IF('Output(tau)'!$B$18&gt;$H57,1/AA$1/SQRT(4*3.14159*'Output(tau)'!$B$12)*(('Output(tau)'!$B$18-$H57)/AA$1)^(-3/2)*EXP(-'Output(tau)'!$B$34*('Output(tau)'!$B$18-$H57)-(1-('Output(tau)'!$B$18-$H57)/AA$1)^2/(4*'Output(tau)'!$B$12*('Output(tau)'!$B$18-$H57)/AA$1)),0)</f>
        <v>5.8167654466574487E-2</v>
      </c>
      <c r="AB57">
        <f>IF('Output(tau)'!$B$18&gt;$H57,1/AB$1/SQRT(4*3.14159*'Output(tau)'!$B$12)*(('Output(tau)'!$B$18-$H57)/AB$1)^(-3/2)*EXP(-'Output(tau)'!$B$34*('Output(tau)'!$B$18-$H57)-(1-('Output(tau)'!$B$18-$H57)/AB$1)^2/(4*'Output(tau)'!$B$12*('Output(tau)'!$B$18-$H57)/AB$1)),0)</f>
        <v>5.5756479406050809E-2</v>
      </c>
      <c r="AC57">
        <f>IF('Output(tau)'!$B$18&gt;$H57,1/AC$1/SQRT(4*3.14159*'Output(tau)'!$B$12)*(('Output(tau)'!$B$18-$H57)/AC$1)^(-3/2)*EXP(-'Output(tau)'!$B$34*('Output(tau)'!$B$18-$H57)-(1-('Output(tau)'!$B$18-$H57)/AC$1)^2/(4*'Output(tau)'!$B$12*('Output(tau)'!$B$18-$H57)/AC$1)),0)</f>
        <v>5.2879077795505422E-2</v>
      </c>
      <c r="AD57">
        <f>IF('Output(tau)'!$B$18&gt;$H57,1/AD$1/SQRT(4*3.14159*'Output(tau)'!$B$12)*(('Output(tau)'!$B$18-$H57)/AD$1)^(-3/2)*EXP(-'Output(tau)'!$B$34*('Output(tau)'!$B$18-$H57)-(1-('Output(tau)'!$B$18-$H57)/AD$1)^2/(4*'Output(tau)'!$B$12*('Output(tau)'!$B$18-$H57)/AD$1)),0)</f>
        <v>4.968832162566858E-2</v>
      </c>
      <c r="AE57">
        <f>IF('Output(tau)'!$B$18&gt;$H57,1/AE$1/SQRT(4*3.14159*'Output(tau)'!$B$12)*(('Output(tau)'!$B$18-$H57)/AE$1)^(-3/2)*EXP(-'Output(tau)'!$B$34*('Output(tau)'!$B$18-$H57)-(1-('Output(tau)'!$B$18-$H57)/AE$1)^2/(4*'Output(tau)'!$B$12*('Output(tau)'!$B$18-$H57)/AE$1)),0)</f>
        <v>4.6313792675846947E-2</v>
      </c>
      <c r="AF57">
        <f>IF('Output(tau)'!$B$18&gt;$H57,1/AF$1/SQRT(4*3.14159*'Output(tau)'!$B$12)*(('Output(tau)'!$B$18-$H57)/AF$1)^(-3/2)*EXP(-'Output(tau)'!$B$34*('Output(tau)'!$B$18-$H57)-(1-('Output(tau)'!$B$18-$H57)/AF$1)^2/(4*'Output(tau)'!$B$12*('Output(tau)'!$B$18-$H57)/AF$1)),0)</f>
        <v>4.2862089381713341E-2</v>
      </c>
      <c r="AG57">
        <f>IF('Output(tau)'!$B$18&gt;$H57,1/AG$1/SQRT(4*3.14159*'Output(tau)'!$B$12)*(('Output(tau)'!$B$18-$H57)/AG$1)^(-3/2)*EXP(-'Output(tau)'!$B$34*('Output(tau)'!$B$18-$H57)-(1-('Output(tau)'!$B$18-$H57)/AG$1)^2/(4*'Output(tau)'!$B$12*('Output(tau)'!$B$18-$H57)/AG$1)),0)</f>
        <v>3.9418374617461567E-2</v>
      </c>
      <c r="AH57">
        <f>IF('Output(tau)'!$B$18&gt;$H57,1/AH$1/SQRT(4*3.14159*'Output(tau)'!$B$12)*(('Output(tau)'!$B$18-$H57)/AH$1)^(-3/2)*EXP(-'Output(tau)'!$B$34*('Output(tau)'!$B$18-$H57)-(1-('Output(tau)'!$B$18-$H57)/AH$1)^2/(4*'Output(tau)'!$B$12*('Output(tau)'!$B$18-$H57)/AH$1)),0)</f>
        <v>3.6048601370482013E-2</v>
      </c>
      <c r="AI57">
        <f>IF('Output(tau)'!$B$18&gt;$H57,1/AI$1/SQRT(4*3.14159*'Output(tau)'!$B$12)*(('Output(tau)'!$B$18-$H57)/AI$1)^(-3/2)*EXP(-'Output(tau)'!$B$34*('Output(tau)'!$B$18-$H57)-(1-('Output(tau)'!$B$18-$H57)/AI$1)^2/(4*'Output(tau)'!$B$12*('Output(tau)'!$B$18-$H57)/AI$1)),0)</f>
        <v>3.2802028788545851E-2</v>
      </c>
      <c r="AJ57">
        <f>IF('Output(tau)'!$B$18&gt;$H57,1/AJ$1/SQRT(4*3.14159*'Output(tau)'!$B$12)*(('Output(tau)'!$B$18-$H57)/AJ$1)^(-3/2)*EXP(-'Output(tau)'!$B$34*('Output(tau)'!$B$18-$H57)-(1-('Output(tau)'!$B$18-$H57)/AJ$1)^2/(4*'Output(tau)'!$B$12*('Output(tau)'!$B$18-$H57)/AJ$1)),0)</f>
        <v>2.9713773627527695E-2</v>
      </c>
      <c r="AK57">
        <f>IF('Output(tau)'!$B$18&gt;$H57,1/AK$1/SQRT(4*3.14159*'Output(tau)'!$B$12)*(('Output(tau)'!$B$18-$H57)/AK$1)^(-3/2)*EXP(-'Output(tau)'!$B$34*('Output(tau)'!$B$18-$H57)-(1-('Output(tau)'!$B$18-$H57)/AK$1)^2/(4*'Output(tau)'!$B$12*('Output(tau)'!$B$18-$H57)/AK$1)),0)</f>
        <v>2.6807238814330506E-2</v>
      </c>
      <c r="AL57">
        <f>IF('Output(tau)'!$B$18&gt;$H57,1/AL$1/SQRT(4*3.14159*'Output(tau)'!$B$12)*(('Output(tau)'!$B$18-$H57)/AL$1)^(-3/2)*EXP(-'Output(tau)'!$B$34*('Output(tau)'!$B$18-$H57)-(1-('Output(tau)'!$B$18-$H57)/AL$1)^2/(4*'Output(tau)'!$B$12*('Output(tau)'!$B$18-$H57)/AL$1)),0)</f>
        <v>2.4096329199075592E-2</v>
      </c>
      <c r="AM57">
        <f>IF('Output(tau)'!$B$18&gt;$H57,1/AM$1/SQRT(4*3.14159*'Output(tau)'!$B$12)*(('Output(tau)'!$B$18-$H57)/AM$1)^(-3/2)*EXP(-'Output(tau)'!$B$34*('Output(tau)'!$B$18-$H57)-(1-('Output(tau)'!$B$18-$H57)/AM$1)^2/(4*'Output(tau)'!$B$12*('Output(tau)'!$B$18-$H57)/AM$1)),0)</f>
        <v>2.1587411392595228E-2</v>
      </c>
      <c r="AN57">
        <f>IF('Output(tau)'!$B$18&gt;$H57,1/AN$1/SQRT(4*3.14159*'Output(tau)'!$B$12)*(('Output(tau)'!$B$18-$H57)/AN$1)^(-3/2)*EXP(-'Output(tau)'!$B$34*('Output(tau)'!$B$18-$H57)-(1-('Output(tau)'!$B$18-$H57)/AN$1)^2/(4*'Output(tau)'!$B$12*('Output(tau)'!$B$18-$H57)/AN$1)),0)</f>
        <v>1.9281005508246643E-2</v>
      </c>
      <c r="AO57">
        <f>IF('Output(tau)'!$B$18&gt;$H57,1/AO$1/SQRT(4*3.14159*'Output(tau)'!$B$12)*(('Output(tau)'!$B$18-$H57)/AO$1)^(-3/2)*EXP(-'Output(tau)'!$B$34*('Output(tau)'!$B$18-$H57)-(1-('Output(tau)'!$B$18-$H57)/AO$1)^2/(4*'Output(tau)'!$B$12*('Output(tau)'!$B$18-$H57)/AO$1)),0)</f>
        <v>1.7173216107099092E-2</v>
      </c>
      <c r="AP57">
        <f>IF('Output(tau)'!$B$18&gt;$H57,1/AP$1/SQRT(4*3.14159*'Output(tau)'!$B$12)*(('Output(tau)'!$B$18-$H57)/AP$1)^(-3/2)*EXP(-'Output(tau)'!$B$34*('Output(tau)'!$B$18-$H57)-(1-('Output(tau)'!$B$18-$H57)/AP$1)^2/(4*'Output(tau)'!$B$12*('Output(tau)'!$B$18-$H57)/AP$1)),0)</f>
        <v>1.5256921086622409E-2</v>
      </c>
      <c r="AQ57">
        <f>IF('Output(tau)'!$B$18&gt;$H57,1/AQ$1/SQRT(4*3.14159*'Output(tau)'!$B$12)*(('Output(tau)'!$B$18-$H57)/AQ$1)^(-3/2)*EXP(-'Output(tau)'!$B$34*('Output(tau)'!$B$18-$H57)-(1-('Output(tau)'!$B$18-$H57)/AQ$1)^2/(4*'Output(tau)'!$B$12*('Output(tau)'!$B$18-$H57)/AQ$1)),0)</f>
        <v>1.3522743189375337E-2</v>
      </c>
      <c r="AR57">
        <f>IF('Output(tau)'!$B$18&gt;$H57,1/AR$1/SQRT(4*3.14159*'Output(tau)'!$B$12)*(('Output(tau)'!$B$18-$H57)/AR$1)^(-3/2)*EXP(-'Output(tau)'!$B$34*('Output(tau)'!$B$18-$H57)-(1-('Output(tau)'!$B$18-$H57)/AR$1)^2/(4*'Output(tau)'!$B$12*('Output(tau)'!$B$18-$H57)/AR$1)),0)</f>
        <v>1.1959831086670881E-2</v>
      </c>
      <c r="AS57">
        <f>IF('Output(tau)'!$B$18&gt;$H57,1/AS$1/SQRT(4*3.14159*'Output(tau)'!$B$12)*(('Output(tau)'!$B$18-$H57)/AS$1)^(-3/2)*EXP(-'Output(tau)'!$B$34*('Output(tau)'!$B$18-$H57)-(1-('Output(tau)'!$B$18-$H57)/AS$1)^2/(4*'Output(tau)'!$B$12*('Output(tau)'!$B$18-$H57)/AS$1)),0)</f>
        <v>1.0556476932692361E-2</v>
      </c>
      <c r="AT57">
        <f>IF('Output(tau)'!$B$18&gt;$H57,1/AT$1/SQRT(4*3.14159*'Output(tau)'!$B$12)*(('Output(tau)'!$B$18-$H57)/AT$1)^(-3/2)*EXP(-'Output(tau)'!$B$34*('Output(tau)'!$B$18-$H57)-(1-('Output(tau)'!$B$18-$H57)/AT$1)^2/(4*'Output(tau)'!$B$12*('Output(tau)'!$B$18-$H57)/AT$1)),0)</f>
        <v>9.3005958122462425E-3</v>
      </c>
      <c r="AU57">
        <f>IF('Output(tau)'!$B$18&gt;$H57,1/AU$1/SQRT(4*3.14159*'Output(tau)'!$B$12)*(('Output(tau)'!$B$18-$H57)/AU$1)^(-3/2)*EXP(-'Output(tau)'!$B$34*('Output(tau)'!$B$18-$H57)-(1-('Output(tau)'!$B$18-$H57)/AU$1)^2/(4*'Output(tau)'!$B$12*('Output(tau)'!$B$18-$H57)/AU$1)),0)</f>
        <v>8.1800902552233504E-3</v>
      </c>
      <c r="AV57">
        <f>IF('Output(tau)'!$B$18&gt;$H57,1/AV$1/SQRT(4*3.14159*'Output(tau)'!$B$12)*(('Output(tau)'!$B$18-$H57)/AV$1)^(-3/2)*EXP(-'Output(tau)'!$B$34*('Output(tau)'!$B$18-$H57)-(1-('Output(tau)'!$B$18-$H57)/AV$1)^2/(4*'Output(tau)'!$B$12*('Output(tau)'!$B$18-$H57)/AV$1)),0)</f>
        <v>7.1831203878801589E-3</v>
      </c>
    </row>
    <row r="58" spans="7:48" x14ac:dyDescent="0.15">
      <c r="G58">
        <f>IF('Output(tau)'!$B$18&gt;H58,'Output(tau)'!$B$18-H58,0)</f>
        <v>14</v>
      </c>
      <c r="H58">
        <v>1986</v>
      </c>
      <c r="I58">
        <f>IF('Output(tau)'!$B$18&gt;$H58,1/I$1/SQRT(4*3.14159*'Output(tau)'!$B$12)*(('Output(tau)'!$B$18-$H58)/I$1)^(-3/2)*EXP(-'Output(tau)'!$B$34*('Output(tau)'!$B$18-$H58)-(1-('Output(tau)'!$B$18-$H58)/I$1)^2/(4*'Output(tau)'!$B$12*('Output(tau)'!$B$18-$H58)/I$1)),0)</f>
        <v>4.0468681986356204E-2</v>
      </c>
      <c r="J58">
        <f>IF('Output(tau)'!$B$18&gt;$H58,1/J$1/SQRT(4*3.14159*'Output(tau)'!$B$12)*(('Output(tau)'!$B$18-$H58)/J$1)^(-3/2)*EXP(-'Output(tau)'!$B$34*('Output(tau)'!$B$18-$H58)-(1-('Output(tau)'!$B$18-$H58)/J$1)^2/(4*'Output(tau)'!$B$12*('Output(tau)'!$B$18-$H58)/J$1)),0)</f>
        <v>6.2796002752163956E-8</v>
      </c>
      <c r="K58">
        <f>IF('Output(tau)'!$B$18&gt;$H58,1/K$1/SQRT(4*3.14159*'Output(tau)'!$B$12)*(('Output(tau)'!$B$18-$H58)/K$1)^(-3/2)*EXP(-'Output(tau)'!$B$34*('Output(tau)'!$B$18-$H58)-(1-('Output(tau)'!$B$18-$H58)/K$1)^2/(4*'Output(tau)'!$B$12*('Output(tau)'!$B$18-$H58)/K$1)),0)</f>
        <v>2.1968961160862029E-5</v>
      </c>
      <c r="L58">
        <f>IF('Output(tau)'!$B$18&gt;$H58,1/L$1/SQRT(4*3.14159*'Output(tau)'!$B$12)*(('Output(tau)'!$B$18-$H58)/L$1)^(-3/2)*EXP(-'Output(tau)'!$B$34*('Output(tau)'!$B$18-$H58)-(1-('Output(tau)'!$B$18-$H58)/L$1)^2/(4*'Output(tau)'!$B$12*('Output(tau)'!$B$18-$H58)/L$1)),0)</f>
        <v>3.9211959210388379E-4</v>
      </c>
      <c r="M58">
        <f>IF('Output(tau)'!$B$18&gt;$H58,1/M$1/SQRT(4*3.14159*'Output(tau)'!$B$12)*(('Output(tau)'!$B$18-$H58)/M$1)^(-3/2)*EXP(-'Output(tau)'!$B$34*('Output(tau)'!$B$18-$H58)-(1-('Output(tau)'!$B$18-$H58)/M$1)^2/(4*'Output(tau)'!$B$12*('Output(tau)'!$B$18-$H58)/M$1)),0)</f>
        <v>2.1102616473079113E-3</v>
      </c>
      <c r="N58">
        <f>IF('Output(tau)'!$B$18&gt;$H58,1/N$1/SQRT(4*3.14159*'Output(tau)'!$B$12)*(('Output(tau)'!$B$18-$H58)/N$1)^(-3/2)*EXP(-'Output(tau)'!$B$34*('Output(tau)'!$B$18-$H58)-(1-('Output(tau)'!$B$18-$H58)/N$1)^2/(4*'Output(tau)'!$B$12*('Output(tau)'!$B$18-$H58)/N$1)),0)</f>
        <v>6.209422893080508E-3</v>
      </c>
      <c r="O58">
        <f>IF('Output(tau)'!$B$18&gt;$H58,1/O$1/SQRT(4*3.14159*'Output(tau)'!$B$12)*(('Output(tau)'!$B$18-$H58)/O$1)^(-3/2)*EXP(-'Output(tau)'!$B$34*('Output(tau)'!$B$18-$H58)-(1-('Output(tau)'!$B$18-$H58)/O$1)^2/(4*'Output(tau)'!$B$12*('Output(tau)'!$B$18-$H58)/O$1)),0)</f>
        <v>1.2908747785219069E-2</v>
      </c>
      <c r="P58">
        <f>IF('Output(tau)'!$B$18&gt;$H58,1/P$1/SQRT(4*3.14159*'Output(tau)'!$B$12)*(('Output(tau)'!$B$18-$H58)/P$1)^(-3/2)*EXP(-'Output(tau)'!$B$34*('Output(tau)'!$B$18-$H58)-(1-('Output(tau)'!$B$18-$H58)/P$1)^2/(4*'Output(tau)'!$B$12*('Output(tau)'!$B$18-$H58)/P$1)),0)</f>
        <v>2.1565600422650218E-2</v>
      </c>
      <c r="Q58">
        <f>IF('Output(tau)'!$B$18&gt;$H58,1/Q$1/SQRT(4*3.14159*'Output(tau)'!$B$12)*(('Output(tau)'!$B$18-$H58)/Q$1)^(-3/2)*EXP(-'Output(tau)'!$B$34*('Output(tau)'!$B$18-$H58)-(1-('Output(tau)'!$B$18-$H58)/Q$1)^2/(4*'Output(tau)'!$B$12*('Output(tau)'!$B$18-$H58)/Q$1)),0)</f>
        <v>3.111004236035542E-2</v>
      </c>
      <c r="R58">
        <f>IF('Output(tau)'!$B$18&gt;$H58,1/R$1/SQRT(4*3.14159*'Output(tau)'!$B$12)*(('Output(tau)'!$B$18-$H58)/R$1)^(-3/2)*EXP(-'Output(tau)'!$B$34*('Output(tau)'!$B$18-$H58)-(1-('Output(tau)'!$B$18-$H58)/R$1)^2/(4*'Output(tau)'!$B$12*('Output(tau)'!$B$18-$H58)/R$1)),0)</f>
        <v>4.0468681986356204E-2</v>
      </c>
      <c r="S58">
        <f>IF('Output(tau)'!$B$18&gt;$H58,1/S$1/SQRT(4*3.14159*'Output(tau)'!$B$12)*(('Output(tau)'!$B$18-$H58)/S$1)^(-3/2)*EXP(-'Output(tau)'!$B$34*('Output(tau)'!$B$18-$H58)-(1-('Output(tau)'!$B$18-$H58)/S$1)^2/(4*'Output(tau)'!$B$12*('Output(tau)'!$B$18-$H58)/S$1)),0)</f>
        <v>4.88031016967551E-2</v>
      </c>
      <c r="T58">
        <f>IF('Output(tau)'!$B$18&gt;$H58,1/T$1/SQRT(4*3.14159*'Output(tau)'!$B$12)*(('Output(tau)'!$B$18-$H58)/T$1)^(-3/2)*EXP(-'Output(tau)'!$B$34*('Output(tau)'!$B$18-$H58)-(1-('Output(tau)'!$B$18-$H58)/T$1)^2/(4*'Output(tau)'!$B$12*('Output(tau)'!$B$18-$H58)/T$1)),0)</f>
        <v>5.5583124848773091E-2</v>
      </c>
      <c r="U58">
        <f>IF('Output(tau)'!$B$18&gt;$H58,1/U$1/SQRT(4*3.14159*'Output(tau)'!$B$12)*(('Output(tau)'!$B$18-$H58)/U$1)^(-3/2)*EXP(-'Output(tau)'!$B$34*('Output(tau)'!$B$18-$H58)-(1-('Output(tau)'!$B$18-$H58)/U$1)^2/(4*'Output(tau)'!$B$12*('Output(tau)'!$B$18-$H58)/U$1)),0)</f>
        <v>6.0563266438261737E-2</v>
      </c>
      <c r="V58">
        <f>IF('Output(tau)'!$B$18&gt;$H58,1/V$1/SQRT(4*3.14159*'Output(tau)'!$B$12)*(('Output(tau)'!$B$18-$H58)/V$1)^(-3/2)*EXP(-'Output(tau)'!$B$34*('Output(tau)'!$B$18-$H58)-(1-('Output(tau)'!$B$18-$H58)/V$1)^2/(4*'Output(tau)'!$B$12*('Output(tau)'!$B$18-$H58)/V$1)),0)</f>
        <v>6.3718745344494079E-2</v>
      </c>
      <c r="W58">
        <f>IF('Output(tau)'!$B$18&gt;$H58,1/W$1/SQRT(4*3.14159*'Output(tau)'!$B$12)*(('Output(tau)'!$B$18-$H58)/W$1)^(-3/2)*EXP(-'Output(tau)'!$B$34*('Output(tau)'!$B$18-$H58)-(1-('Output(tau)'!$B$18-$H58)/W$1)^2/(4*'Output(tau)'!$B$12*('Output(tau)'!$B$18-$H58)/W$1)),0)</f>
        <v>6.5174642107493963E-2</v>
      </c>
      <c r="X58">
        <f>IF('Output(tau)'!$B$18&gt;$H58,1/X$1/SQRT(4*3.14159*'Output(tau)'!$B$12)*(('Output(tau)'!$B$18-$H58)/X$1)^(-3/2)*EXP(-'Output(tau)'!$B$34*('Output(tau)'!$B$18-$H58)-(1-('Output(tau)'!$B$18-$H58)/X$1)^2/(4*'Output(tau)'!$B$12*('Output(tau)'!$B$18-$H58)/X$1)),0)</f>
        <v>6.5144093137481818E-2</v>
      </c>
      <c r="Y58">
        <f>IF('Output(tau)'!$B$18&gt;$H58,1/Y$1/SQRT(4*3.14159*'Output(tau)'!$B$12)*(('Output(tau)'!$B$18-$H58)/Y$1)^(-3/2)*EXP(-'Output(tau)'!$B$34*('Output(tau)'!$B$18-$H58)-(1-('Output(tau)'!$B$18-$H58)/Y$1)^2/(4*'Output(tau)'!$B$12*('Output(tau)'!$B$18-$H58)/Y$1)),0)</f>
        <v>6.3880808946881876E-2</v>
      </c>
      <c r="Z58">
        <f>IF('Output(tau)'!$B$18&gt;$H58,1/Z$1/SQRT(4*3.14159*'Output(tau)'!$B$12)*(('Output(tau)'!$B$18-$H58)/Z$1)^(-3/2)*EXP(-'Output(tau)'!$B$34*('Output(tau)'!$B$18-$H58)-(1-('Output(tau)'!$B$18-$H58)/Z$1)^2/(4*'Output(tau)'!$B$12*('Output(tau)'!$B$18-$H58)/Z$1)),0)</f>
        <v>6.1645846194464338E-2</v>
      </c>
      <c r="AA58">
        <f>IF('Output(tau)'!$B$18&gt;$H58,1/AA$1/SQRT(4*3.14159*'Output(tau)'!$B$12)*(('Output(tau)'!$B$18-$H58)/AA$1)^(-3/2)*EXP(-'Output(tau)'!$B$34*('Output(tau)'!$B$18-$H58)-(1-('Output(tau)'!$B$18-$H58)/AA$1)^2/(4*'Output(tau)'!$B$12*('Output(tau)'!$B$18-$H58)/AA$1)),0)</f>
        <v>5.8686353052253254E-2</v>
      </c>
      <c r="AB58">
        <f>IF('Output(tau)'!$B$18&gt;$H58,1/AB$1/SQRT(4*3.14159*'Output(tau)'!$B$12)*(('Output(tau)'!$B$18-$H58)/AB$1)^(-3/2)*EXP(-'Output(tau)'!$B$34*('Output(tau)'!$B$18-$H58)-(1-('Output(tau)'!$B$18-$H58)/AB$1)^2/(4*'Output(tau)'!$B$12*('Output(tau)'!$B$18-$H58)/AB$1)),0)</f>
        <v>5.5223450736598456E-2</v>
      </c>
      <c r="AC58">
        <f>IF('Output(tau)'!$B$18&gt;$H58,1/AC$1/SQRT(4*3.14159*'Output(tau)'!$B$12)*(('Output(tau)'!$B$18-$H58)/AC$1)^(-3/2)*EXP(-'Output(tau)'!$B$34*('Output(tau)'!$B$18-$H58)-(1-('Output(tau)'!$B$18-$H58)/AC$1)^2/(4*'Output(tau)'!$B$12*('Output(tau)'!$B$18-$H58)/AC$1)),0)</f>
        <v>5.1446615720983802E-2</v>
      </c>
      <c r="AD58">
        <f>IF('Output(tau)'!$B$18&gt;$H58,1/AD$1/SQRT(4*3.14159*'Output(tau)'!$B$12)*(('Output(tau)'!$B$18-$H58)/AD$1)^(-3/2)*EXP(-'Output(tau)'!$B$34*('Output(tau)'!$B$18-$H58)-(1-('Output(tau)'!$B$18-$H58)/AD$1)^2/(4*'Output(tau)'!$B$12*('Output(tau)'!$B$18-$H58)/AD$1)),0)</f>
        <v>4.751240510751252E-2</v>
      </c>
      <c r="AE58">
        <f>IF('Output(tau)'!$B$18&gt;$H58,1/AE$1/SQRT(4*3.14159*'Output(tau)'!$B$12)*(('Output(tau)'!$B$18-$H58)/AE$1)^(-3/2)*EXP(-'Output(tau)'!$B$34*('Output(tau)'!$B$18-$H58)-(1-('Output(tau)'!$B$18-$H58)/AE$1)^2/(4*'Output(tau)'!$B$12*('Output(tau)'!$B$18-$H58)/AE$1)),0)</f>
        <v>4.3545886765765325E-2</v>
      </c>
      <c r="AF58">
        <f>IF('Output(tau)'!$B$18&gt;$H58,1/AF$1/SQRT(4*3.14159*'Output(tau)'!$B$12)*(('Output(tau)'!$B$18-$H58)/AF$1)^(-3/2)*EXP(-'Output(tau)'!$B$34*('Output(tau)'!$B$18-$H58)-(1-('Output(tau)'!$B$18-$H58)/AF$1)^2/(4*'Output(tau)'!$B$12*('Output(tau)'!$B$18-$H58)/AF$1)),0)</f>
        <v>3.9643596167881108E-2</v>
      </c>
      <c r="AG58">
        <f>IF('Output(tau)'!$B$18&gt;$H58,1/AG$1/SQRT(4*3.14159*'Output(tau)'!$B$12)*(('Output(tau)'!$B$18-$H58)/AG$1)^(-3/2)*EXP(-'Output(tau)'!$B$34*('Output(tau)'!$B$18-$H58)-(1-('Output(tau)'!$B$18-$H58)/AG$1)^2/(4*'Output(tau)'!$B$12*('Output(tau)'!$B$18-$H58)/AG$1)),0)</f>
        <v>3.587721190444329E-2</v>
      </c>
      <c r="AH58">
        <f>IF('Output(tau)'!$B$18&gt;$H58,1/AH$1/SQRT(4*3.14159*'Output(tau)'!$B$12)*(('Output(tau)'!$B$18-$H58)/AH$1)^(-3/2)*EXP(-'Output(tau)'!$B$34*('Output(tau)'!$B$18-$H58)-(1-('Output(tau)'!$B$18-$H58)/AH$1)^2/(4*'Output(tau)'!$B$12*('Output(tau)'!$B$18-$H58)/AH$1)),0)</f>
        <v>3.2297421906392086E-2</v>
      </c>
      <c r="AI58">
        <f>IF('Output(tau)'!$B$18&gt;$H58,1/AI$1/SQRT(4*3.14159*'Output(tau)'!$B$12)*(('Output(tau)'!$B$18-$H58)/AI$1)^(-3/2)*EXP(-'Output(tau)'!$B$34*('Output(tau)'!$B$18-$H58)-(1-('Output(tau)'!$B$18-$H58)/AI$1)^2/(4*'Output(tau)'!$B$12*('Output(tau)'!$B$18-$H58)/AI$1)),0)</f>
        <v>2.8937655201910654E-2</v>
      </c>
      <c r="AJ58">
        <f>IF('Output(tau)'!$B$18&gt;$H58,1/AJ$1/SQRT(4*3.14159*'Output(tau)'!$B$12)*(('Output(tau)'!$B$18-$H58)/AJ$1)^(-3/2)*EXP(-'Output(tau)'!$B$34*('Output(tau)'!$B$18-$H58)-(1-('Output(tau)'!$B$18-$H58)/AJ$1)^2/(4*'Output(tau)'!$B$12*('Output(tau)'!$B$18-$H58)/AJ$1)),0)</f>
        <v>2.5817495570438134E-2</v>
      </c>
      <c r="AK58">
        <f>IF('Output(tau)'!$B$18&gt;$H58,1/AK$1/SQRT(4*3.14159*'Output(tau)'!$B$12)*(('Output(tau)'!$B$18-$H58)/AK$1)^(-3/2)*EXP(-'Output(tau)'!$B$34*('Output(tau)'!$B$18-$H58)-(1-('Output(tau)'!$B$18-$H58)/AK$1)^2/(4*'Output(tau)'!$B$12*('Output(tau)'!$B$18-$H58)/AK$1)),0)</f>
        <v>2.2945688744771455E-2</v>
      </c>
      <c r="AL58">
        <f>IF('Output(tau)'!$B$18&gt;$H58,1/AL$1/SQRT(4*3.14159*'Output(tau)'!$B$12)*(('Output(tau)'!$B$18-$H58)/AL$1)^(-3/2)*EXP(-'Output(tau)'!$B$34*('Output(tau)'!$B$18-$H58)-(1-('Output(tau)'!$B$18-$H58)/AL$1)^2/(4*'Output(tau)'!$B$12*('Output(tau)'!$B$18-$H58)/AL$1)),0)</f>
        <v>2.032271644160406E-2</v>
      </c>
      <c r="AM58">
        <f>IF('Output(tau)'!$B$18&gt;$H58,1/AM$1/SQRT(4*3.14159*'Output(tau)'!$B$12)*(('Output(tau)'!$B$18-$H58)/AM$1)^(-3/2)*EXP(-'Output(tau)'!$B$34*('Output(tau)'!$B$18-$H58)-(1-('Output(tau)'!$B$18-$H58)/AM$1)^2/(4*'Output(tau)'!$B$12*('Output(tau)'!$B$18-$H58)/AM$1)),0)</f>
        <v>1.7942948353606655E-2</v>
      </c>
      <c r="AN58">
        <f>IF('Output(tau)'!$B$18&gt;$H58,1/AN$1/SQRT(4*3.14159*'Output(tau)'!$B$12)*(('Output(tau)'!$B$18-$H58)/AN$1)^(-3/2)*EXP(-'Output(tau)'!$B$34*('Output(tau)'!$B$18-$H58)-(1-('Output(tau)'!$B$18-$H58)/AN$1)^2/(4*'Output(tau)'!$B$12*('Output(tau)'!$B$18-$H58)/AN$1)),0)</f>
        <v>1.5796404755468285E-2</v>
      </c>
      <c r="AO58">
        <f>IF('Output(tau)'!$B$18&gt;$H58,1/AO$1/SQRT(4*3.14159*'Output(tau)'!$B$12)*(('Output(tau)'!$B$18-$H58)/AO$1)^(-3/2)*EXP(-'Output(tau)'!$B$34*('Output(tau)'!$B$18-$H58)-(1-('Output(tau)'!$B$18-$H58)/AO$1)^2/(4*'Output(tau)'!$B$12*('Output(tau)'!$B$18-$H58)/AO$1)),0)</f>
        <v>1.3870172999467259E-2</v>
      </c>
      <c r="AP58">
        <f>IF('Output(tau)'!$B$18&gt;$H58,1/AP$1/SQRT(4*3.14159*'Output(tau)'!$B$12)*(('Output(tau)'!$B$18-$H58)/AP$1)^(-3/2)*EXP(-'Output(tau)'!$B$34*('Output(tau)'!$B$18-$H58)-(1-('Output(tau)'!$B$18-$H58)/AP$1)^2/(4*'Output(tau)'!$B$12*('Output(tau)'!$B$18-$H58)/AP$1)),0)</f>
        <v>1.2149524777727223E-2</v>
      </c>
      <c r="AQ58">
        <f>IF('Output(tau)'!$B$18&gt;$H58,1/AQ$1/SQRT(4*3.14159*'Output(tau)'!$B$12)*(('Output(tau)'!$B$18-$H58)/AQ$1)^(-3/2)*EXP(-'Output(tau)'!$B$34*('Output(tau)'!$B$18-$H58)-(1-('Output(tau)'!$B$18-$H58)/AQ$1)^2/(4*'Output(tau)'!$B$12*('Output(tau)'!$B$18-$H58)/AQ$1)),0)</f>
        <v>1.061878030818929E-2</v>
      </c>
      <c r="AR58">
        <f>IF('Output(tau)'!$B$18&gt;$H58,1/AR$1/SQRT(4*3.14159*'Output(tau)'!$B$12)*(('Output(tau)'!$B$18-$H58)/AR$1)^(-3/2)*EXP(-'Output(tau)'!$B$34*('Output(tau)'!$B$18-$H58)-(1-('Output(tau)'!$B$18-$H58)/AR$1)^2/(4*'Output(tau)'!$B$12*('Output(tau)'!$B$18-$H58)/AR$1)),0)</f>
        <v>9.2619623989458038E-3</v>
      </c>
      <c r="AS58">
        <f>IF('Output(tau)'!$B$18&gt;$H58,1/AS$1/SQRT(4*3.14159*'Output(tau)'!$B$12)*(('Output(tau)'!$B$18-$H58)/AS$1)^(-3/2)*EXP(-'Output(tau)'!$B$34*('Output(tau)'!$B$18-$H58)-(1-('Output(tau)'!$B$18-$H58)/AS$1)^2/(4*'Output(tau)'!$B$12*('Output(tau)'!$B$18-$H58)/AS$1)),0)</f>
        <v>8.0632788833045511E-3</v>
      </c>
      <c r="AT58">
        <f>IF('Output(tau)'!$B$18&gt;$H58,1/AT$1/SQRT(4*3.14159*'Output(tau)'!$B$12)*(('Output(tau)'!$B$18-$H58)/AT$1)^(-3/2)*EXP(-'Output(tau)'!$B$34*('Output(tau)'!$B$18-$H58)-(1-('Output(tau)'!$B$18-$H58)/AT$1)^2/(4*'Output(tau)'!$B$12*('Output(tau)'!$B$18-$H58)/AT$1)),0)</f>
        <v>7.0074669836591476E-3</v>
      </c>
      <c r="AU58">
        <f>IF('Output(tau)'!$B$18&gt;$H58,1/AU$1/SQRT(4*3.14159*'Output(tau)'!$B$12)*(('Output(tau)'!$B$18-$H58)/AU$1)^(-3/2)*EXP(-'Output(tau)'!$B$34*('Output(tau)'!$B$18-$H58)-(1-('Output(tau)'!$B$18-$H58)/AU$1)^2/(4*'Output(tau)'!$B$12*('Output(tau)'!$B$18-$H58)/AU$1)),0)</f>
        <v>6.080028243300355E-3</v>
      </c>
      <c r="AV58">
        <f>IF('Output(tau)'!$B$18&gt;$H58,1/AV$1/SQRT(4*3.14159*'Output(tau)'!$B$12)*(('Output(tau)'!$B$18-$H58)/AV$1)^(-3/2)*EXP(-'Output(tau)'!$B$34*('Output(tau)'!$B$18-$H58)-(1-('Output(tau)'!$B$18-$H58)/AV$1)^2/(4*'Output(tau)'!$B$12*('Output(tau)'!$B$18-$H58)/AV$1)),0)</f>
        <v>5.2673780451300391E-3</v>
      </c>
    </row>
    <row r="59" spans="7:48" x14ac:dyDescent="0.15">
      <c r="G59">
        <f>IF('Output(tau)'!$B$18&gt;H59,'Output(tau)'!$B$18-H59,0)</f>
        <v>13</v>
      </c>
      <c r="H59">
        <v>1987</v>
      </c>
      <c r="I59">
        <f>IF('Output(tau)'!$B$18&gt;$H59,1/I$1/SQRT(4*3.14159*'Output(tau)'!$B$12)*(('Output(tau)'!$B$18-$H59)/I$1)^(-3/2)*EXP(-'Output(tau)'!$B$34*('Output(tau)'!$B$18-$H59)-(1-('Output(tau)'!$B$18-$H59)/I$1)^2/(4*'Output(tau)'!$B$12*('Output(tau)'!$B$18-$H59)/I$1)),0)</f>
        <v>5.0619036024042115E-2</v>
      </c>
      <c r="J59">
        <f>IF('Output(tau)'!$B$18&gt;$H59,1/J$1/SQRT(4*3.14159*'Output(tau)'!$B$12)*(('Output(tau)'!$B$18-$H59)/J$1)^(-3/2)*EXP(-'Output(tau)'!$B$34*('Output(tau)'!$B$18-$H59)-(1-('Output(tau)'!$B$18-$H59)/J$1)^2/(4*'Output(tau)'!$B$12*('Output(tau)'!$B$18-$H59)/J$1)),0)</f>
        <v>2.3831202674649539E-7</v>
      </c>
      <c r="K59">
        <f>IF('Output(tau)'!$B$18&gt;$H59,1/K$1/SQRT(4*3.14159*'Output(tau)'!$B$12)*(('Output(tau)'!$B$18-$H59)/K$1)^(-3/2)*EXP(-'Output(tau)'!$B$34*('Output(tau)'!$B$18-$H59)-(1-('Output(tau)'!$B$18-$H59)/K$1)^2/(4*'Output(tau)'!$B$12*('Output(tau)'!$B$18-$H59)/K$1)),0)</f>
        <v>5.4212803158915983E-5</v>
      </c>
      <c r="L59">
        <f>IF('Output(tau)'!$B$18&gt;$H59,1/L$1/SQRT(4*3.14159*'Output(tau)'!$B$12)*(('Output(tau)'!$B$18-$H59)/L$1)^(-3/2)*EXP(-'Output(tau)'!$B$34*('Output(tau)'!$B$18-$H59)-(1-('Output(tau)'!$B$18-$H59)/L$1)^2/(4*'Output(tau)'!$B$12*('Output(tau)'!$B$18-$H59)/L$1)),0)</f>
        <v>7.7493858298023155E-4</v>
      </c>
      <c r="M59">
        <f>IF('Output(tau)'!$B$18&gt;$H59,1/M$1/SQRT(4*3.14159*'Output(tau)'!$B$12)*(('Output(tau)'!$B$18-$H59)/M$1)^(-3/2)*EXP(-'Output(tau)'!$B$34*('Output(tau)'!$B$18-$H59)-(1-('Output(tau)'!$B$18-$H59)/M$1)^2/(4*'Output(tau)'!$B$12*('Output(tau)'!$B$18-$H59)/M$1)),0)</f>
        <v>3.6302175688861008E-3</v>
      </c>
      <c r="N59">
        <f>IF('Output(tau)'!$B$18&gt;$H59,1/N$1/SQRT(4*3.14159*'Output(tau)'!$B$12)*(('Output(tau)'!$B$18-$H59)/N$1)^(-3/2)*EXP(-'Output(tau)'!$B$34*('Output(tau)'!$B$18-$H59)-(1-('Output(tau)'!$B$18-$H59)/N$1)^2/(4*'Output(tau)'!$B$12*('Output(tau)'!$B$18-$H59)/N$1)),0)</f>
        <v>9.6937272613276532E-3</v>
      </c>
      <c r="O59">
        <f>IF('Output(tau)'!$B$18&gt;$H59,1/O$1/SQRT(4*3.14159*'Output(tau)'!$B$12)*(('Output(tau)'!$B$18-$H59)/O$1)^(-3/2)*EXP(-'Output(tau)'!$B$34*('Output(tau)'!$B$18-$H59)-(1-('Output(tau)'!$B$18-$H59)/O$1)^2/(4*'Output(tau)'!$B$12*('Output(tau)'!$B$18-$H59)/O$1)),0)</f>
        <v>1.8728682525600136E-2</v>
      </c>
      <c r="P59">
        <f>IF('Output(tau)'!$B$18&gt;$H59,1/P$1/SQRT(4*3.14159*'Output(tau)'!$B$12)*(('Output(tau)'!$B$18-$H59)/P$1)^(-3/2)*EXP(-'Output(tau)'!$B$34*('Output(tau)'!$B$18-$H59)-(1-('Output(tau)'!$B$18-$H59)/P$1)^2/(4*'Output(tau)'!$B$12*('Output(tau)'!$B$18-$H59)/P$1)),0)</f>
        <v>2.9514194600357684E-2</v>
      </c>
      <c r="Q59">
        <f>IF('Output(tau)'!$B$18&gt;$H59,1/Q$1/SQRT(4*3.14159*'Output(tau)'!$B$12)*(('Output(tau)'!$B$18-$H59)/Q$1)^(-3/2)*EXP(-'Output(tau)'!$B$34*('Output(tau)'!$B$18-$H59)-(1-('Output(tau)'!$B$18-$H59)/Q$1)^2/(4*'Output(tau)'!$B$12*('Output(tau)'!$B$18-$H59)/Q$1)),0)</f>
        <v>4.056250164106872E-2</v>
      </c>
      <c r="R59">
        <f>IF('Output(tau)'!$B$18&gt;$H59,1/R$1/SQRT(4*3.14159*'Output(tau)'!$B$12)*(('Output(tau)'!$B$18-$H59)/R$1)^(-3/2)*EXP(-'Output(tau)'!$B$34*('Output(tau)'!$B$18-$H59)-(1-('Output(tau)'!$B$18-$H59)/R$1)^2/(4*'Output(tau)'!$B$12*('Output(tau)'!$B$18-$H59)/R$1)),0)</f>
        <v>5.0619036024042115E-2</v>
      </c>
      <c r="S59">
        <f>IF('Output(tau)'!$B$18&gt;$H59,1/S$1/SQRT(4*3.14159*'Output(tau)'!$B$12)*(('Output(tau)'!$B$18-$H59)/S$1)^(-3/2)*EXP(-'Output(tau)'!$B$34*('Output(tau)'!$B$18-$H59)-(1-('Output(tau)'!$B$18-$H59)/S$1)^2/(4*'Output(tau)'!$B$12*('Output(tau)'!$B$18-$H59)/S$1)),0)</f>
        <v>5.8858111318739054E-2</v>
      </c>
      <c r="T59">
        <f>IF('Output(tau)'!$B$18&gt;$H59,1/T$1/SQRT(4*3.14159*'Output(tau)'!$B$12)*(('Output(tau)'!$B$18-$H59)/T$1)^(-3/2)*EXP(-'Output(tau)'!$B$34*('Output(tau)'!$B$18-$H59)-(1-('Output(tau)'!$B$18-$H59)/T$1)^2/(4*'Output(tau)'!$B$12*('Output(tau)'!$B$18-$H59)/T$1)),0)</f>
        <v>6.488002349924972E-2</v>
      </c>
      <c r="U59">
        <f>IF('Output(tau)'!$B$18&gt;$H59,1/U$1/SQRT(4*3.14159*'Output(tau)'!$B$12)*(('Output(tau)'!$B$18-$H59)/U$1)^(-3/2)*EXP(-'Output(tau)'!$B$34*('Output(tau)'!$B$18-$H59)-(1-('Output(tau)'!$B$18-$H59)/U$1)^2/(4*'Output(tau)'!$B$12*('Output(tau)'!$B$18-$H59)/U$1)),0)</f>
        <v>6.8620187294070559E-2</v>
      </c>
      <c r="V59">
        <f>IF('Output(tau)'!$B$18&gt;$H59,1/V$1/SQRT(4*3.14159*'Output(tau)'!$B$12)*(('Output(tau)'!$B$18-$H59)/V$1)^(-3/2)*EXP(-'Output(tau)'!$B$34*('Output(tau)'!$B$18-$H59)-(1-('Output(tau)'!$B$18-$H59)/V$1)^2/(4*'Output(tau)'!$B$12*('Output(tau)'!$B$18-$H59)/V$1)),0)</f>
        <v>7.0239054567451484E-2</v>
      </c>
      <c r="W59">
        <f>IF('Output(tau)'!$B$18&gt;$H59,1/W$1/SQRT(4*3.14159*'Output(tau)'!$B$12)*(('Output(tau)'!$B$18-$H59)/W$1)^(-3/2)*EXP(-'Output(tau)'!$B$34*('Output(tau)'!$B$18-$H59)-(1-('Output(tau)'!$B$18-$H59)/W$1)^2/(4*'Output(tau)'!$B$12*('Output(tau)'!$B$18-$H59)/W$1)),0)</f>
        <v>7.0025197208688245E-2</v>
      </c>
      <c r="X59">
        <f>IF('Output(tau)'!$B$18&gt;$H59,1/X$1/SQRT(4*3.14159*'Output(tau)'!$B$12)*(('Output(tau)'!$B$18-$H59)/X$1)^(-3/2)*EXP(-'Output(tau)'!$B$34*('Output(tau)'!$B$18-$H59)-(1-('Output(tau)'!$B$18-$H59)/X$1)^2/(4*'Output(tau)'!$B$12*('Output(tau)'!$B$18-$H59)/X$1)),0)</f>
        <v>6.8322105849621978E-2</v>
      </c>
      <c r="Y59">
        <f>IF('Output(tau)'!$B$18&gt;$H59,1/Y$1/SQRT(4*3.14159*'Output(tau)'!$B$12)*(('Output(tau)'!$B$18-$H59)/Y$1)^(-3/2)*EXP(-'Output(tau)'!$B$34*('Output(tau)'!$B$18-$H59)-(1-('Output(tau)'!$B$18-$H59)/Y$1)^2/(4*'Output(tau)'!$B$12*('Output(tau)'!$B$18-$H59)/Y$1)),0)</f>
        <v>6.5478594326224618E-2</v>
      </c>
      <c r="Z59">
        <f>IF('Output(tau)'!$B$18&gt;$H59,1/Z$1/SQRT(4*3.14159*'Output(tau)'!$B$12)*(('Output(tau)'!$B$18-$H59)/Z$1)^(-3/2)*EXP(-'Output(tau)'!$B$34*('Output(tau)'!$B$18-$H59)-(1-('Output(tau)'!$B$18-$H59)/Z$1)^2/(4*'Output(tau)'!$B$12*('Output(tau)'!$B$18-$H59)/Z$1)),0)</f>
        <v>6.1818578977574944E-2</v>
      </c>
      <c r="AA59">
        <f>IF('Output(tau)'!$B$18&gt;$H59,1/AA$1/SQRT(4*3.14159*'Output(tau)'!$B$12)*(('Output(tau)'!$B$18-$H59)/AA$1)^(-3/2)*EXP(-'Output(tau)'!$B$34*('Output(tau)'!$B$18-$H59)-(1-('Output(tau)'!$B$18-$H59)/AA$1)^2/(4*'Output(tau)'!$B$12*('Output(tau)'!$B$18-$H59)/AA$1)),0)</f>
        <v>5.7625150215034691E-2</v>
      </c>
      <c r="AB59">
        <f>IF('Output(tau)'!$B$18&gt;$H59,1/AB$1/SQRT(4*3.14159*'Output(tau)'!$B$12)*(('Output(tau)'!$B$18-$H59)/AB$1)^(-3/2)*EXP(-'Output(tau)'!$B$34*('Output(tau)'!$B$18-$H59)-(1-('Output(tau)'!$B$18-$H59)/AB$1)^2/(4*'Output(tau)'!$B$12*('Output(tau)'!$B$18-$H59)/AB$1)),0)</f>
        <v>5.3134390754012772E-2</v>
      </c>
      <c r="AC59">
        <f>IF('Output(tau)'!$B$18&gt;$H59,1/AC$1/SQRT(4*3.14159*'Output(tau)'!$B$12)*(('Output(tau)'!$B$18-$H59)/AC$1)^(-3/2)*EXP(-'Output(tau)'!$B$34*('Output(tau)'!$B$18-$H59)-(1-('Output(tau)'!$B$18-$H59)/AC$1)^2/(4*'Output(tau)'!$B$12*('Output(tau)'!$B$18-$H59)/AC$1)),0)</f>
        <v>4.853536565199458E-2</v>
      </c>
      <c r="AD59">
        <f>IF('Output(tau)'!$B$18&gt;$H59,1/AD$1/SQRT(4*3.14159*'Output(tau)'!$B$12)*(('Output(tau)'!$B$18-$H59)/AD$1)^(-3/2)*EXP(-'Output(tau)'!$B$34*('Output(tau)'!$B$18-$H59)-(1-('Output(tau)'!$B$18-$H59)/AD$1)^2/(4*'Output(tau)'!$B$12*('Output(tau)'!$B$18-$H59)/AD$1)),0)</f>
        <v>4.3973683678555212E-2</v>
      </c>
      <c r="AE59">
        <f>IF('Output(tau)'!$B$18&gt;$H59,1/AE$1/SQRT(4*3.14159*'Output(tau)'!$B$12)*(('Output(tau)'!$B$18-$H59)/AE$1)^(-3/2)*EXP(-'Output(tau)'!$B$34*('Output(tau)'!$B$18-$H59)-(1-('Output(tau)'!$B$18-$H59)/AE$1)^2/(4*'Output(tau)'!$B$12*('Output(tau)'!$B$18-$H59)/AE$1)),0)</f>
        <v>3.9556846719219566E-2</v>
      </c>
      <c r="AF59">
        <f>IF('Output(tau)'!$B$18&gt;$H59,1/AF$1/SQRT(4*3.14159*'Output(tau)'!$B$12)*(('Output(tau)'!$B$18-$H59)/AF$1)^(-3/2)*EXP(-'Output(tau)'!$B$34*('Output(tau)'!$B$18-$H59)-(1-('Output(tau)'!$B$18-$H59)/AF$1)^2/(4*'Output(tau)'!$B$12*('Output(tau)'!$B$18-$H59)/AF$1)),0)</f>
        <v>3.53602292568636E-2</v>
      </c>
      <c r="AG59">
        <f>IF('Output(tau)'!$B$18&gt;$H59,1/AG$1/SQRT(4*3.14159*'Output(tau)'!$B$12)*(('Output(tau)'!$B$18-$H59)/AG$1)^(-3/2)*EXP(-'Output(tau)'!$B$34*('Output(tau)'!$B$18-$H59)-(1-('Output(tau)'!$B$18-$H59)/AG$1)^2/(4*'Output(tau)'!$B$12*('Output(tau)'!$B$18-$H59)/AG$1)),0)</f>
        <v>3.1432981027515565E-2</v>
      </c>
      <c r="AH59">
        <f>IF('Output(tau)'!$B$18&gt;$H59,1/AH$1/SQRT(4*3.14159*'Output(tau)'!$B$12)*(('Output(tau)'!$B$18-$H59)/AH$1)^(-3/2)*EXP(-'Output(tau)'!$B$34*('Output(tau)'!$B$18-$H59)-(1-('Output(tau)'!$B$18-$H59)/AH$1)^2/(4*'Output(tau)'!$B$12*('Output(tau)'!$B$18-$H59)/AH$1)),0)</f>
        <v>2.7803456768164148E-2</v>
      </c>
      <c r="AI59">
        <f>IF('Output(tau)'!$B$18&gt;$H59,1/AI$1/SQRT(4*3.14159*'Output(tau)'!$B$12)*(('Output(tau)'!$B$18-$H59)/AI$1)^(-3/2)*EXP(-'Output(tau)'!$B$34*('Output(tau)'!$B$18-$H59)-(1-('Output(tau)'!$B$18-$H59)/AI$1)^2/(4*'Output(tau)'!$B$12*('Output(tau)'!$B$18-$H59)/AI$1)),0)</f>
        <v>2.4483982423830621E-2</v>
      </c>
      <c r="AJ59">
        <f>IF('Output(tau)'!$B$18&gt;$H59,1/AJ$1/SQRT(4*3.14159*'Output(tau)'!$B$12)*(('Output(tau)'!$B$18-$H59)/AJ$1)^(-3/2)*EXP(-'Output(tau)'!$B$34*('Output(tau)'!$B$18-$H59)-(1-('Output(tau)'!$B$18-$H59)/AJ$1)^2/(4*'Output(tau)'!$B$12*('Output(tau)'!$B$18-$H59)/AJ$1)),0)</f>
        <v>2.1474897028092885E-2</v>
      </c>
      <c r="AK59">
        <f>IF('Output(tau)'!$B$18&gt;$H59,1/AK$1/SQRT(4*3.14159*'Output(tau)'!$B$12)*(('Output(tau)'!$B$18-$H59)/AK$1)^(-3/2)*EXP(-'Output(tau)'!$B$34*('Output(tau)'!$B$18-$H59)-(1-('Output(tau)'!$B$18-$H59)/AK$1)^2/(4*'Output(tau)'!$B$12*('Output(tau)'!$B$18-$H59)/AK$1)),0)</f>
        <v>1.8767887000482111E-2</v>
      </c>
      <c r="AL59">
        <f>IF('Output(tau)'!$B$18&gt;$H59,1/AL$1/SQRT(4*3.14159*'Output(tau)'!$B$12)*(('Output(tau)'!$B$18-$H59)/AL$1)^(-3/2)*EXP(-'Output(tau)'!$B$34*('Output(tau)'!$B$18-$H59)-(1-('Output(tau)'!$B$18-$H59)/AL$1)^2/(4*'Output(tau)'!$B$12*('Output(tau)'!$B$18-$H59)/AL$1)),0)</f>
        <v>1.6348672091526562E-2</v>
      </c>
      <c r="AM59">
        <f>IF('Output(tau)'!$B$18&gt;$H59,1/AM$1/SQRT(4*3.14159*'Output(tau)'!$B$12)*(('Output(tau)'!$B$18-$H59)/AM$1)^(-3/2)*EXP(-'Output(tau)'!$B$34*('Output(tau)'!$B$18-$H59)-(1-('Output(tau)'!$B$18-$H59)/AM$1)^2/(4*'Output(tau)'!$B$12*('Output(tau)'!$B$18-$H59)/AM$1)),0)</f>
        <v>1.4199122005034348E-2</v>
      </c>
      <c r="AN59">
        <f>IF('Output(tau)'!$B$18&gt;$H59,1/AN$1/SQRT(4*3.14159*'Output(tau)'!$B$12)*(('Output(tau)'!$B$18-$H59)/AN$1)^(-3/2)*EXP(-'Output(tau)'!$B$34*('Output(tau)'!$B$18-$H59)-(1-('Output(tau)'!$B$18-$H59)/AN$1)^2/(4*'Output(tau)'!$B$12*('Output(tau)'!$B$18-$H59)/AN$1)),0)</f>
        <v>1.2298888416940148E-2</v>
      </c>
      <c r="AO59">
        <f>IF('Output(tau)'!$B$18&gt;$H59,1/AO$1/SQRT(4*3.14159*'Output(tau)'!$B$12)*(('Output(tau)'!$B$18-$H59)/AO$1)^(-3/2)*EXP(-'Output(tau)'!$B$34*('Output(tau)'!$B$18-$H59)-(1-('Output(tau)'!$B$18-$H59)/AO$1)^2/(4*'Output(tau)'!$B$12*('Output(tau)'!$B$18-$H59)/AO$1)),0)</f>
        <v>1.0626634495665043E-2</v>
      </c>
      <c r="AP59">
        <f>IF('Output(tau)'!$B$18&gt;$H59,1/AP$1/SQRT(4*3.14159*'Output(tau)'!$B$12)*(('Output(tau)'!$B$18-$H59)/AP$1)^(-3/2)*EXP(-'Output(tau)'!$B$34*('Output(tau)'!$B$18-$H59)-(1-('Output(tau)'!$B$18-$H59)/AP$1)^2/(4*'Output(tau)'!$B$12*('Output(tau)'!$B$18-$H59)/AP$1)),0)</f>
        <v>9.1609369359536615E-3</v>
      </c>
      <c r="AQ59">
        <f>IF('Output(tau)'!$B$18&gt;$H59,1/AQ$1/SQRT(4*3.14159*'Output(tau)'!$B$12)*(('Output(tau)'!$B$18-$H59)/AQ$1)^(-3/2)*EXP(-'Output(tau)'!$B$34*('Output(tau)'!$B$18-$H59)-(1-('Output(tau)'!$B$18-$H59)/AQ$1)^2/(4*'Output(tau)'!$B$12*('Output(tau)'!$B$18-$H59)/AQ$1)),0)</f>
        <v>7.880926393118725E-3</v>
      </c>
      <c r="AR59">
        <f>IF('Output(tau)'!$B$18&gt;$H59,1/AR$1/SQRT(4*3.14159*'Output(tau)'!$B$12)*(('Output(tau)'!$B$18-$H59)/AR$1)^(-3/2)*EXP(-'Output(tau)'!$B$34*('Output(tau)'!$B$18-$H59)-(1-('Output(tau)'!$B$18-$H59)/AR$1)^2/(4*'Output(tau)'!$B$12*('Output(tau)'!$B$18-$H59)/AR$1)),0)</f>
        <v>6.7667225536638806E-3</v>
      </c>
      <c r="AS59">
        <f>IF('Output(tau)'!$B$18&gt;$H59,1/AS$1/SQRT(4*3.14159*'Output(tau)'!$B$12)*(('Output(tau)'!$B$18-$H59)/AS$1)^(-3/2)*EXP(-'Output(tau)'!$B$34*('Output(tau)'!$B$18-$H59)-(1-('Output(tau)'!$B$18-$H59)/AS$1)^2/(4*'Output(tau)'!$B$12*('Output(tau)'!$B$18-$H59)/AS$1)),0)</f>
        <v>5.7997107794294971E-3</v>
      </c>
      <c r="AT59">
        <f>IF('Output(tau)'!$B$18&gt;$H59,1/AT$1/SQRT(4*3.14159*'Output(tau)'!$B$12)*(('Output(tau)'!$B$18-$H59)/AT$1)^(-3/2)*EXP(-'Output(tau)'!$B$34*('Output(tau)'!$B$18-$H59)-(1-('Output(tau)'!$B$18-$H59)/AT$1)^2/(4*'Output(tau)'!$B$12*('Output(tau)'!$B$18-$H59)/AT$1)),0)</f>
        <v>4.9626987838521574E-3</v>
      </c>
      <c r="AU59">
        <f>IF('Output(tau)'!$B$18&gt;$H59,1/AU$1/SQRT(4*3.14159*'Output(tau)'!$B$12)*(('Output(tau)'!$B$18-$H59)/AU$1)^(-3/2)*EXP(-'Output(tau)'!$B$34*('Output(tau)'!$B$18-$H59)-(1-('Output(tau)'!$B$18-$H59)/AU$1)^2/(4*'Output(tau)'!$B$12*('Output(tau)'!$B$18-$H59)/AU$1)),0)</f>
        <v>4.2399843485859262E-3</v>
      </c>
      <c r="AV59">
        <f>IF('Output(tau)'!$B$18&gt;$H59,1/AV$1/SQRT(4*3.14159*'Output(tau)'!$B$12)*(('Output(tau)'!$B$18-$H59)/AV$1)^(-3/2)*EXP(-'Output(tau)'!$B$34*('Output(tau)'!$B$18-$H59)-(1-('Output(tau)'!$B$18-$H59)/AV$1)^2/(4*'Output(tau)'!$B$12*('Output(tau)'!$B$18-$H59)/AV$1)),0)</f>
        <v>3.617358715364209E-3</v>
      </c>
    </row>
    <row r="60" spans="7:48" x14ac:dyDescent="0.15">
      <c r="G60">
        <f>IF('Output(tau)'!$B$18&gt;H60,'Output(tau)'!$B$18-H60,0)</f>
        <v>12</v>
      </c>
      <c r="H60">
        <v>1988</v>
      </c>
      <c r="I60">
        <f>IF('Output(tau)'!$B$18&gt;$H60,1/I$1/SQRT(4*3.14159*'Output(tau)'!$B$12)*(('Output(tau)'!$B$18-$H60)/I$1)^(-3/2)*EXP(-'Output(tau)'!$B$34*('Output(tau)'!$B$18-$H60)-(1-('Output(tau)'!$B$18-$H60)/I$1)^2/(4*'Output(tau)'!$B$12*('Output(tau)'!$B$18-$H60)/I$1)),0)</f>
        <v>6.2435583597732214E-2</v>
      </c>
      <c r="J60">
        <f>IF('Output(tau)'!$B$18&gt;$H60,1/J$1/SQRT(4*3.14159*'Output(tau)'!$B$12)*(('Output(tau)'!$B$18-$H60)/J$1)^(-3/2)*EXP(-'Output(tau)'!$B$34*('Output(tau)'!$B$18-$H60)-(1-('Output(tau)'!$B$18-$H60)/J$1)^2/(4*'Output(tau)'!$B$12*('Output(tau)'!$B$18-$H60)/J$1)),0)</f>
        <v>9.0831717676397385E-7</v>
      </c>
      <c r="K60">
        <f>IF('Output(tau)'!$B$18&gt;$H60,1/K$1/SQRT(4*3.14159*'Output(tau)'!$B$12)*(('Output(tau)'!$B$18-$H60)/K$1)^(-3/2)*EXP(-'Output(tau)'!$B$34*('Output(tau)'!$B$18-$H60)-(1-('Output(tau)'!$B$18-$H60)/K$1)^2/(4*'Output(tau)'!$B$12*('Output(tau)'!$B$18-$H60)/K$1)),0)</f>
        <v>1.3405331218569881E-4</v>
      </c>
      <c r="L60">
        <f>IF('Output(tau)'!$B$18&gt;$H60,1/L$1/SQRT(4*3.14159*'Output(tau)'!$B$12)*(('Output(tau)'!$B$18-$H60)/L$1)^(-3/2)*EXP(-'Output(tau)'!$B$34*('Output(tau)'!$B$18-$H60)-(1-('Output(tau)'!$B$18-$H60)/L$1)^2/(4*'Output(tau)'!$B$12*('Output(tau)'!$B$18-$H60)/L$1)),0)</f>
        <v>1.5311054592115859E-3</v>
      </c>
      <c r="M60">
        <f>IF('Output(tau)'!$B$18&gt;$H60,1/M$1/SQRT(4*3.14159*'Output(tau)'!$B$12)*(('Output(tau)'!$B$18-$H60)/M$1)^(-3/2)*EXP(-'Output(tau)'!$B$34*('Output(tau)'!$B$18-$H60)-(1-('Output(tau)'!$B$18-$H60)/M$1)^2/(4*'Output(tau)'!$B$12*('Output(tau)'!$B$18-$H60)/M$1)),0)</f>
        <v>6.2290786909744199E-3</v>
      </c>
      <c r="N60">
        <f>IF('Output(tau)'!$B$18&gt;$H60,1/N$1/SQRT(4*3.14159*'Output(tau)'!$B$12)*(('Output(tau)'!$B$18-$H60)/N$1)^(-3/2)*EXP(-'Output(tau)'!$B$34*('Output(tau)'!$B$18-$H60)-(1-('Output(tau)'!$B$18-$H60)/N$1)^2/(4*'Output(tau)'!$B$12*('Output(tau)'!$B$18-$H60)/N$1)),0)</f>
        <v>1.5060205749422248E-2</v>
      </c>
      <c r="O60">
        <f>IF('Output(tau)'!$B$18&gt;$H60,1/O$1/SQRT(4*3.14159*'Output(tau)'!$B$12)*(('Output(tau)'!$B$18-$H60)/O$1)^(-3/2)*EXP(-'Output(tau)'!$B$34*('Output(tau)'!$B$18-$H60)-(1-('Output(tau)'!$B$18-$H60)/O$1)^2/(4*'Output(tau)'!$B$12*('Output(tau)'!$B$18-$H60)/O$1)),0)</f>
        <v>2.6979669614252435E-2</v>
      </c>
      <c r="P60">
        <f>IF('Output(tau)'!$B$18&gt;$H60,1/P$1/SQRT(4*3.14159*'Output(tau)'!$B$12)*(('Output(tau)'!$B$18-$H60)/P$1)^(-3/2)*EXP(-'Output(tau)'!$B$34*('Output(tau)'!$B$18-$H60)-(1-('Output(tau)'!$B$18-$H60)/P$1)^2/(4*'Output(tau)'!$B$12*('Output(tau)'!$B$18-$H60)/P$1)),0)</f>
        <v>4.0014034449654068E-2</v>
      </c>
      <c r="Q60">
        <f>IF('Output(tau)'!$B$18&gt;$H60,1/Q$1/SQRT(4*3.14159*'Output(tau)'!$B$12)*(('Output(tau)'!$B$18-$H60)/Q$1)^(-3/2)*EXP(-'Output(tau)'!$B$34*('Output(tau)'!$B$18-$H60)-(1-('Output(tau)'!$B$18-$H60)/Q$1)^2/(4*'Output(tau)'!$B$12*('Output(tau)'!$B$18-$H60)/Q$1)),0)</f>
        <v>5.2271699443172635E-2</v>
      </c>
      <c r="R60">
        <f>IF('Output(tau)'!$B$18&gt;$H60,1/R$1/SQRT(4*3.14159*'Output(tau)'!$B$12)*(('Output(tau)'!$B$18-$H60)/R$1)^(-3/2)*EXP(-'Output(tau)'!$B$34*('Output(tau)'!$B$18-$H60)-(1-('Output(tau)'!$B$18-$H60)/R$1)^2/(4*'Output(tau)'!$B$12*('Output(tau)'!$B$18-$H60)/R$1)),0)</f>
        <v>6.2435583597732214E-2</v>
      </c>
      <c r="S60">
        <f>IF('Output(tau)'!$B$18&gt;$H60,1/S$1/SQRT(4*3.14159*'Output(tau)'!$B$12)*(('Output(tau)'!$B$18-$H60)/S$1)^(-3/2)*EXP(-'Output(tau)'!$B$34*('Output(tau)'!$B$18-$H60)-(1-('Output(tau)'!$B$18-$H60)/S$1)^2/(4*'Output(tau)'!$B$12*('Output(tau)'!$B$18-$H60)/S$1)),0)</f>
        <v>6.983842726093184E-2</v>
      </c>
      <c r="T60">
        <f>IF('Output(tau)'!$B$18&gt;$H60,1/T$1/SQRT(4*3.14159*'Output(tau)'!$B$12)*(('Output(tau)'!$B$18-$H60)/T$1)^(-3/2)*EXP(-'Output(tau)'!$B$34*('Output(tau)'!$B$18-$H60)-(1-('Output(tau)'!$B$18-$H60)/T$1)^2/(4*'Output(tau)'!$B$12*('Output(tau)'!$B$18-$H60)/T$1)),0)</f>
        <v>7.4338536235243086E-2</v>
      </c>
      <c r="U60">
        <f>IF('Output(tau)'!$B$18&gt;$H60,1/U$1/SQRT(4*3.14159*'Output(tau)'!$B$12)*(('Output(tau)'!$B$18-$H60)/U$1)^(-3/2)*EXP(-'Output(tau)'!$B$34*('Output(tau)'!$B$18-$H60)-(1-('Output(tau)'!$B$18-$H60)/U$1)^2/(4*'Output(tau)'!$B$12*('Output(tau)'!$B$18-$H60)/U$1)),0)</f>
        <v>7.6143916467869471E-2</v>
      </c>
      <c r="V60">
        <f>IF('Output(tau)'!$B$18&gt;$H60,1/V$1/SQRT(4*3.14159*'Output(tau)'!$B$12)*(('Output(tau)'!$B$18-$H60)/V$1)^(-3/2)*EXP(-'Output(tau)'!$B$34*('Output(tau)'!$B$18-$H60)-(1-('Output(tau)'!$B$18-$H60)/V$1)^2/(4*'Output(tau)'!$B$12*('Output(tau)'!$B$18-$H60)/V$1)),0)</f>
        <v>7.5654808821941172E-2</v>
      </c>
      <c r="W60">
        <f>IF('Output(tau)'!$B$18&gt;$H60,1/W$1/SQRT(4*3.14159*'Output(tau)'!$B$12)*(('Output(tau)'!$B$18-$H60)/W$1)^(-3/2)*EXP(-'Output(tau)'!$B$34*('Output(tau)'!$B$18-$H60)-(1-('Output(tau)'!$B$18-$H60)/W$1)^2/(4*'Output(tau)'!$B$12*('Output(tau)'!$B$18-$H60)/W$1)),0)</f>
        <v>7.3346974052671571E-2</v>
      </c>
      <c r="X60">
        <f>IF('Output(tau)'!$B$18&gt;$H60,1/X$1/SQRT(4*3.14159*'Output(tau)'!$B$12)*(('Output(tau)'!$B$18-$H60)/X$1)^(-3/2)*EXP(-'Output(tau)'!$B$34*('Output(tau)'!$B$18-$H60)-(1-('Output(tau)'!$B$18-$H60)/X$1)^2/(4*'Output(tau)'!$B$12*('Output(tau)'!$B$18-$H60)/X$1)),0)</f>
        <v>6.9695599257563509E-2</v>
      </c>
      <c r="Y60">
        <f>IF('Output(tau)'!$B$18&gt;$H60,1/Y$1/SQRT(4*3.14159*'Output(tau)'!$B$12)*(('Output(tau)'!$B$18-$H60)/Y$1)^(-3/2)*EXP(-'Output(tau)'!$B$34*('Output(tau)'!$B$18-$H60)-(1-('Output(tau)'!$B$18-$H60)/Y$1)^2/(4*'Output(tau)'!$B$12*('Output(tau)'!$B$18-$H60)/Y$1)),0)</f>
        <v>6.5131628276528755E-2</v>
      </c>
      <c r="Z60">
        <f>IF('Output(tau)'!$B$18&gt;$H60,1/Z$1/SQRT(4*3.14159*'Output(tau)'!$B$12)*(('Output(tau)'!$B$18-$H60)/Z$1)^(-3/2)*EXP(-'Output(tau)'!$B$34*('Output(tau)'!$B$18-$H60)-(1-('Output(tau)'!$B$18-$H60)/Z$1)^2/(4*'Output(tau)'!$B$12*('Output(tau)'!$B$18-$H60)/Z$1)),0)</f>
        <v>6.0021051674481109E-2</v>
      </c>
      <c r="AA60">
        <f>IF('Output(tau)'!$B$18&gt;$H60,1/AA$1/SQRT(4*3.14159*'Output(tau)'!$B$12)*(('Output(tau)'!$B$18-$H60)/AA$1)^(-3/2)*EXP(-'Output(tau)'!$B$34*('Output(tau)'!$B$18-$H60)-(1-('Output(tau)'!$B$18-$H60)/AA$1)^2/(4*'Output(tau)'!$B$12*('Output(tau)'!$B$18-$H60)/AA$1)),0)</f>
        <v>5.4659057504299294E-2</v>
      </c>
      <c r="AB60">
        <f>IF('Output(tau)'!$B$18&gt;$H60,1/AB$1/SQRT(4*3.14159*'Output(tau)'!$B$12)*(('Output(tau)'!$B$18-$H60)/AB$1)^(-3/2)*EXP(-'Output(tau)'!$B$34*('Output(tau)'!$B$18-$H60)-(1-('Output(tau)'!$B$18-$H60)/AB$1)^2/(4*'Output(tau)'!$B$12*('Output(tau)'!$B$18-$H60)/AB$1)),0)</f>
        <v>4.9272968271826971E-2</v>
      </c>
      <c r="AC60">
        <f>IF('Output(tau)'!$B$18&gt;$H60,1/AC$1/SQRT(4*3.14159*'Output(tau)'!$B$12)*(('Output(tau)'!$B$18-$H60)/AC$1)^(-3/2)*EXP(-'Output(tau)'!$B$34*('Output(tau)'!$B$18-$H60)-(1-('Output(tau)'!$B$18-$H60)/AC$1)^2/(4*'Output(tau)'!$B$12*('Output(tau)'!$B$18-$H60)/AC$1)),0)</f>
        <v>4.4029767529577518E-2</v>
      </c>
      <c r="AD60">
        <f>IF('Output(tau)'!$B$18&gt;$H60,1/AD$1/SQRT(4*3.14159*'Output(tau)'!$B$12)*(('Output(tau)'!$B$18-$H60)/AD$1)^(-3/2)*EXP(-'Output(tau)'!$B$34*('Output(tau)'!$B$18-$H60)-(1-('Output(tau)'!$B$18-$H60)/AD$1)^2/(4*'Output(tau)'!$B$12*('Output(tau)'!$B$18-$H60)/AD$1)),0)</f>
        <v>3.9045501818913968E-2</v>
      </c>
      <c r="AE60">
        <f>IF('Output(tau)'!$B$18&gt;$H60,1/AE$1/SQRT(4*3.14159*'Output(tau)'!$B$12)*(('Output(tau)'!$B$18-$H60)/AE$1)^(-3/2)*EXP(-'Output(tau)'!$B$34*('Output(tau)'!$B$18-$H60)-(1-('Output(tau)'!$B$18-$H60)/AE$1)^2/(4*'Output(tau)'!$B$12*('Output(tau)'!$B$18-$H60)/AE$1)),0)</f>
        <v>3.4394916072092427E-2</v>
      </c>
      <c r="AF60">
        <f>IF('Output(tau)'!$B$18&gt;$H60,1/AF$1/SQRT(4*3.14159*'Output(tau)'!$B$12)*(('Output(tau)'!$B$18-$H60)/AF$1)^(-3/2)*EXP(-'Output(tau)'!$B$34*('Output(tau)'!$B$18-$H60)-(1-('Output(tau)'!$B$18-$H60)/AF$1)^2/(4*'Output(tau)'!$B$12*('Output(tau)'!$B$18-$H60)/AF$1)),0)</f>
        <v>3.0120411498844493E-2</v>
      </c>
      <c r="AG60">
        <f>IF('Output(tau)'!$B$18&gt;$H60,1/AG$1/SQRT(4*3.14159*'Output(tau)'!$B$12)*(('Output(tau)'!$B$18-$H60)/AG$1)^(-3/2)*EXP(-'Output(tau)'!$B$34*('Output(tau)'!$B$18-$H60)-(1-('Output(tau)'!$B$18-$H60)/AG$1)^2/(4*'Output(tau)'!$B$12*('Output(tau)'!$B$18-$H60)/AG$1)),0)</f>
        <v>2.6239888865163125E-2</v>
      </c>
      <c r="AH60">
        <f>IF('Output(tau)'!$B$18&gt;$H60,1/AH$1/SQRT(4*3.14159*'Output(tau)'!$B$12)*(('Output(tau)'!$B$18-$H60)/AH$1)^(-3/2)*EXP(-'Output(tau)'!$B$34*('Output(tau)'!$B$18-$H60)-(1-('Output(tau)'!$B$18-$H60)/AH$1)^2/(4*'Output(tau)'!$B$12*('Output(tau)'!$B$18-$H60)/AH$1)),0)</f>
        <v>2.275333204394963E-2</v>
      </c>
      <c r="AI60">
        <f>IF('Output(tau)'!$B$18&gt;$H60,1/AI$1/SQRT(4*3.14159*'Output(tau)'!$B$12)*(('Output(tau)'!$B$18-$H60)/AI$1)^(-3/2)*EXP(-'Output(tau)'!$B$34*('Output(tau)'!$B$18-$H60)-(1-('Output(tau)'!$B$18-$H60)/AI$1)^2/(4*'Output(tau)'!$B$12*('Output(tau)'!$B$18-$H60)/AI$1)),0)</f>
        <v>1.9648155604346115E-2</v>
      </c>
      <c r="AJ60">
        <f>IF('Output(tau)'!$B$18&gt;$H60,1/AJ$1/SQRT(4*3.14159*'Output(tau)'!$B$12)*(('Output(tau)'!$B$18-$H60)/AJ$1)^(-3/2)*EXP(-'Output(tau)'!$B$34*('Output(tau)'!$B$18-$H60)-(1-('Output(tau)'!$B$18-$H60)/AJ$1)^2/(4*'Output(tau)'!$B$12*('Output(tau)'!$B$18-$H60)/AJ$1)),0)</f>
        <v>1.690342898671918E-2</v>
      </c>
      <c r="AK60">
        <f>IF('Output(tau)'!$B$18&gt;$H60,1/AK$1/SQRT(4*3.14159*'Output(tau)'!$B$12)*(('Output(tau)'!$B$18-$H60)/AK$1)^(-3/2)*EXP(-'Output(tau)'!$B$34*('Output(tau)'!$B$18-$H60)-(1-('Output(tau)'!$B$18-$H60)/AK$1)^2/(4*'Output(tau)'!$B$12*('Output(tau)'!$B$18-$H60)/AK$1)),0)</f>
        <v>1.4493128482610562E-2</v>
      </c>
      <c r="AL60">
        <f>IF('Output(tau)'!$B$18&gt;$H60,1/AL$1/SQRT(4*3.14159*'Output(tau)'!$B$12)*(('Output(tau)'!$B$18-$H60)/AL$1)^(-3/2)*EXP(-'Output(tau)'!$B$34*('Output(tau)'!$B$18-$H60)-(1-('Output(tau)'!$B$18-$H60)/AL$1)^2/(4*'Output(tau)'!$B$12*('Output(tau)'!$B$18-$H60)/AL$1)),0)</f>
        <v>1.2388577026220845E-2</v>
      </c>
      <c r="AM60">
        <f>IF('Output(tau)'!$B$18&gt;$H60,1/AM$1/SQRT(4*3.14159*'Output(tau)'!$B$12)*(('Output(tau)'!$B$18-$H60)/AM$1)^(-3/2)*EXP(-'Output(tau)'!$B$34*('Output(tau)'!$B$18-$H60)-(1-('Output(tau)'!$B$18-$H60)/AM$1)^2/(4*'Output(tau)'!$B$12*('Output(tau)'!$B$18-$H60)/AM$1)),0)</f>
        <v>1.0560223924976376E-2</v>
      </c>
      <c r="AN60">
        <f>IF('Output(tau)'!$B$18&gt;$H60,1/AN$1/SQRT(4*3.14159*'Output(tau)'!$B$12)*(('Output(tau)'!$B$18-$H60)/AN$1)^(-3/2)*EXP(-'Output(tau)'!$B$34*('Output(tau)'!$B$18-$H60)-(1-('Output(tau)'!$B$18-$H60)/AN$1)^2/(4*'Output(tau)'!$B$12*('Output(tau)'!$B$18-$H60)/AN$1)),0)</f>
        <v>8.9789004848502066E-3</v>
      </c>
      <c r="AO60">
        <f>IF('Output(tau)'!$B$18&gt;$H60,1/AO$1/SQRT(4*3.14159*'Output(tau)'!$B$12)*(('Output(tau)'!$B$18-$H60)/AO$1)^(-3/2)*EXP(-'Output(tau)'!$B$34*('Output(tau)'!$B$18-$H60)-(1-('Output(tau)'!$B$18-$H60)/AO$1)^2/(4*'Output(tau)'!$B$12*('Output(tau)'!$B$18-$H60)/AO$1)),0)</f>
        <v>7.6166681337499331E-3</v>
      </c>
      <c r="AP60">
        <f>IF('Output(tau)'!$B$18&gt;$H60,1/AP$1/SQRT(4*3.14159*'Output(tau)'!$B$12)*(('Output(tau)'!$B$18-$H60)/AP$1)^(-3/2)*EXP(-'Output(tau)'!$B$34*('Output(tau)'!$B$18-$H60)-(1-('Output(tau)'!$B$18-$H60)/AP$1)^2/(4*'Output(tau)'!$B$12*('Output(tau)'!$B$18-$H60)/AP$1)),0)</f>
        <v>6.4473560848280547E-3</v>
      </c>
      <c r="AQ60">
        <f>IF('Output(tau)'!$B$18&gt;$H60,1/AQ$1/SQRT(4*3.14159*'Output(tau)'!$B$12)*(('Output(tau)'!$B$18-$H60)/AQ$1)^(-3/2)*EXP(-'Output(tau)'!$B$34*('Output(tau)'!$B$18-$H60)-(1-('Output(tau)'!$B$18-$H60)/AQ$1)^2/(4*'Output(tau)'!$B$12*('Output(tau)'!$B$18-$H60)/AQ$1)),0)</f>
        <v>5.4468674117107672E-3</v>
      </c>
      <c r="AR60">
        <f>IF('Output(tau)'!$B$18&gt;$H60,1/AR$1/SQRT(4*3.14159*'Output(tau)'!$B$12)*(('Output(tau)'!$B$18-$H60)/AR$1)^(-3/2)*EXP(-'Output(tau)'!$B$34*('Output(tau)'!$B$18-$H60)-(1-('Output(tau)'!$B$18-$H60)/AR$1)^2/(4*'Output(tau)'!$B$12*('Output(tau)'!$B$18-$H60)/AR$1)),0)</f>
        <v>4.593316377634756E-3</v>
      </c>
      <c r="AS60">
        <f>IF('Output(tau)'!$B$18&gt;$H60,1/AS$1/SQRT(4*3.14159*'Output(tau)'!$B$12)*(('Output(tau)'!$B$18-$H60)/AS$1)^(-3/2)*EXP(-'Output(tau)'!$B$34*('Output(tau)'!$B$18-$H60)-(1-('Output(tau)'!$B$18-$H60)/AS$1)^2/(4*'Output(tau)'!$B$12*('Output(tau)'!$B$18-$H60)/AS$1)),0)</f>
        <v>3.8670462078225485E-3</v>
      </c>
      <c r="AT60">
        <f>IF('Output(tau)'!$B$18&gt;$H60,1/AT$1/SQRT(4*3.14159*'Output(tau)'!$B$12)*(('Output(tau)'!$B$18-$H60)/AT$1)^(-3/2)*EXP(-'Output(tau)'!$B$34*('Output(tau)'!$B$18-$H60)-(1-('Output(tau)'!$B$18-$H60)/AT$1)^2/(4*'Output(tau)'!$B$12*('Output(tau)'!$B$18-$H60)/AT$1)),0)</f>
        <v>3.2505651665739872E-3</v>
      </c>
      <c r="AU60">
        <f>IF('Output(tau)'!$B$18&gt;$H60,1/AU$1/SQRT(4*3.14159*'Output(tau)'!$B$12)*(('Output(tau)'!$B$18-$H60)/AU$1)^(-3/2)*EXP(-'Output(tau)'!$B$34*('Output(tau)'!$B$18-$H60)-(1-('Output(tau)'!$B$18-$H60)/AU$1)^2/(4*'Output(tau)'!$B$12*('Output(tau)'!$B$18-$H60)/AU$1)),0)</f>
        <v>2.7284295942429011E-3</v>
      </c>
      <c r="AV60">
        <f>IF('Output(tau)'!$B$18&gt;$H60,1/AV$1/SQRT(4*3.14159*'Output(tau)'!$B$12)*(('Output(tau)'!$B$18-$H60)/AV$1)^(-3/2)*EXP(-'Output(tau)'!$B$34*('Output(tau)'!$B$18-$H60)-(1-('Output(tau)'!$B$18-$H60)/AV$1)^2/(4*'Output(tau)'!$B$12*('Output(tau)'!$B$18-$H60)/AV$1)),0)</f>
        <v>2.2870952059668792E-3</v>
      </c>
    </row>
    <row r="61" spans="7:48" x14ac:dyDescent="0.15">
      <c r="G61">
        <f>IF('Output(tau)'!$B$18&gt;H61,'Output(tau)'!$B$18-H61,0)</f>
        <v>11</v>
      </c>
      <c r="H61">
        <v>1989</v>
      </c>
      <c r="I61">
        <f>IF('Output(tau)'!$B$18&gt;$H61,1/I$1/SQRT(4*3.14159*'Output(tau)'!$B$12)*(('Output(tau)'!$B$18-$H61)/I$1)^(-3/2)*EXP(-'Output(tau)'!$B$34*('Output(tau)'!$B$18-$H61)-(1-('Output(tau)'!$B$18-$H61)/I$1)^2/(4*'Output(tau)'!$B$12*('Output(tau)'!$B$18-$H61)/I$1)),0)</f>
        <v>7.5585048230663948E-2</v>
      </c>
      <c r="J61">
        <f>IF('Output(tau)'!$B$18&gt;$H61,1/J$1/SQRT(4*3.14159*'Output(tau)'!$B$12)*(('Output(tau)'!$B$18-$H61)/J$1)^(-3/2)*EXP(-'Output(tau)'!$B$34*('Output(tau)'!$B$18-$H61)-(1-('Output(tau)'!$B$18-$H61)/J$1)^2/(4*'Output(tau)'!$B$12*('Output(tau)'!$B$18-$H61)/J$1)),0)</f>
        <v>3.4780668266336195E-6</v>
      </c>
      <c r="K61">
        <f>IF('Output(tau)'!$B$18&gt;$H61,1/K$1/SQRT(4*3.14159*'Output(tau)'!$B$12)*(('Output(tau)'!$B$18-$H61)/K$1)^(-3/2)*EXP(-'Output(tau)'!$B$34*('Output(tau)'!$B$18-$H61)-(1-('Output(tau)'!$B$18-$H61)/K$1)^2/(4*'Output(tau)'!$B$12*('Output(tau)'!$B$18-$H61)/K$1)),0)</f>
        <v>3.3204476360405318E-4</v>
      </c>
      <c r="L61">
        <f>IF('Output(tau)'!$B$18&gt;$H61,1/L$1/SQRT(4*3.14159*'Output(tau)'!$B$12)*(('Output(tau)'!$B$18-$H61)/L$1)^(-3/2)*EXP(-'Output(tau)'!$B$34*('Output(tau)'!$B$18-$H61)-(1-('Output(tau)'!$B$18-$H61)/L$1)^2/(4*'Output(tau)'!$B$12*('Output(tau)'!$B$18-$H61)/L$1)),0)</f>
        <v>3.0214881852892298E-3</v>
      </c>
      <c r="M61">
        <f>IF('Output(tau)'!$B$18&gt;$H61,1/M$1/SQRT(4*3.14159*'Output(tau)'!$B$12)*(('Output(tau)'!$B$18-$H61)/M$1)^(-3/2)*EXP(-'Output(tau)'!$B$34*('Output(tau)'!$B$18-$H61)-(1-('Output(tau)'!$B$18-$H61)/M$1)^2/(4*'Output(tau)'!$B$12*('Output(tau)'!$B$18-$H61)/M$1)),0)</f>
        <v>1.0644555438284553E-2</v>
      </c>
      <c r="N61">
        <f>IF('Output(tau)'!$B$18&gt;$H61,1/N$1/SQRT(4*3.14159*'Output(tau)'!$B$12)*(('Output(tau)'!$B$18-$H61)/N$1)^(-3/2)*EXP(-'Output(tau)'!$B$34*('Output(tau)'!$B$18-$H61)-(1-('Output(tau)'!$B$18-$H61)/N$1)^2/(4*'Output(tau)'!$B$12*('Output(tau)'!$B$18-$H61)/N$1)),0)</f>
        <v>2.3233687032742204E-2</v>
      </c>
      <c r="O61">
        <f>IF('Output(tau)'!$B$18&gt;$H61,1/O$1/SQRT(4*3.14159*'Output(tau)'!$B$12)*(('Output(tau)'!$B$18-$H61)/O$1)^(-3/2)*EXP(-'Output(tau)'!$B$34*('Output(tau)'!$B$18-$H61)-(1-('Output(tau)'!$B$18-$H61)/O$1)^2/(4*'Output(tau)'!$B$12*('Output(tau)'!$B$18-$H61)/O$1)),0)</f>
        <v>3.8481121492034934E-2</v>
      </c>
      <c r="P61">
        <f>IF('Output(tau)'!$B$18&gt;$H61,1/P$1/SQRT(4*3.14159*'Output(tau)'!$B$12)*(('Output(tau)'!$B$18-$H61)/P$1)^(-3/2)*EXP(-'Output(tau)'!$B$34*('Output(tau)'!$B$18-$H61)-(1-('Output(tau)'!$B$18-$H61)/P$1)^2/(4*'Output(tau)'!$B$12*('Output(tau)'!$B$18-$H61)/P$1)),0)</f>
        <v>5.3556232023948255E-2</v>
      </c>
      <c r="Q61">
        <f>IF('Output(tau)'!$B$18&gt;$H61,1/Q$1/SQRT(4*3.14159*'Output(tau)'!$B$12)*(('Output(tau)'!$B$18-$H61)/Q$1)^(-3/2)*EXP(-'Output(tau)'!$B$34*('Output(tau)'!$B$18-$H61)-(1-('Output(tau)'!$B$18-$H61)/Q$1)^2/(4*'Output(tau)'!$B$12*('Output(tau)'!$B$18-$H61)/Q$1)),0)</f>
        <v>6.6306995389985718E-2</v>
      </c>
      <c r="R61">
        <f>IF('Output(tau)'!$B$18&gt;$H61,1/R$1/SQRT(4*3.14159*'Output(tau)'!$B$12)*(('Output(tau)'!$B$18-$H61)/R$1)^(-3/2)*EXP(-'Output(tau)'!$B$34*('Output(tau)'!$B$18-$H61)-(1-('Output(tau)'!$B$18-$H61)/R$1)^2/(4*'Output(tau)'!$B$12*('Output(tau)'!$B$18-$H61)/R$1)),0)</f>
        <v>7.5585048230663948E-2</v>
      </c>
      <c r="S61">
        <f>IF('Output(tau)'!$B$18&gt;$H61,1/S$1/SQRT(4*3.14159*'Output(tau)'!$B$12)*(('Output(tau)'!$B$18-$H61)/S$1)^(-3/2)*EXP(-'Output(tau)'!$B$34*('Output(tau)'!$B$18-$H61)-(1-('Output(tau)'!$B$18-$H61)/S$1)^2/(4*'Output(tau)'!$B$12*('Output(tau)'!$B$18-$H61)/S$1)),0)</f>
        <v>8.1096584983901557E-2</v>
      </c>
      <c r="T61">
        <f>IF('Output(tau)'!$B$18&gt;$H61,1/T$1/SQRT(4*3.14159*'Output(tau)'!$B$12)*(('Output(tau)'!$B$18-$H61)/T$1)^(-3/2)*EXP(-'Output(tau)'!$B$34*('Output(tau)'!$B$18-$H61)-(1-('Output(tau)'!$B$18-$H61)/T$1)^2/(4*'Output(tau)'!$B$12*('Output(tau)'!$B$18-$H61)/T$1)),0)</f>
        <v>8.3113500211356883E-2</v>
      </c>
      <c r="U61">
        <f>IF('Output(tau)'!$B$18&gt;$H61,1/U$1/SQRT(4*3.14159*'Output(tau)'!$B$12)*(('Output(tau)'!$B$18-$H61)/U$1)^(-3/2)*EXP(-'Output(tau)'!$B$34*('Output(tau)'!$B$18-$H61)-(1-('Output(tau)'!$B$18-$H61)/U$1)^2/(4*'Output(tau)'!$B$12*('Output(tau)'!$B$18-$H61)/U$1)),0)</f>
        <v>8.2206783577412401E-2</v>
      </c>
      <c r="V61">
        <f>IF('Output(tau)'!$B$18&gt;$H61,1/V$1/SQRT(4*3.14159*'Output(tau)'!$B$12)*(('Output(tau)'!$B$18-$H61)/V$1)^(-3/2)*EXP(-'Output(tau)'!$B$34*('Output(tau)'!$B$18-$H61)-(1-('Output(tau)'!$B$18-$H61)/V$1)^2/(4*'Output(tau)'!$B$12*('Output(tau)'!$B$18-$H61)/V$1)),0)</f>
        <v>7.9052958120363614E-2</v>
      </c>
      <c r="W61">
        <f>IF('Output(tau)'!$B$18&gt;$H61,1/W$1/SQRT(4*3.14159*'Output(tau)'!$B$12)*(('Output(tau)'!$B$18-$H61)/W$1)^(-3/2)*EXP(-'Output(tau)'!$B$34*('Output(tau)'!$B$18-$H61)-(1-('Output(tau)'!$B$18-$H61)/W$1)^2/(4*'Output(tau)'!$B$12*('Output(tau)'!$B$18-$H61)/W$1)),0)</f>
        <v>7.4313607175689272E-2</v>
      </c>
      <c r="X61">
        <f>IF('Output(tau)'!$B$18&gt;$H61,1/X$1/SQRT(4*3.14159*'Output(tau)'!$B$12)*(('Output(tau)'!$B$18-$H61)/X$1)^(-3/2)*EXP(-'Output(tau)'!$B$34*('Output(tau)'!$B$18-$H61)-(1-('Output(tau)'!$B$18-$H61)/X$1)^2/(4*'Output(tau)'!$B$12*('Output(tau)'!$B$18-$H61)/X$1)),0)</f>
        <v>6.8571290402792945E-2</v>
      </c>
      <c r="Y61">
        <f>IF('Output(tau)'!$B$18&gt;$H61,1/Y$1/SQRT(4*3.14159*'Output(tau)'!$B$12)*(('Output(tau)'!$B$18-$H61)/Y$1)^(-3/2)*EXP(-'Output(tau)'!$B$34*('Output(tau)'!$B$18-$H61)-(1-('Output(tau)'!$B$18-$H61)/Y$1)^2/(4*'Output(tau)'!$B$12*('Output(tau)'!$B$18-$H61)/Y$1)),0)</f>
        <v>6.2303429018075382E-2</v>
      </c>
      <c r="Z61">
        <f>IF('Output(tau)'!$B$18&gt;$H61,1/Z$1/SQRT(4*3.14159*'Output(tau)'!$B$12)*(('Output(tau)'!$B$18-$H61)/Z$1)^(-3/2)*EXP(-'Output(tau)'!$B$34*('Output(tau)'!$B$18-$H61)-(1-('Output(tau)'!$B$18-$H61)/Z$1)^2/(4*'Output(tau)'!$B$12*('Output(tau)'!$B$18-$H61)/Z$1)),0)</f>
        <v>5.5879200418885694E-2</v>
      </c>
      <c r="AA61">
        <f>IF('Output(tau)'!$B$18&gt;$H61,1/AA$1/SQRT(4*3.14159*'Output(tau)'!$B$12)*(('Output(tau)'!$B$18-$H61)/AA$1)^(-3/2)*EXP(-'Output(tau)'!$B$34*('Output(tau)'!$B$18-$H61)-(1-('Output(tau)'!$B$18-$H61)/AA$1)^2/(4*'Output(tau)'!$B$12*('Output(tau)'!$B$18-$H61)/AA$1)),0)</f>
        <v>4.9568842724795621E-2</v>
      </c>
      <c r="AB61">
        <f>IF('Output(tau)'!$B$18&gt;$H61,1/AB$1/SQRT(4*3.14159*'Output(tau)'!$B$12)*(('Output(tau)'!$B$18-$H61)/AB$1)^(-3/2)*EXP(-'Output(tau)'!$B$34*('Output(tau)'!$B$18-$H61)-(1-('Output(tau)'!$B$18-$H61)/AB$1)^2/(4*'Output(tau)'!$B$12*('Output(tau)'!$B$18-$H61)/AB$1)),0)</f>
        <v>4.3558497571238017E-2</v>
      </c>
      <c r="AC61">
        <f>IF('Output(tau)'!$B$18&gt;$H61,1/AC$1/SQRT(4*3.14159*'Output(tau)'!$B$12)*(('Output(tau)'!$B$18-$H61)/AC$1)^(-3/2)*EXP(-'Output(tau)'!$B$34*('Output(tau)'!$B$18-$H61)-(1-('Output(tau)'!$B$18-$H61)/AC$1)^2/(4*'Output(tau)'!$B$12*('Output(tau)'!$B$18-$H61)/AC$1)),0)</f>
        <v>3.7966468099798312E-2</v>
      </c>
      <c r="AD61">
        <f>IF('Output(tau)'!$B$18&gt;$H61,1/AD$1/SQRT(4*3.14159*'Output(tau)'!$B$12)*(('Output(tau)'!$B$18-$H61)/AD$1)^(-3/2)*EXP(-'Output(tau)'!$B$34*('Output(tau)'!$B$18-$H61)-(1-('Output(tau)'!$B$18-$H61)/AD$1)^2/(4*'Output(tau)'!$B$12*('Output(tau)'!$B$18-$H61)/AD$1)),0)</f>
        <v>3.2858630726012174E-2</v>
      </c>
      <c r="AE61">
        <f>IF('Output(tau)'!$B$18&gt;$H61,1/AE$1/SQRT(4*3.14159*'Output(tau)'!$B$12)*(('Output(tau)'!$B$18-$H61)/AE$1)^(-3/2)*EXP(-'Output(tau)'!$B$34*('Output(tau)'!$B$18-$H61)-(1-('Output(tau)'!$B$18-$H61)/AE$1)^2/(4*'Output(tau)'!$B$12*('Output(tau)'!$B$18-$H61)/AE$1)),0)</f>
        <v>2.8261923007275608E-2</v>
      </c>
      <c r="AF61">
        <f>IF('Output(tau)'!$B$18&gt;$H61,1/AF$1/SQRT(4*3.14159*'Output(tau)'!$B$12)*(('Output(tau)'!$B$18-$H61)/AF$1)^(-3/2)*EXP(-'Output(tau)'!$B$34*('Output(tau)'!$B$18-$H61)-(1-('Output(tau)'!$B$18-$H61)/AF$1)^2/(4*'Output(tau)'!$B$12*('Output(tau)'!$B$18-$H61)/AF$1)),0)</f>
        <v>2.4175539134738987E-2</v>
      </c>
      <c r="AG61">
        <f>IF('Output(tau)'!$B$18&gt;$H61,1/AG$1/SQRT(4*3.14159*'Output(tau)'!$B$12)*(('Output(tau)'!$B$18-$H61)/AG$1)^(-3/2)*EXP(-'Output(tau)'!$B$34*('Output(tau)'!$B$18-$H61)-(1-('Output(tau)'!$B$18-$H61)/AG$1)^2/(4*'Output(tau)'!$B$12*('Output(tau)'!$B$18-$H61)/AG$1)),0)</f>
        <v>2.0579860372152019E-2</v>
      </c>
      <c r="AH61">
        <f>IF('Output(tau)'!$B$18&gt;$H61,1/AH$1/SQRT(4*3.14159*'Output(tau)'!$B$12)*(('Output(tau)'!$B$18-$H61)/AH$1)^(-3/2)*EXP(-'Output(tau)'!$B$34*('Output(tau)'!$B$18-$H61)-(1-('Output(tau)'!$B$18-$H61)/AH$1)^2/(4*'Output(tau)'!$B$12*('Output(tau)'!$B$18-$H61)/AH$1)),0)</f>
        <v>1.7443346165362038E-2</v>
      </c>
      <c r="AI61">
        <f>IF('Output(tau)'!$B$18&gt;$H61,1/AI$1/SQRT(4*3.14159*'Output(tau)'!$B$12)*(('Output(tau)'!$B$18-$H61)/AI$1)^(-3/2)*EXP(-'Output(tau)'!$B$34*('Output(tau)'!$B$18-$H61)-(1-('Output(tau)'!$B$18-$H61)/AI$1)^2/(4*'Output(tau)'!$B$12*('Output(tau)'!$B$18-$H61)/AI$1)),0)</f>
        <v>1.4727691441592236E-2</v>
      </c>
      <c r="AJ61">
        <f>IF('Output(tau)'!$B$18&gt;$H61,1/AJ$1/SQRT(4*3.14159*'Output(tau)'!$B$12)*(('Output(tau)'!$B$18-$H61)/AJ$1)^(-3/2)*EXP(-'Output(tau)'!$B$34*('Output(tau)'!$B$18-$H61)-(1-('Output(tau)'!$B$18-$H61)/AJ$1)^2/(4*'Output(tau)'!$B$12*('Output(tau)'!$B$18-$H61)/AJ$1)),0)</f>
        <v>1.2391568100759845E-2</v>
      </c>
      <c r="AK61">
        <f>IF('Output(tau)'!$B$18&gt;$H61,1/AK$1/SQRT(4*3.14159*'Output(tau)'!$B$12)*(('Output(tau)'!$B$18-$H61)/AK$1)^(-3/2)*EXP(-'Output(tau)'!$B$34*('Output(tau)'!$B$18-$H61)-(1-('Output(tau)'!$B$18-$H61)/AK$1)^2/(4*'Output(tau)'!$B$12*('Output(tau)'!$B$18-$H61)/AK$1)),0)</f>
        <v>1.0393246052385657E-2</v>
      </c>
      <c r="AL61">
        <f>IF('Output(tau)'!$B$18&gt;$H61,1/AL$1/SQRT(4*3.14159*'Output(tau)'!$B$12)*(('Output(tau)'!$B$18-$H61)/AL$1)^(-3/2)*EXP(-'Output(tau)'!$B$34*('Output(tau)'!$B$18-$H61)-(1-('Output(tau)'!$B$18-$H61)/AL$1)^2/(4*'Output(tau)'!$B$12*('Output(tau)'!$B$18-$H61)/AL$1)),0)</f>
        <v>8.6923508050513014E-3</v>
      </c>
      <c r="AM61">
        <f>IF('Output(tau)'!$B$18&gt;$H61,1/AM$1/SQRT(4*3.14159*'Output(tau)'!$B$12)*(('Output(tau)'!$B$18-$H61)/AM$1)^(-3/2)*EXP(-'Output(tau)'!$B$34*('Output(tau)'!$B$18-$H61)-(1-('Output(tau)'!$B$18-$H61)/AM$1)^2/(4*'Output(tau)'!$B$12*('Output(tau)'!$B$18-$H61)/AM$1)),0)</f>
        <v>7.2509717743344465E-3</v>
      </c>
      <c r="AN61">
        <f>IF('Output(tau)'!$B$18&gt;$H61,1/AN$1/SQRT(4*3.14159*'Output(tau)'!$B$12)*(('Output(tau)'!$B$18-$H61)/AN$1)^(-3/2)*EXP(-'Output(tau)'!$B$34*('Output(tau)'!$B$18-$H61)-(1-('Output(tau)'!$B$18-$H61)/AN$1)^2/(4*'Output(tau)'!$B$12*('Output(tau)'!$B$18-$H61)/AN$1)),0)</f>
        <v>6.0342941831640559E-3</v>
      </c>
      <c r="AO61">
        <f>IF('Output(tau)'!$B$18&gt;$H61,1/AO$1/SQRT(4*3.14159*'Output(tau)'!$B$12)*(('Output(tau)'!$B$18-$H61)/AO$1)^(-3/2)*EXP(-'Output(tau)'!$B$34*('Output(tau)'!$B$18-$H61)-(1-('Output(tau)'!$B$18-$H61)/AO$1)^2/(4*'Output(tau)'!$B$12*('Output(tau)'!$B$18-$H61)/AO$1)),0)</f>
        <v>5.0108905937833676E-3</v>
      </c>
      <c r="AP61">
        <f>IF('Output(tau)'!$B$18&gt;$H61,1/AP$1/SQRT(4*3.14159*'Output(tau)'!$B$12)*(('Output(tau)'!$B$18-$H61)/AP$1)^(-3/2)*EXP(-'Output(tau)'!$B$34*('Output(tau)'!$B$18-$H61)-(1-('Output(tau)'!$B$18-$H61)/AP$1)^2/(4*'Output(tau)'!$B$12*('Output(tau)'!$B$18-$H61)/AP$1)),0)</f>
        <v>4.1527768075977547E-3</v>
      </c>
      <c r="AQ61">
        <f>IF('Output(tau)'!$B$18&gt;$H61,1/AQ$1/SQRT(4*3.14159*'Output(tau)'!$B$12)*(('Output(tau)'!$B$18-$H61)/AQ$1)^(-3/2)*EXP(-'Output(tau)'!$B$34*('Output(tau)'!$B$18-$H61)-(1-('Output(tau)'!$B$18-$H61)/AQ$1)^2/(4*'Output(tau)'!$B$12*('Output(tau)'!$B$18-$H61)/AQ$1)),0)</f>
        <v>3.4353111561849906E-3</v>
      </c>
      <c r="AR61">
        <f>IF('Output(tau)'!$B$18&gt;$H61,1/AR$1/SQRT(4*3.14159*'Output(tau)'!$B$12)*(('Output(tau)'!$B$18-$H61)/AR$1)^(-3/2)*EXP(-'Output(tau)'!$B$34*('Output(tau)'!$B$18-$H61)-(1-('Output(tau)'!$B$18-$H61)/AR$1)^2/(4*'Output(tau)'!$B$12*('Output(tau)'!$B$18-$H61)/AR$1)),0)</f>
        <v>2.8369956248481903E-3</v>
      </c>
      <c r="AS61">
        <f>IF('Output(tau)'!$B$18&gt;$H61,1/AS$1/SQRT(4*3.14159*'Output(tau)'!$B$12)*(('Output(tau)'!$B$18-$H61)/AS$1)^(-3/2)*EXP(-'Output(tau)'!$B$34*('Output(tau)'!$B$18-$H61)-(1-('Output(tau)'!$B$18-$H61)/AS$1)^2/(4*'Output(tau)'!$B$12*('Output(tau)'!$B$18-$H61)/AS$1)),0)</f>
        <v>2.3392211196647823E-3</v>
      </c>
      <c r="AT61">
        <f>IF('Output(tau)'!$B$18&gt;$H61,1/AT$1/SQRT(4*3.14159*'Output(tau)'!$B$12)*(('Output(tau)'!$B$18-$H61)/AT$1)^(-3/2)*EXP(-'Output(tau)'!$B$34*('Output(tau)'!$B$18-$H61)-(1-('Output(tau)'!$B$18-$H61)/AT$1)^2/(4*'Output(tau)'!$B$12*('Output(tau)'!$B$18-$H61)/AT$1)),0)</f>
        <v>1.92598677752839E-3</v>
      </c>
      <c r="AU61">
        <f>IF('Output(tau)'!$B$18&gt;$H61,1/AU$1/SQRT(4*3.14159*'Output(tau)'!$B$12)*(('Output(tau)'!$B$18-$H61)/AU$1)^(-3/2)*EXP(-'Output(tau)'!$B$34*('Output(tau)'!$B$18-$H61)-(1-('Output(tau)'!$B$18-$H61)/AU$1)^2/(4*'Output(tau)'!$B$12*('Output(tau)'!$B$18-$H61)/AU$1)),0)</f>
        <v>1.5836138299234229E-3</v>
      </c>
      <c r="AV61">
        <f>IF('Output(tau)'!$B$18&gt;$H61,1/AV$1/SQRT(4*3.14159*'Output(tau)'!$B$12)*(('Output(tau)'!$B$18-$H61)/AV$1)^(-3/2)*EXP(-'Output(tau)'!$B$34*('Output(tau)'!$B$18-$H61)-(1-('Output(tau)'!$B$18-$H61)/AV$1)^2/(4*'Output(tau)'!$B$12*('Output(tau)'!$B$18-$H61)/AV$1)),0)</f>
        <v>1.3004675469091066E-3</v>
      </c>
    </row>
    <row r="62" spans="7:48" x14ac:dyDescent="0.15">
      <c r="G62">
        <f>IF('Output(tau)'!$B$18&gt;H62,'Output(tau)'!$B$18-H62,0)</f>
        <v>10</v>
      </c>
      <c r="H62">
        <v>1990</v>
      </c>
      <c r="I62">
        <f>IF('Output(tau)'!$B$18&gt;$H62,1/I$1/SQRT(4*3.14159*'Output(tau)'!$B$12)*(('Output(tau)'!$B$18-$H62)/I$1)^(-3/2)*EXP(-'Output(tau)'!$B$34*('Output(tau)'!$B$18-$H62)-(1-('Output(tau)'!$B$18-$H62)/I$1)^2/(4*'Output(tau)'!$B$12*('Output(tau)'!$B$18-$H62)/I$1)),0)</f>
        <v>8.9206243482291725E-2</v>
      </c>
      <c r="J62">
        <f>IF('Output(tau)'!$B$18&gt;$H62,1/J$1/SQRT(4*3.14159*'Output(tau)'!$B$12)*(('Output(tau)'!$B$18-$H62)/J$1)^(-3/2)*EXP(-'Output(tau)'!$B$34*('Output(tau)'!$B$18-$H62)-(1-('Output(tau)'!$B$18-$H62)/J$1)^2/(4*'Output(tau)'!$B$12*('Output(tau)'!$B$18-$H62)/J$1)),0)</f>
        <v>1.3383028228569908E-5</v>
      </c>
      <c r="K62">
        <f>IF('Output(tau)'!$B$18&gt;$H62,1/K$1/SQRT(4*3.14159*'Output(tau)'!$B$12)*(('Output(tau)'!$B$18-$H62)/K$1)^(-3/2)*EXP(-'Output(tau)'!$B$34*('Output(tau)'!$B$18-$H62)-(1-('Output(tau)'!$B$18-$H62)/K$1)^2/(4*'Output(tau)'!$B$12*('Output(tau)'!$B$18-$H62)/K$1)),0)</f>
        <v>8.2335427414807381E-4</v>
      </c>
      <c r="L62">
        <f>IF('Output(tau)'!$B$18&gt;$H62,1/L$1/SQRT(4*3.14159*'Output(tau)'!$B$12)*(('Output(tau)'!$B$18-$H62)/L$1)^(-3/2)*EXP(-'Output(tau)'!$B$34*('Output(tau)'!$B$18-$H62)-(1-('Output(tau)'!$B$18-$H62)/L$1)^2/(4*'Output(tau)'!$B$12*('Output(tau)'!$B$18-$H62)/L$1)),0)</f>
        <v>5.9465169725860028E-3</v>
      </c>
      <c r="M62">
        <f>IF('Output(tau)'!$B$18&gt;$H62,1/M$1/SQRT(4*3.14159*'Output(tau)'!$B$12)*(('Output(tau)'!$B$18-$H62)/M$1)^(-3/2)*EXP(-'Output(tau)'!$B$34*('Output(tau)'!$B$18-$H62)-(1-('Output(tau)'!$B$18-$H62)/M$1)^2/(4*'Output(tau)'!$B$12*('Output(tau)'!$B$18-$H62)/M$1)),0)</f>
        <v>1.8072246899306702E-2</v>
      </c>
      <c r="N62">
        <f>IF('Output(tau)'!$B$18&gt;$H62,1/N$1/SQRT(4*3.14159*'Output(tau)'!$B$12)*(('Output(tau)'!$B$18-$H62)/N$1)^(-3/2)*EXP(-'Output(tau)'!$B$34*('Output(tau)'!$B$18-$H62)-(1-('Output(tau)'!$B$18-$H62)/N$1)^2/(4*'Output(tau)'!$B$12*('Output(tau)'!$B$18-$H62)/N$1)),0)</f>
        <v>3.5476537155715401E-2</v>
      </c>
      <c r="O62">
        <f>IF('Output(tau)'!$B$18&gt;$H62,1/O$1/SQRT(4*3.14159*'Output(tau)'!$B$12)*(('Output(tau)'!$B$18-$H62)/O$1)^(-3/2)*EXP(-'Output(tau)'!$B$34*('Output(tau)'!$B$18-$H62)-(1-('Output(tau)'!$B$18-$H62)/O$1)^2/(4*'Output(tau)'!$B$12*('Output(tau)'!$B$18-$H62)/O$1)),0)</f>
        <v>5.4118981721866466E-2</v>
      </c>
      <c r="P62">
        <f>IF('Output(tau)'!$B$18&gt;$H62,1/P$1/SQRT(4*3.14159*'Output(tau)'!$B$12)*(('Output(tau)'!$B$18-$H62)/P$1)^(-3/2)*EXP(-'Output(tau)'!$B$34*('Output(tau)'!$B$18-$H62)-(1-('Output(tau)'!$B$18-$H62)/P$1)^2/(4*'Output(tau)'!$B$12*('Output(tau)'!$B$18-$H62)/P$1)),0)</f>
        <v>7.0413095090564704E-2</v>
      </c>
      <c r="Q62">
        <f>IF('Output(tau)'!$B$18&gt;$H62,1/Q$1/SQRT(4*3.14159*'Output(tau)'!$B$12)*(('Output(tau)'!$B$18-$H62)/Q$1)^(-3/2)*EXP(-'Output(tau)'!$B$34*('Output(tau)'!$B$18-$H62)-(1-('Output(tau)'!$B$18-$H62)/Q$1)^2/(4*'Output(tau)'!$B$12*('Output(tau)'!$B$18-$H62)/Q$1)),0)</f>
        <v>8.2310031997305577E-2</v>
      </c>
      <c r="R62">
        <f>IF('Output(tau)'!$B$18&gt;$H62,1/R$1/SQRT(4*3.14159*'Output(tau)'!$B$12)*(('Output(tau)'!$B$18-$H62)/R$1)^(-3/2)*EXP(-'Output(tau)'!$B$34*('Output(tau)'!$B$18-$H62)-(1-('Output(tau)'!$B$18-$H62)/R$1)^2/(4*'Output(tau)'!$B$12*('Output(tau)'!$B$18-$H62)/R$1)),0)</f>
        <v>8.9206243482291725E-2</v>
      </c>
      <c r="S62">
        <f>IF('Output(tau)'!$B$18&gt;$H62,1/S$1/SQRT(4*3.14159*'Output(tau)'!$B$12)*(('Output(tau)'!$B$18-$H62)/S$1)^(-3/2)*EXP(-'Output(tau)'!$B$34*('Output(tau)'!$B$18-$H62)-(1-('Output(tau)'!$B$18-$H62)/S$1)^2/(4*'Output(tau)'!$B$12*('Output(tau)'!$B$18-$H62)/S$1)),0)</f>
        <v>9.1457908359103376E-2</v>
      </c>
      <c r="T62">
        <f>IF('Output(tau)'!$B$18&gt;$H62,1/T$1/SQRT(4*3.14159*'Output(tau)'!$B$12)*(('Output(tau)'!$B$18-$H62)/T$1)^(-3/2)*EXP(-'Output(tau)'!$B$34*('Output(tau)'!$B$18-$H62)-(1-('Output(tau)'!$B$18-$H62)/T$1)^2/(4*'Output(tau)'!$B$12*('Output(tau)'!$B$18-$H62)/T$1)),0)</f>
        <v>8.9907240380734374E-2</v>
      </c>
      <c r="U62">
        <f>IF('Output(tau)'!$B$18&gt;$H62,1/U$1/SQRT(4*3.14159*'Output(tau)'!$B$12)*(('Output(tau)'!$B$18-$H62)/U$1)^(-3/2)*EXP(-'Output(tau)'!$B$34*('Output(tau)'!$B$18-$H62)-(1-('Output(tau)'!$B$18-$H62)/U$1)^2/(4*'Output(tau)'!$B$12*('Output(tau)'!$B$18-$H62)/U$1)),0)</f>
        <v>8.554617088063117E-2</v>
      </c>
      <c r="V62">
        <f>IF('Output(tau)'!$B$18&gt;$H62,1/V$1/SQRT(4*3.14159*'Output(tau)'!$B$12)*(('Output(tau)'!$B$18-$H62)/V$1)^(-3/2)*EXP(-'Output(tau)'!$B$34*('Output(tau)'!$B$18-$H62)-(1-('Output(tau)'!$B$18-$H62)/V$1)^2/(4*'Output(tau)'!$B$12*('Output(tau)'!$B$18-$H62)/V$1)),0)</f>
        <v>7.9318616693258126E-2</v>
      </c>
      <c r="W62">
        <f>IF('Output(tau)'!$B$18&gt;$H62,1/W$1/SQRT(4*3.14159*'Output(tau)'!$B$12)*(('Output(tau)'!$B$18-$H62)/W$1)^(-3/2)*EXP(-'Output(tau)'!$B$34*('Output(tau)'!$B$18-$H62)-(1-('Output(tau)'!$B$18-$H62)/W$1)^2/(4*'Output(tau)'!$B$12*('Output(tau)'!$B$18-$H62)/W$1)),0)</f>
        <v>7.2025262009377311E-2</v>
      </c>
      <c r="X62">
        <f>IF('Output(tau)'!$B$18&gt;$H62,1/X$1/SQRT(4*3.14159*'Output(tau)'!$B$12)*(('Output(tau)'!$B$18-$H62)/X$1)^(-3/2)*EXP(-'Output(tau)'!$B$34*('Output(tau)'!$B$18-$H62)-(1-('Output(tau)'!$B$18-$H62)/X$1)^2/(4*'Output(tau)'!$B$12*('Output(tau)'!$B$18-$H62)/X$1)),0)</f>
        <v>6.4293134072570021E-2</v>
      </c>
      <c r="Y62">
        <f>IF('Output(tau)'!$B$18&gt;$H62,1/Y$1/SQRT(4*3.14159*'Output(tau)'!$B$12)*(('Output(tau)'!$B$18-$H62)/Y$1)^(-3/2)*EXP(-'Output(tau)'!$B$34*('Output(tau)'!$B$18-$H62)-(1-('Output(tau)'!$B$18-$H62)/Y$1)^2/(4*'Output(tau)'!$B$12*('Output(tau)'!$B$18-$H62)/Y$1)),0)</f>
        <v>5.6581208318189018E-2</v>
      </c>
      <c r="Z62">
        <f>IF('Output(tau)'!$B$18&gt;$H62,1/Z$1/SQRT(4*3.14159*'Output(tau)'!$B$12)*(('Output(tau)'!$B$18-$H62)/Z$1)^(-3/2)*EXP(-'Output(tau)'!$B$34*('Output(tau)'!$B$18-$H62)-(1-('Output(tau)'!$B$18-$H62)/Z$1)^2/(4*'Output(tau)'!$B$12*('Output(tau)'!$B$18-$H62)/Z$1)),0)</f>
        <v>4.9203043182818783E-2</v>
      </c>
      <c r="AA62">
        <f>IF('Output(tau)'!$B$18&gt;$H62,1/AA$1/SQRT(4*3.14159*'Output(tau)'!$B$12)*(('Output(tau)'!$B$18-$H62)/AA$1)^(-3/2)*EXP(-'Output(tau)'!$B$34*('Output(tau)'!$B$18-$H62)-(1-('Output(tau)'!$B$18-$H62)/AA$1)^2/(4*'Output(tau)'!$B$12*('Output(tau)'!$B$18-$H62)/AA$1)),0)</f>
        <v>4.2355085677942966E-2</v>
      </c>
      <c r="AB62">
        <f>IF('Output(tau)'!$B$18&gt;$H62,1/AB$1/SQRT(4*3.14159*'Output(tau)'!$B$12)*(('Output(tau)'!$B$18-$H62)/AB$1)^(-3/2)*EXP(-'Output(tau)'!$B$34*('Output(tau)'!$B$18-$H62)-(1-('Output(tau)'!$B$18-$H62)/AB$1)^2/(4*'Output(tau)'!$B$12*('Output(tau)'!$B$18-$H62)/AB$1)),0)</f>
        <v>3.6144493798613397E-2</v>
      </c>
      <c r="AC62">
        <f>IF('Output(tau)'!$B$18&gt;$H62,1/AC$1/SQRT(4*3.14159*'Output(tau)'!$B$12)*(('Output(tau)'!$B$18-$H62)/AC$1)^(-3/2)*EXP(-'Output(tau)'!$B$34*('Output(tau)'!$B$18-$H62)-(1-('Output(tau)'!$B$18-$H62)/AC$1)^2/(4*'Output(tau)'!$B$12*('Output(tau)'!$B$18-$H62)/AC$1)),0)</f>
        <v>3.0613574240334143E-2</v>
      </c>
      <c r="AD62">
        <f>IF('Output(tau)'!$B$18&gt;$H62,1/AD$1/SQRT(4*3.14159*'Output(tau)'!$B$12)*(('Output(tau)'!$B$18-$H62)/AD$1)^(-3/2)*EXP(-'Output(tau)'!$B$34*('Output(tau)'!$B$18-$H62)-(1-('Output(tau)'!$B$18-$H62)/AD$1)^2/(4*'Output(tau)'!$B$12*('Output(tau)'!$B$18-$H62)/AD$1)),0)</f>
        <v>2.5759824160648634E-2</v>
      </c>
      <c r="AE62">
        <f>IF('Output(tau)'!$B$18&gt;$H62,1/AE$1/SQRT(4*3.14159*'Output(tau)'!$B$12)*(('Output(tau)'!$B$18-$H62)/AE$1)^(-3/2)*EXP(-'Output(tau)'!$B$34*('Output(tau)'!$B$18-$H62)-(1-('Output(tau)'!$B$18-$H62)/AE$1)^2/(4*'Output(tau)'!$B$12*('Output(tau)'!$B$18-$H62)/AE$1)),0)</f>
        <v>2.1551578692539781E-2</v>
      </c>
      <c r="AF62">
        <f>IF('Output(tau)'!$B$18&gt;$H62,1/AF$1/SQRT(4*3.14159*'Output(tau)'!$B$12)*(('Output(tau)'!$B$18-$H62)/AF$1)^(-3/2)*EXP(-'Output(tau)'!$B$34*('Output(tau)'!$B$18-$H62)-(1-('Output(tau)'!$B$18-$H62)/AF$1)^2/(4*'Output(tau)'!$B$12*('Output(tau)'!$B$18-$H62)/AF$1)),0)</f>
        <v>1.7939746630006317E-2</v>
      </c>
      <c r="AG62">
        <f>IF('Output(tau)'!$B$18&gt;$H62,1/AG$1/SQRT(4*3.14159*'Output(tau)'!$B$12)*(('Output(tau)'!$B$18-$H62)/AG$1)^(-3/2)*EXP(-'Output(tau)'!$B$34*('Output(tau)'!$B$18-$H62)-(1-('Output(tau)'!$B$18-$H62)/AG$1)^2/(4*'Output(tau)'!$B$12*('Output(tau)'!$B$18-$H62)/AG$1)),0)</f>
        <v>1.4866292431465008E-2</v>
      </c>
      <c r="AH62">
        <f>IF('Output(tau)'!$B$18&gt;$H62,1/AH$1/SQRT(4*3.14159*'Output(tau)'!$B$12)*(('Output(tau)'!$B$18-$H62)/AH$1)^(-3/2)*EXP(-'Output(tau)'!$B$34*('Output(tau)'!$B$18-$H62)-(1-('Output(tau)'!$B$18-$H62)/AH$1)^2/(4*'Output(tau)'!$B$12*('Output(tau)'!$B$18-$H62)/AH$1)),0)</f>
        <v>1.2270135382835029E-2</v>
      </c>
      <c r="AI62">
        <f>IF('Output(tau)'!$B$18&gt;$H62,1/AI$1/SQRT(4*3.14159*'Output(tau)'!$B$12)*(('Output(tau)'!$B$18-$H62)/AI$1)^(-3/2)*EXP(-'Output(tau)'!$B$34*('Output(tau)'!$B$18-$H62)-(1-('Output(tau)'!$B$18-$H62)/AI$1)^2/(4*'Output(tau)'!$B$12*('Output(tau)'!$B$18-$H62)/AI$1)),0)</f>
        <v>1.0091071186498199E-2</v>
      </c>
      <c r="AJ62">
        <f>IF('Output(tau)'!$B$18&gt;$H62,1/AJ$1/SQRT(4*3.14159*'Output(tau)'!$B$12)*(('Output(tau)'!$B$18-$H62)/AJ$1)^(-3/2)*EXP(-'Output(tau)'!$B$34*('Output(tau)'!$B$18-$H62)-(1-('Output(tau)'!$B$18-$H62)/AJ$1)^2/(4*'Output(tau)'!$B$12*('Output(tau)'!$B$18-$H62)/AJ$1)),0)</f>
        <v>8.2722256574470007E-3</v>
      </c>
      <c r="AK62">
        <f>IF('Output(tau)'!$B$18&gt;$H62,1/AK$1/SQRT(4*3.14159*'Output(tau)'!$B$12)*(('Output(tau)'!$B$18-$H62)/AK$1)^(-3/2)*EXP(-'Output(tau)'!$B$34*('Output(tau)'!$B$18-$H62)-(1-('Output(tau)'!$B$18-$H62)/AK$1)^2/(4*'Output(tau)'!$B$12*('Output(tau)'!$B$18-$H62)/AK$1)),0)</f>
        <v>6.7614504747651079E-3</v>
      </c>
      <c r="AL62">
        <f>IF('Output(tau)'!$B$18&gt;$H62,1/AL$1/SQRT(4*3.14159*'Output(tau)'!$B$12)*(('Output(tau)'!$B$18-$H62)/AL$1)^(-3/2)*EXP(-'Output(tau)'!$B$34*('Output(tau)'!$B$18-$H62)-(1-('Output(tau)'!$B$18-$H62)/AL$1)^2/(4*'Output(tau)'!$B$12*('Output(tau)'!$B$18-$H62)/AL$1)),0)</f>
        <v>5.5119796531617037E-3</v>
      </c>
      <c r="AM62">
        <f>IF('Output(tau)'!$B$18&gt;$H62,1/AM$1/SQRT(4*3.14159*'Output(tau)'!$B$12)*(('Output(tau)'!$B$18-$H62)/AM$1)^(-3/2)*EXP(-'Output(tau)'!$B$34*('Output(tau)'!$B$18-$H62)-(1-('Output(tau)'!$B$18-$H62)/AM$1)^2/(4*'Output(tau)'!$B$12*('Output(tau)'!$B$18-$H62)/AM$1)),0)</f>
        <v>4.4825876233219398E-3</v>
      </c>
      <c r="AN62">
        <f>IF('Output(tau)'!$B$18&gt;$H62,1/AN$1/SQRT(4*3.14159*'Output(tau)'!$B$12)*(('Output(tau)'!$B$18-$H62)/AN$1)^(-3/2)*EXP(-'Output(tau)'!$B$34*('Output(tau)'!$B$18-$H62)-(1-('Output(tau)'!$B$18-$H62)/AN$1)^2/(4*'Output(tau)'!$B$12*('Output(tau)'!$B$18-$H62)/AN$1)),0)</f>
        <v>3.6374265368381239E-3</v>
      </c>
      <c r="AO62">
        <f>IF('Output(tau)'!$B$18&gt;$H62,1/AO$1/SQRT(4*3.14159*'Output(tau)'!$B$12)*(('Output(tau)'!$B$18-$H62)/AO$1)^(-3/2)*EXP(-'Output(tau)'!$B$34*('Output(tau)'!$B$18-$H62)-(1-('Output(tau)'!$B$18-$H62)/AO$1)^2/(4*'Output(tau)'!$B$12*('Output(tau)'!$B$18-$H62)/AO$1)),0)</f>
        <v>2.945670626014365E-3</v>
      </c>
      <c r="AP62">
        <f>IF('Output(tau)'!$B$18&gt;$H62,1/AP$1/SQRT(4*3.14159*'Output(tau)'!$B$12)*(('Output(tau)'!$B$18-$H62)/AP$1)^(-3/2)*EXP(-'Output(tau)'!$B$34*('Output(tau)'!$B$18-$H62)-(1-('Output(tau)'!$B$18-$H62)/AP$1)^2/(4*'Output(tau)'!$B$12*('Output(tau)'!$B$18-$H62)/AP$1)),0)</f>
        <v>2.3810572922918849E-3</v>
      </c>
      <c r="AQ62">
        <f>IF('Output(tau)'!$B$18&gt;$H62,1/AQ$1/SQRT(4*3.14159*'Output(tau)'!$B$12)*(('Output(tau)'!$B$18-$H62)/AQ$1)^(-3/2)*EXP(-'Output(tau)'!$B$34*('Output(tau)'!$B$18-$H62)-(1-('Output(tau)'!$B$18-$H62)/AQ$1)^2/(4*'Output(tau)'!$B$12*('Output(tau)'!$B$18-$H62)/AQ$1)),0)</f>
        <v>1.9213860013090292E-3</v>
      </c>
      <c r="AR62">
        <f>IF('Output(tau)'!$B$18&gt;$H62,1/AR$1/SQRT(4*3.14159*'Output(tau)'!$B$12)*(('Output(tau)'!$B$18-$H62)/AR$1)^(-3/2)*EXP(-'Output(tau)'!$B$34*('Output(tau)'!$B$18-$H62)-(1-('Output(tau)'!$B$18-$H62)/AR$1)^2/(4*'Output(tau)'!$B$12*('Output(tau)'!$B$18-$H62)/AR$1)),0)</f>
        <v>1.5480150690044701E-3</v>
      </c>
      <c r="AS62">
        <f>IF('Output(tau)'!$B$18&gt;$H62,1/AS$1/SQRT(4*3.14159*'Output(tau)'!$B$12)*(('Output(tau)'!$B$18-$H62)/AS$1)^(-3/2)*EXP(-'Output(tau)'!$B$34*('Output(tau)'!$B$18-$H62)-(1-('Output(tau)'!$B$18-$H62)/AS$1)^2/(4*'Output(tau)'!$B$12*('Output(tau)'!$B$18-$H62)/AS$1)),0)</f>
        <v>1.2453813216629739E-3</v>
      </c>
      <c r="AT62">
        <f>IF('Output(tau)'!$B$18&gt;$H62,1/AT$1/SQRT(4*3.14159*'Output(tau)'!$B$12)*(('Output(tau)'!$B$18-$H62)/AT$1)^(-3/2)*EXP(-'Output(tau)'!$B$34*('Output(tau)'!$B$18-$H62)-(1-('Output(tau)'!$B$18-$H62)/AT$1)^2/(4*'Output(tau)'!$B$12*('Output(tau)'!$B$18-$H62)/AT$1)),0)</f>
        <v>1.0005569829140523E-3</v>
      </c>
      <c r="AU62">
        <f>IF('Output(tau)'!$B$18&gt;$H62,1/AU$1/SQRT(4*3.14159*'Output(tau)'!$B$12)*(('Output(tau)'!$B$18-$H62)/AU$1)^(-3/2)*EXP(-'Output(tau)'!$B$34*('Output(tau)'!$B$18-$H62)-(1-('Output(tau)'!$B$18-$H62)/AU$1)^2/(4*'Output(tau)'!$B$12*('Output(tau)'!$B$18-$H62)/AU$1)),0)</f>
        <v>8.0285084207864122E-4</v>
      </c>
      <c r="AV62">
        <f>IF('Output(tau)'!$B$18&gt;$H62,1/AV$1/SQRT(4*3.14159*'Output(tau)'!$B$12)*(('Output(tau)'!$B$18-$H62)/AV$1)^(-3/2)*EXP(-'Output(tau)'!$B$34*('Output(tau)'!$B$18-$H62)-(1-('Output(tau)'!$B$18-$H62)/AV$1)^2/(4*'Output(tau)'!$B$12*('Output(tau)'!$B$18-$H62)/AV$1)),0)</f>
        <v>6.4345589849135361E-4</v>
      </c>
    </row>
    <row r="63" spans="7:48" x14ac:dyDescent="0.15">
      <c r="G63">
        <f>IF('Output(tau)'!$B$18&gt;H63,'Output(tau)'!$B$18-H63,0)</f>
        <v>9</v>
      </c>
      <c r="H63">
        <v>1991</v>
      </c>
      <c r="I63">
        <f>IF('Output(tau)'!$B$18&gt;$H63,1/I$1/SQRT(4*3.14159*'Output(tau)'!$B$12)*(('Output(tau)'!$B$18-$H63)/I$1)^(-3/2)*EXP(-'Output(tau)'!$B$34*('Output(tau)'!$B$18-$H63)-(1-('Output(tau)'!$B$18-$H63)/I$1)^2/(4*'Output(tau)'!$B$12*('Output(tau)'!$B$18-$H63)/I$1)),0)</f>
        <v>0.10161732345346372</v>
      </c>
      <c r="J63">
        <f>IF('Output(tau)'!$B$18&gt;$H63,1/J$1/SQRT(4*3.14159*'Output(tau)'!$B$12)*(('Output(tau)'!$B$18-$H63)/J$1)^(-3/2)*EXP(-'Output(tau)'!$B$34*('Output(tau)'!$B$18-$H63)-(1-('Output(tau)'!$B$18-$H63)/J$1)^2/(4*'Output(tau)'!$B$12*('Output(tau)'!$B$18-$H63)/J$1)),0)</f>
        <v>5.1752491298929452E-5</v>
      </c>
      <c r="K63">
        <f>IF('Output(tau)'!$B$18&gt;$H63,1/K$1/SQRT(4*3.14159*'Output(tau)'!$B$12)*(('Output(tau)'!$B$18-$H63)/K$1)^(-3/2)*EXP(-'Output(tau)'!$B$34*('Output(tau)'!$B$18-$H63)-(1-('Output(tau)'!$B$18-$H63)/K$1)^2/(4*'Output(tau)'!$B$12*('Output(tau)'!$B$18-$H63)/K$1)),0)</f>
        <v>2.0414739456154469E-3</v>
      </c>
      <c r="L63">
        <f>IF('Output(tau)'!$B$18&gt;$H63,1/L$1/SQRT(4*3.14159*'Output(tau)'!$B$12)*(('Output(tau)'!$B$18-$H63)/L$1)^(-3/2)*EXP(-'Output(tau)'!$B$34*('Output(tau)'!$B$18-$H63)-(1-('Output(tau)'!$B$18-$H63)/L$1)^2/(4*'Output(tau)'!$B$12*('Output(tau)'!$B$18-$H63)/L$1)),0)</f>
        <v>1.1643351469242141E-2</v>
      </c>
      <c r="M63">
        <f>IF('Output(tau)'!$B$18&gt;$H63,1/M$1/SQRT(4*3.14159*'Output(tau)'!$B$12)*(('Output(tau)'!$B$18-$H63)/M$1)^(-3/2)*EXP(-'Output(tau)'!$B$34*('Output(tau)'!$B$18-$H63)-(1-('Output(tau)'!$B$18-$H63)/M$1)^2/(4*'Output(tau)'!$B$12*('Output(tau)'!$B$18-$H63)/M$1)),0)</f>
        <v>3.0372248878283197E-2</v>
      </c>
      <c r="N63">
        <f>IF('Output(tau)'!$B$18&gt;$H63,1/N$1/SQRT(4*3.14159*'Output(tau)'!$B$12)*(('Output(tau)'!$B$18-$H63)/N$1)^(-3/2)*EXP(-'Output(tau)'!$B$34*('Output(tau)'!$B$18-$H63)-(1-('Output(tau)'!$B$18-$H63)/N$1)^2/(4*'Output(tau)'!$B$12*('Output(tau)'!$B$18-$H63)/N$1)),0)</f>
        <v>5.3352045932872086E-2</v>
      </c>
      <c r="O63">
        <f>IF('Output(tau)'!$B$18&gt;$H63,1/O$1/SQRT(4*3.14159*'Output(tau)'!$B$12)*(('Output(tau)'!$B$18-$H63)/O$1)^(-3/2)*EXP(-'Output(tau)'!$B$34*('Output(tau)'!$B$18-$H63)-(1-('Output(tau)'!$B$18-$H63)/O$1)^2/(4*'Output(tau)'!$B$12*('Output(tau)'!$B$18-$H63)/O$1)),0)</f>
        <v>7.4583863297006225E-2</v>
      </c>
      <c r="P63">
        <f>IF('Output(tau)'!$B$18&gt;$H63,1/P$1/SQRT(4*3.14159*'Output(tau)'!$B$12)*(('Output(tau)'!$B$18-$H63)/P$1)^(-3/2)*EXP(-'Output(tau)'!$B$34*('Output(tau)'!$B$18-$H63)-(1-('Output(tau)'!$B$18-$H63)/P$1)^2/(4*'Output(tau)'!$B$12*('Output(tau)'!$B$18-$H63)/P$1)),0)</f>
        <v>9.0260308016488572E-2</v>
      </c>
      <c r="Q63">
        <f>IF('Output(tau)'!$B$18&gt;$H63,1/Q$1/SQRT(4*3.14159*'Output(tau)'!$B$12)*(('Output(tau)'!$B$18-$H63)/Q$1)^(-3/2)*EXP(-'Output(tau)'!$B$34*('Output(tau)'!$B$18-$H63)-(1-('Output(tau)'!$B$18-$H63)/Q$1)^2/(4*'Output(tau)'!$B$12*('Output(tau)'!$B$18-$H63)/Q$1)),0)</f>
        <v>9.9118048313657461E-2</v>
      </c>
      <c r="R63">
        <f>IF('Output(tau)'!$B$18&gt;$H63,1/R$1/SQRT(4*3.14159*'Output(tau)'!$B$12)*(('Output(tau)'!$B$18-$H63)/R$1)^(-3/2)*EXP(-'Output(tau)'!$B$34*('Output(tau)'!$B$18-$H63)-(1-('Output(tau)'!$B$18-$H63)/R$1)^2/(4*'Output(tau)'!$B$12*('Output(tau)'!$B$18-$H63)/R$1)),0)</f>
        <v>0.10161732345346372</v>
      </c>
      <c r="S63">
        <f>IF('Output(tau)'!$B$18&gt;$H63,1/S$1/SQRT(4*3.14159*'Output(tau)'!$B$12)*(('Output(tau)'!$B$18-$H63)/S$1)^(-3/2)*EXP(-'Output(tau)'!$B$34*('Output(tau)'!$B$18-$H63)-(1-('Output(tau)'!$B$18-$H63)/S$1)^2/(4*'Output(tau)'!$B$12*('Output(tau)'!$B$18-$H63)/S$1)),0)</f>
        <v>9.905119064429968E-2</v>
      </c>
      <c r="T63">
        <f>IF('Output(tau)'!$B$18&gt;$H63,1/T$1/SQRT(4*3.14159*'Output(tau)'!$B$12)*(('Output(tau)'!$B$18-$H63)/T$1)^(-3/2)*EXP(-'Output(tau)'!$B$34*('Output(tau)'!$B$18-$H63)-(1-('Output(tau)'!$B$18-$H63)/T$1)^2/(4*'Output(tau)'!$B$12*('Output(tau)'!$B$18-$H63)/T$1)),0)</f>
        <v>9.2927465676751322E-2</v>
      </c>
      <c r="U63">
        <f>IF('Output(tau)'!$B$18&gt;$H63,1/U$1/SQRT(4*3.14159*'Output(tau)'!$B$12)*(('Output(tau)'!$B$18-$H63)/U$1)^(-3/2)*EXP(-'Output(tau)'!$B$34*('Output(tau)'!$B$18-$H63)-(1-('Output(tau)'!$B$18-$H63)/U$1)^2/(4*'Output(tau)'!$B$12*('Output(tau)'!$B$18-$H63)/U$1)),0)</f>
        <v>8.4630404658526073E-2</v>
      </c>
      <c r="V63">
        <f>IF('Output(tau)'!$B$18&gt;$H63,1/V$1/SQRT(4*3.14159*'Output(tau)'!$B$12)*(('Output(tau)'!$B$18-$H63)/V$1)^(-3/2)*EXP(-'Output(tau)'!$B$34*('Output(tau)'!$B$18-$H63)-(1-('Output(tau)'!$B$18-$H63)/V$1)^2/(4*'Output(tau)'!$B$12*('Output(tau)'!$B$18-$H63)/V$1)),0)</f>
        <v>7.5278621020119285E-2</v>
      </c>
      <c r="W63">
        <f>IF('Output(tau)'!$B$18&gt;$H63,1/W$1/SQRT(4*3.14159*'Output(tau)'!$B$12)*(('Output(tau)'!$B$18-$H63)/W$1)^(-3/2)*EXP(-'Output(tau)'!$B$34*('Output(tau)'!$B$18-$H63)-(1-('Output(tau)'!$B$18-$H63)/W$1)^2/(4*'Output(tau)'!$B$12*('Output(tau)'!$B$18-$H63)/W$1)),0)</f>
        <v>6.5697291029102628E-2</v>
      </c>
      <c r="X63">
        <f>IF('Output(tau)'!$B$18&gt;$H63,1/X$1/SQRT(4*3.14159*'Output(tau)'!$B$12)*(('Output(tau)'!$B$18-$H63)/X$1)^(-3/2)*EXP(-'Output(tau)'!$B$34*('Output(tau)'!$B$18-$H63)-(1-('Output(tau)'!$B$18-$H63)/X$1)^2/(4*'Output(tau)'!$B$12*('Output(tau)'!$B$18-$H63)/X$1)),0)</f>
        <v>5.6446832363374673E-2</v>
      </c>
      <c r="Y63">
        <f>IF('Output(tau)'!$B$18&gt;$H63,1/Y$1/SQRT(4*3.14159*'Output(tau)'!$B$12)*(('Output(tau)'!$B$18-$H63)/Y$1)^(-3/2)*EXP(-'Output(tau)'!$B$34*('Output(tau)'!$B$18-$H63)-(1-('Output(tau)'!$B$18-$H63)/Y$1)^2/(4*'Output(tau)'!$B$12*('Output(tau)'!$B$18-$H63)/Y$1)),0)</f>
        <v>4.7873125675991349E-2</v>
      </c>
      <c r="Z63">
        <f>IF('Output(tau)'!$B$18&gt;$H63,1/Z$1/SQRT(4*3.14159*'Output(tau)'!$B$12)*(('Output(tau)'!$B$18-$H63)/Z$1)^(-3/2)*EXP(-'Output(tau)'!$B$34*('Output(tau)'!$B$18-$H63)-(1-('Output(tau)'!$B$18-$H63)/Z$1)^2/(4*'Output(tau)'!$B$12*('Output(tau)'!$B$18-$H63)/Z$1)),0)</f>
        <v>4.0160548665125993E-2</v>
      </c>
      <c r="AA63">
        <f>IF('Output(tau)'!$B$18&gt;$H63,1/AA$1/SQRT(4*3.14159*'Output(tau)'!$B$12)*(('Output(tau)'!$B$18-$H63)/AA$1)^(-3/2)*EXP(-'Output(tau)'!$B$34*('Output(tau)'!$B$18-$H63)-(1-('Output(tau)'!$B$18-$H63)/AA$1)^2/(4*'Output(tau)'!$B$12*('Output(tau)'!$B$18-$H63)/AA$1)),0)</f>
        <v>3.3379116295500152E-2</v>
      </c>
      <c r="AB63">
        <f>IF('Output(tau)'!$B$18&gt;$H63,1/AB$1/SQRT(4*3.14159*'Output(tau)'!$B$12)*(('Output(tau)'!$B$18-$H63)/AB$1)^(-3/2)*EXP(-'Output(tau)'!$B$34*('Output(tau)'!$B$18-$H63)-(1-('Output(tau)'!$B$18-$H63)/AB$1)^2/(4*'Output(tau)'!$B$12*('Output(tau)'!$B$18-$H63)/AB$1)),0)</f>
        <v>2.7522664793700101E-2</v>
      </c>
      <c r="AC63">
        <f>IF('Output(tau)'!$B$18&gt;$H63,1/AC$1/SQRT(4*3.14159*'Output(tau)'!$B$12)*(('Output(tau)'!$B$18-$H63)/AC$1)^(-3/2)*EXP(-'Output(tau)'!$B$34*('Output(tau)'!$B$18-$H63)-(1-('Output(tau)'!$B$18-$H63)/AC$1)^2/(4*'Output(tau)'!$B$12*('Output(tau)'!$B$18-$H63)/AC$1)),0)</f>
        <v>2.2537905315625561E-2</v>
      </c>
      <c r="AD63">
        <f>IF('Output(tau)'!$B$18&gt;$H63,1/AD$1/SQRT(4*3.14159*'Output(tau)'!$B$12)*(('Output(tau)'!$B$18-$H63)/AD$1)^(-3/2)*EXP(-'Output(tau)'!$B$34*('Output(tau)'!$B$18-$H63)-(1-('Output(tau)'!$B$18-$H63)/AD$1)^2/(4*'Output(tau)'!$B$12*('Output(tau)'!$B$18-$H63)/AD$1)),0)</f>
        <v>1.8345459426115384E-2</v>
      </c>
      <c r="AE63">
        <f>IF('Output(tau)'!$B$18&gt;$H63,1/AE$1/SQRT(4*3.14159*'Output(tau)'!$B$12)*(('Output(tau)'!$B$18-$H63)/AE$1)^(-3/2)*EXP(-'Output(tau)'!$B$34*('Output(tau)'!$B$18-$H63)-(1-('Output(tau)'!$B$18-$H63)/AE$1)^2/(4*'Output(tau)'!$B$12*('Output(tau)'!$B$18-$H63)/AE$1)),0)</f>
        <v>1.4854407281254908E-2</v>
      </c>
      <c r="AF63">
        <f>IF('Output(tau)'!$B$18&gt;$H63,1/AF$1/SQRT(4*3.14159*'Output(tau)'!$B$12)*(('Output(tau)'!$B$18-$H63)/AF$1)^(-3/2)*EXP(-'Output(tau)'!$B$34*('Output(tau)'!$B$18-$H63)-(1-('Output(tau)'!$B$18-$H63)/AF$1)^2/(4*'Output(tau)'!$B$12*('Output(tau)'!$B$18-$H63)/AF$1)),0)</f>
        <v>1.1971867313133596E-2</v>
      </c>
      <c r="AG63">
        <f>IF('Output(tau)'!$B$18&gt;$H63,1/AG$1/SQRT(4*3.14159*'Output(tau)'!$B$12)*(('Output(tau)'!$B$18-$H63)/AG$1)^(-3/2)*EXP(-'Output(tau)'!$B$34*('Output(tau)'!$B$18-$H63)-(1-('Output(tau)'!$B$18-$H63)/AG$1)^2/(4*'Output(tau)'!$B$12*('Output(tau)'!$B$18-$H63)/AG$1)),0)</f>
        <v>9.6089285767300883E-3</v>
      </c>
      <c r="AH63">
        <f>IF('Output(tau)'!$B$18&gt;$H63,1/AH$1/SQRT(4*3.14159*'Output(tau)'!$B$12)*(('Output(tau)'!$B$18-$H63)/AH$1)^(-3/2)*EXP(-'Output(tau)'!$B$34*('Output(tau)'!$B$18-$H63)-(1-('Output(tau)'!$B$18-$H63)/AH$1)^2/(4*'Output(tau)'!$B$12*('Output(tau)'!$B$18-$H63)/AH$1)),0)</f>
        <v>7.6840034179967926E-3</v>
      </c>
      <c r="AI63">
        <f>IF('Output(tau)'!$B$18&gt;$H63,1/AI$1/SQRT(4*3.14159*'Output(tau)'!$B$12)*(('Output(tau)'!$B$18-$H63)/AI$1)^(-3/2)*EXP(-'Output(tau)'!$B$34*('Output(tau)'!$B$18-$H63)-(1-('Output(tau)'!$B$18-$H63)/AI$1)^2/(4*'Output(tau)'!$B$12*('Output(tau)'!$B$18-$H63)/AI$1)),0)</f>
        <v>6.1244218368463384E-3</v>
      </c>
      <c r="AJ63">
        <f>IF('Output(tau)'!$B$18&gt;$H63,1/AJ$1/SQRT(4*3.14159*'Output(tau)'!$B$12)*(('Output(tau)'!$B$18-$H63)/AJ$1)^(-3/2)*EXP(-'Output(tau)'!$B$34*('Output(tau)'!$B$18-$H63)-(1-('Output(tau)'!$B$18-$H63)/AJ$1)^2/(4*'Output(tau)'!$B$12*('Output(tau)'!$B$18-$H63)/AJ$1)),0)</f>
        <v>4.8668762639839519E-3</v>
      </c>
      <c r="AK63">
        <f>IF('Output(tau)'!$B$18&gt;$H63,1/AK$1/SQRT(4*3.14159*'Output(tau)'!$B$12)*(('Output(tau)'!$B$18-$H63)/AK$1)^(-3/2)*EXP(-'Output(tau)'!$B$34*('Output(tau)'!$B$18-$H63)-(1-('Output(tau)'!$B$18-$H63)/AK$1)^2/(4*'Output(tau)'!$B$12*('Output(tau)'!$B$18-$H63)/AK$1)),0)</f>
        <v>3.8571537799907516E-3</v>
      </c>
      <c r="AL63">
        <f>IF('Output(tau)'!$B$18&gt;$H63,1/AL$1/SQRT(4*3.14159*'Output(tau)'!$B$12)*(('Output(tau)'!$B$18-$H63)/AL$1)^(-3/2)*EXP(-'Output(tau)'!$B$34*('Output(tau)'!$B$18-$H63)-(1-('Output(tau)'!$B$18-$H63)/AL$1)^2/(4*'Output(tau)'!$B$12*('Output(tau)'!$B$18-$H63)/AL$1)),0)</f>
        <v>3.0494602746225057E-3</v>
      </c>
      <c r="AM63">
        <f>IF('Output(tau)'!$B$18&gt;$H63,1/AM$1/SQRT(4*3.14159*'Output(tau)'!$B$12)*(('Output(tau)'!$B$18-$H63)/AM$1)^(-3/2)*EXP(-'Output(tau)'!$B$34*('Output(tau)'!$B$18-$H63)-(1-('Output(tau)'!$B$18-$H63)/AM$1)^2/(4*'Output(tau)'!$B$12*('Output(tau)'!$B$18-$H63)/AM$1)),0)</f>
        <v>2.4055421343456237E-3</v>
      </c>
      <c r="AN63">
        <f>IF('Output(tau)'!$B$18&gt;$H63,1/AN$1/SQRT(4*3.14159*'Output(tau)'!$B$12)*(('Output(tau)'!$B$18-$H63)/AN$1)^(-3/2)*EXP(-'Output(tau)'!$B$34*('Output(tau)'!$B$18-$H63)-(1-('Output(tau)'!$B$18-$H63)/AN$1)^2/(4*'Output(tau)'!$B$12*('Output(tau)'!$B$18-$H63)/AN$1)),0)</f>
        <v>1.8937392635241346E-3</v>
      </c>
      <c r="AO63">
        <f>IF('Output(tau)'!$B$18&gt;$H63,1/AO$1/SQRT(4*3.14159*'Output(tau)'!$B$12)*(('Output(tau)'!$B$18-$H63)/AO$1)^(-3/2)*EXP(-'Output(tau)'!$B$34*('Output(tau)'!$B$18-$H63)-(1-('Output(tau)'!$B$18-$H63)/AO$1)^2/(4*'Output(tau)'!$B$12*('Output(tau)'!$B$18-$H63)/AO$1)),0)</f>
        <v>1.4880524591144599E-3</v>
      </c>
      <c r="AP63">
        <f>IF('Output(tau)'!$B$18&gt;$H63,1/AP$1/SQRT(4*3.14159*'Output(tau)'!$B$12)*(('Output(tau)'!$B$18-$H63)/AP$1)^(-3/2)*EXP(-'Output(tau)'!$B$34*('Output(tau)'!$B$18-$H63)-(1-('Output(tau)'!$B$18-$H63)/AP$1)^2/(4*'Output(tau)'!$B$12*('Output(tau)'!$B$18-$H63)/AP$1)),0)</f>
        <v>1.1672731297952801E-3</v>
      </c>
      <c r="AQ63">
        <f>IF('Output(tau)'!$B$18&gt;$H63,1/AQ$1/SQRT(4*3.14159*'Output(tau)'!$B$12)*(('Output(tau)'!$B$18-$H63)/AQ$1)^(-3/2)*EXP(-'Output(tau)'!$B$34*('Output(tau)'!$B$18-$H63)-(1-('Output(tau)'!$B$18-$H63)/AQ$1)^2/(4*'Output(tau)'!$B$12*('Output(tau)'!$B$18-$H63)/AQ$1)),0)</f>
        <v>9.1419985105135393E-4</v>
      </c>
      <c r="AR63">
        <f>IF('Output(tau)'!$B$18&gt;$H63,1/AR$1/SQRT(4*3.14159*'Output(tau)'!$B$12)*(('Output(tau)'!$B$18-$H63)/AR$1)^(-3/2)*EXP(-'Output(tau)'!$B$34*('Output(tau)'!$B$18-$H63)-(1-('Output(tau)'!$B$18-$H63)/AR$1)^2/(4*'Output(tau)'!$B$12*('Output(tau)'!$B$18-$H63)/AR$1)),0)</f>
        <v>7.149509983237261E-4</v>
      </c>
      <c r="AS63">
        <f>IF('Output(tau)'!$B$18&gt;$H63,1/AS$1/SQRT(4*3.14159*'Output(tau)'!$B$12)*(('Output(tau)'!$B$18-$H63)/AS$1)^(-3/2)*EXP(-'Output(tau)'!$B$34*('Output(tau)'!$B$18-$H63)-(1-('Output(tau)'!$B$18-$H63)/AS$1)^2/(4*'Output(tau)'!$B$12*('Output(tau)'!$B$18-$H63)/AS$1)),0)</f>
        <v>5.5837322887548912E-4</v>
      </c>
      <c r="AT63">
        <f>IF('Output(tau)'!$B$18&gt;$H63,1/AT$1/SQRT(4*3.14159*'Output(tau)'!$B$12)*(('Output(tau)'!$B$18-$H63)/AT$1)^(-3/2)*EXP(-'Output(tau)'!$B$34*('Output(tau)'!$B$18-$H63)-(1-('Output(tau)'!$B$18-$H63)/AT$1)^2/(4*'Output(tau)'!$B$12*('Output(tau)'!$B$18-$H63)/AT$1)),0)</f>
        <v>4.3554006878456381E-4</v>
      </c>
      <c r="AU63">
        <f>IF('Output(tau)'!$B$18&gt;$H63,1/AU$1/SQRT(4*3.14159*'Output(tau)'!$B$12)*(('Output(tau)'!$B$18-$H63)/AU$1)^(-3/2)*EXP(-'Output(tau)'!$B$34*('Output(tau)'!$B$18-$H63)-(1-('Output(tau)'!$B$18-$H63)/AU$1)^2/(4*'Output(tau)'!$B$12*('Output(tau)'!$B$18-$H63)/AU$1)),0)</f>
        <v>3.393319901428444E-4</v>
      </c>
      <c r="AV63">
        <f>IF('Output(tau)'!$B$18&gt;$H63,1/AV$1/SQRT(4*3.14159*'Output(tau)'!$B$12)*(('Output(tau)'!$B$18-$H63)/AV$1)^(-3/2)*EXP(-'Output(tau)'!$B$34*('Output(tau)'!$B$18-$H63)-(1-('Output(tau)'!$B$18-$H63)/AV$1)^2/(4*'Output(tau)'!$B$12*('Output(tau)'!$B$18-$H63)/AV$1)),0)</f>
        <v>2.6408820395889952E-4</v>
      </c>
    </row>
    <row r="64" spans="7:48" x14ac:dyDescent="0.15">
      <c r="G64">
        <f>IF('Output(tau)'!$B$18&gt;H64,'Output(tau)'!$B$18-H64,0)</f>
        <v>8</v>
      </c>
      <c r="H64">
        <v>1992</v>
      </c>
      <c r="I64">
        <f>IF('Output(tau)'!$B$18&gt;$H64,1/I$1/SQRT(4*3.14159*'Output(tau)'!$B$12)*(('Output(tau)'!$B$18-$H64)/I$1)^(-3/2)*EXP(-'Output(tau)'!$B$34*('Output(tau)'!$B$18-$H64)-(1-('Output(tau)'!$B$18-$H64)/I$1)^2/(4*'Output(tau)'!$B$12*('Output(tau)'!$B$18-$H64)/I$1)),0)</f>
        <v>0.11002046107900736</v>
      </c>
      <c r="J64">
        <f>IF('Output(tau)'!$B$18&gt;$H64,1/J$1/SQRT(4*3.14159*'Output(tau)'!$B$12)*(('Output(tau)'!$B$18-$H64)/J$1)^(-3/2)*EXP(-'Output(tau)'!$B$34*('Output(tau)'!$B$18-$H64)-(1-('Output(tau)'!$B$18-$H64)/J$1)^2/(4*'Output(tau)'!$B$12*('Output(tau)'!$B$18-$H64)/J$1)),0)</f>
        <v>2.0107996827854806E-4</v>
      </c>
      <c r="K64">
        <f>IF('Output(tau)'!$B$18&gt;$H64,1/K$1/SQRT(4*3.14159*'Output(tau)'!$B$12)*(('Output(tau)'!$B$18-$H64)/K$1)^(-3/2)*EXP(-'Output(tau)'!$B$34*('Output(tau)'!$B$18-$H64)-(1-('Output(tau)'!$B$18-$H64)/K$1)^2/(4*'Output(tau)'!$B$12*('Output(tau)'!$B$18-$H64)/K$1)),0)</f>
        <v>5.0506315227282399E-3</v>
      </c>
      <c r="L64">
        <f>IF('Output(tau)'!$B$18&gt;$H64,1/L$1/SQRT(4*3.14159*'Output(tau)'!$B$12)*(('Output(tau)'!$B$18-$H64)/L$1)^(-3/2)*EXP(-'Output(tau)'!$B$34*('Output(tau)'!$B$18-$H64)-(1-('Output(tau)'!$B$18-$H64)/L$1)^2/(4*'Output(tau)'!$B$12*('Output(tau)'!$B$18-$H64)/L$1)),0)</f>
        <v>2.2590308624133373E-2</v>
      </c>
      <c r="M64">
        <f>IF('Output(tau)'!$B$18&gt;$H64,1/M$1/SQRT(4*3.14159*'Output(tau)'!$B$12)*(('Output(tau)'!$B$18-$H64)/M$1)^(-3/2)*EXP(-'Output(tau)'!$B$34*('Output(tau)'!$B$18-$H64)-(1-('Output(tau)'!$B$18-$H64)/M$1)^2/(4*'Output(tau)'!$B$12*('Output(tau)'!$B$18-$H64)/M$1)),0)</f>
        <v>5.0229010994195321E-2</v>
      </c>
      <c r="N64">
        <f>IF('Output(tau)'!$B$18&gt;$H64,1/N$1/SQRT(4*3.14159*'Output(tau)'!$B$12)*(('Output(tau)'!$B$18-$H64)/N$1)^(-3/2)*EXP(-'Output(tau)'!$B$34*('Output(tau)'!$B$18-$H64)-(1-('Output(tau)'!$B$18-$H64)/N$1)^2/(4*'Output(tau)'!$B$12*('Output(tau)'!$B$18-$H64)/N$1)),0)</f>
        <v>7.8407549164758936E-2</v>
      </c>
      <c r="O64">
        <f>IF('Output(tau)'!$B$18&gt;$H64,1/O$1/SQRT(4*3.14159*'Output(tau)'!$B$12)*(('Output(tau)'!$B$18-$H64)/O$1)^(-3/2)*EXP(-'Output(tau)'!$B$34*('Output(tau)'!$B$18-$H64)-(1-('Output(tau)'!$B$18-$H64)/O$1)^2/(4*'Output(tau)'!$B$12*('Output(tau)'!$B$18-$H64)/O$1)),0)</f>
        <v>9.9751892616769047E-2</v>
      </c>
      <c r="P64">
        <f>IF('Output(tau)'!$B$18&gt;$H64,1/P$1/SQRT(4*3.14159*'Output(tau)'!$B$12)*(('Output(tau)'!$B$18-$H64)/P$1)^(-3/2)*EXP(-'Output(tau)'!$B$34*('Output(tau)'!$B$18-$H64)-(1-('Output(tau)'!$B$18-$H64)/P$1)^2/(4*'Output(tau)'!$B$12*('Output(tau)'!$B$18-$H64)/P$1)),0)</f>
        <v>0.11150780435286464</v>
      </c>
      <c r="Q64">
        <f>IF('Output(tau)'!$B$18&gt;$H64,1/Q$1/SQRT(4*3.14159*'Output(tau)'!$B$12)*(('Output(tau)'!$B$18-$H64)/Q$1)^(-3/2)*EXP(-'Output(tau)'!$B$34*('Output(tau)'!$B$18-$H64)-(1-('Output(tau)'!$B$18-$H64)/Q$1)^2/(4*'Output(tau)'!$B$12*('Output(tau)'!$B$18-$H64)/Q$1)),0)</f>
        <v>0.11423570233336837</v>
      </c>
      <c r="R64">
        <f>IF('Output(tau)'!$B$18&gt;$H64,1/R$1/SQRT(4*3.14159*'Output(tau)'!$B$12)*(('Output(tau)'!$B$18-$H64)/R$1)^(-3/2)*EXP(-'Output(tau)'!$B$34*('Output(tau)'!$B$18-$H64)-(1-('Output(tau)'!$B$18-$H64)/R$1)^2/(4*'Output(tau)'!$B$12*('Output(tau)'!$B$18-$H64)/R$1)),0)</f>
        <v>0.11002046107900736</v>
      </c>
      <c r="S64">
        <f>IF('Output(tau)'!$B$18&gt;$H64,1/S$1/SQRT(4*3.14159*'Output(tau)'!$B$12)*(('Output(tau)'!$B$18-$H64)/S$1)^(-3/2)*EXP(-'Output(tau)'!$B$34*('Output(tau)'!$B$18-$H64)-(1-('Output(tau)'!$B$18-$H64)/S$1)^2/(4*'Output(tau)'!$B$12*('Output(tau)'!$B$18-$H64)/S$1)),0)</f>
        <v>0.10125475117027717</v>
      </c>
      <c r="T64">
        <f>IF('Output(tau)'!$B$18&gt;$H64,1/T$1/SQRT(4*3.14159*'Output(tau)'!$B$12)*(('Output(tau)'!$B$18-$H64)/T$1)^(-3/2)*EXP(-'Output(tau)'!$B$34*('Output(tau)'!$B$18-$H64)-(1-('Output(tau)'!$B$18-$H64)/T$1)^2/(4*'Output(tau)'!$B$12*('Output(tau)'!$B$18-$H64)/T$1)),0)</f>
        <v>9.0031577511721639E-2</v>
      </c>
      <c r="U64">
        <f>IF('Output(tau)'!$B$18&gt;$H64,1/U$1/SQRT(4*3.14159*'Output(tau)'!$B$12)*(('Output(tau)'!$B$18-$H64)/U$1)^(-3/2)*EXP(-'Output(tau)'!$B$34*('Output(tau)'!$B$18-$H64)-(1-('Output(tau)'!$B$18-$H64)/U$1)^2/(4*'Output(tau)'!$B$12*('Output(tau)'!$B$18-$H64)/U$1)),0)</f>
        <v>7.7935920116569524E-2</v>
      </c>
      <c r="V64">
        <f>IF('Output(tau)'!$B$18&gt;$H64,1/V$1/SQRT(4*3.14159*'Output(tau)'!$B$12)*(('Output(tau)'!$B$18-$H64)/V$1)^(-3/2)*EXP(-'Output(tau)'!$B$34*('Output(tau)'!$B$18-$H64)-(1-('Output(tau)'!$B$18-$H64)/V$1)^2/(4*'Output(tau)'!$B$12*('Output(tau)'!$B$18-$H64)/V$1)),0)</f>
        <v>6.6044651294366263E-2</v>
      </c>
      <c r="W64">
        <f>IF('Output(tau)'!$B$18&gt;$H64,1/W$1/SQRT(4*3.14159*'Output(tau)'!$B$12)*(('Output(tau)'!$B$18-$H64)/W$1)^(-3/2)*EXP(-'Output(tau)'!$B$34*('Output(tau)'!$B$18-$H64)-(1-('Output(tau)'!$B$18-$H64)/W$1)^2/(4*'Output(tau)'!$B$12*('Output(tau)'!$B$18-$H64)/W$1)),0)</f>
        <v>5.5012783143873589E-2</v>
      </c>
      <c r="X64">
        <f>IF('Output(tau)'!$B$18&gt;$H64,1/X$1/SQRT(4*3.14159*'Output(tau)'!$B$12)*(('Output(tau)'!$B$18-$H64)/X$1)^(-3/2)*EXP(-'Output(tau)'!$B$34*('Output(tau)'!$B$18-$H64)-(1-('Output(tau)'!$B$18-$H64)/X$1)^2/(4*'Output(tau)'!$B$12*('Output(tau)'!$B$18-$H64)/X$1)),0)</f>
        <v>4.518061724826674E-2</v>
      </c>
      <c r="Y64">
        <f>IF('Output(tau)'!$B$18&gt;$H64,1/Y$1/SQRT(4*3.14159*'Output(tau)'!$B$12)*(('Output(tau)'!$B$18-$H64)/Y$1)^(-3/2)*EXP(-'Output(tau)'!$B$34*('Output(tau)'!$B$18-$H64)-(1-('Output(tau)'!$B$18-$H64)/Y$1)^2/(4*'Output(tau)'!$B$12*('Output(tau)'!$B$18-$H64)/Y$1)),0)</f>
        <v>3.6671867046176802E-2</v>
      </c>
      <c r="Z64">
        <f>IF('Output(tau)'!$B$18&gt;$H64,1/Z$1/SQRT(4*3.14159*'Output(tau)'!$B$12)*(('Output(tau)'!$B$18-$H64)/Z$1)^(-3/2)*EXP(-'Output(tau)'!$B$34*('Output(tau)'!$B$18-$H64)-(1-('Output(tau)'!$B$18-$H64)/Z$1)^2/(4*'Output(tau)'!$B$12*('Output(tau)'!$B$18-$H64)/Z$1)),0)</f>
        <v>2.9472233406519173E-2</v>
      </c>
      <c r="AA64">
        <f>IF('Output(tau)'!$B$18&gt;$H64,1/AA$1/SQRT(4*3.14159*'Output(tau)'!$B$12)*(('Output(tau)'!$B$18-$H64)/AA$1)^(-3/2)*EXP(-'Output(tau)'!$B$34*('Output(tau)'!$B$18-$H64)-(1-('Output(tau)'!$B$18-$H64)/AA$1)^2/(4*'Output(tau)'!$B$12*('Output(tau)'!$B$18-$H64)/AA$1)),0)</f>
        <v>2.3487343989570624E-2</v>
      </c>
      <c r="AB64">
        <f>IF('Output(tau)'!$B$18&gt;$H64,1/AB$1/SQRT(4*3.14159*'Output(tau)'!$B$12)*(('Output(tau)'!$B$18-$H64)/AB$1)^(-3/2)*EXP(-'Output(tau)'!$B$34*('Output(tau)'!$B$18-$H64)-(1-('Output(tau)'!$B$18-$H64)/AB$1)^2/(4*'Output(tau)'!$B$12*('Output(tau)'!$B$18-$H64)/AB$1)),0)</f>
        <v>1.8582865539331261E-2</v>
      </c>
      <c r="AC64">
        <f>IF('Output(tau)'!$B$18&gt;$H64,1/AC$1/SQRT(4*3.14159*'Output(tau)'!$B$12)*(('Output(tau)'!$B$18-$H64)/AC$1)^(-3/2)*EXP(-'Output(tau)'!$B$34*('Output(tau)'!$B$18-$H64)-(1-('Output(tau)'!$B$18-$H64)/AC$1)^2/(4*'Output(tau)'!$B$12*('Output(tau)'!$B$18-$H64)/AC$1)),0)</f>
        <v>1.4610699142118308E-2</v>
      </c>
      <c r="AD64">
        <f>IF('Output(tau)'!$B$18&gt;$H64,1/AD$1/SQRT(4*3.14159*'Output(tau)'!$B$12)*(('Output(tau)'!$B$18-$H64)/AD$1)^(-3/2)*EXP(-'Output(tau)'!$B$34*('Output(tau)'!$B$18-$H64)-(1-('Output(tau)'!$B$18-$H64)/AD$1)^2/(4*'Output(tau)'!$B$12*('Output(tau)'!$B$18-$H64)/AD$1)),0)</f>
        <v>1.1425002200624899E-2</v>
      </c>
      <c r="AE64">
        <f>IF('Output(tau)'!$B$18&gt;$H64,1/AE$1/SQRT(4*3.14159*'Output(tau)'!$B$12)*(('Output(tau)'!$B$18-$H64)/AE$1)^(-3/2)*EXP(-'Output(tau)'!$B$34*('Output(tau)'!$B$18-$H64)-(1-('Output(tau)'!$B$18-$H64)/AE$1)^2/(4*'Output(tau)'!$B$12*('Output(tau)'!$B$18-$H64)/AE$1)),0)</f>
        <v>8.8911437974498082E-3</v>
      </c>
      <c r="AF64">
        <f>IF('Output(tau)'!$B$18&gt;$H64,1/AF$1/SQRT(4*3.14159*'Output(tau)'!$B$12)*(('Output(tau)'!$B$18-$H64)/AF$1)^(-3/2)*EXP(-'Output(tau)'!$B$34*('Output(tau)'!$B$18-$H64)-(1-('Output(tau)'!$B$18-$H64)/AF$1)^2/(4*'Output(tau)'!$B$12*('Output(tau)'!$B$18-$H64)/AF$1)),0)</f>
        <v>6.8899745664521292E-3</v>
      </c>
      <c r="AG64">
        <f>IF('Output(tau)'!$B$18&gt;$H64,1/AG$1/SQRT(4*3.14159*'Output(tau)'!$B$12)*(('Output(tau)'!$B$18-$H64)/AG$1)^(-3/2)*EXP(-'Output(tau)'!$B$34*('Output(tau)'!$B$18-$H64)-(1-('Output(tau)'!$B$18-$H64)/AG$1)^2/(4*'Output(tau)'!$B$12*('Output(tau)'!$B$18-$H64)/AG$1)),0)</f>
        <v>5.319140468564105E-3</v>
      </c>
      <c r="AH64">
        <f>IF('Output(tau)'!$B$18&gt;$H64,1/AH$1/SQRT(4*3.14159*'Output(tau)'!$B$12)*(('Output(tau)'!$B$18-$H64)/AH$1)^(-3/2)*EXP(-'Output(tau)'!$B$34*('Output(tau)'!$B$18-$H64)-(1-('Output(tau)'!$B$18-$H64)/AH$1)^2/(4*'Output(tau)'!$B$12*('Output(tau)'!$B$18-$H64)/AH$1)),0)</f>
        <v>4.0926443913643501E-3</v>
      </c>
      <c r="AI64">
        <f>IF('Output(tau)'!$B$18&gt;$H64,1/AI$1/SQRT(4*3.14159*'Output(tau)'!$B$12)*(('Output(tau)'!$B$18-$H64)/AI$1)^(-3/2)*EXP(-'Output(tau)'!$B$34*('Output(tau)'!$B$18-$H64)-(1-('Output(tau)'!$B$18-$H64)/AI$1)^2/(4*'Output(tau)'!$B$12*('Output(tau)'!$B$18-$H64)/AI$1)),0)</f>
        <v>3.1394621770898718E-3</v>
      </c>
      <c r="AJ64">
        <f>IF('Output(tau)'!$B$18&gt;$H64,1/AJ$1/SQRT(4*3.14159*'Output(tau)'!$B$12)*(('Output(tau)'!$B$18-$H64)/AJ$1)^(-3/2)*EXP(-'Output(tau)'!$B$34*('Output(tau)'!$B$18-$H64)-(1-('Output(tau)'!$B$18-$H64)/AJ$1)^2/(4*'Output(tau)'!$B$12*('Output(tau)'!$B$18-$H64)/AJ$1)),0)</f>
        <v>2.4017325016362865E-3</v>
      </c>
      <c r="AK64">
        <f>IF('Output(tau)'!$B$18&gt;$H64,1/AK$1/SQRT(4*3.14159*'Output(tau)'!$B$12)*(('Output(tau)'!$B$18-$H64)/AK$1)^(-3/2)*EXP(-'Output(tau)'!$B$34*('Output(tau)'!$B$18-$H64)-(1-('Output(tau)'!$B$18-$H64)/AK$1)^2/(4*'Output(tau)'!$B$12*('Output(tau)'!$B$18-$H64)/AK$1)),0)</f>
        <v>1.8328397762772326E-3</v>
      </c>
      <c r="AL64">
        <f>IF('Output(tau)'!$B$18&gt;$H64,1/AL$1/SQRT(4*3.14159*'Output(tau)'!$B$12)*(('Output(tau)'!$B$18-$H64)/AL$1)^(-3/2)*EXP(-'Output(tau)'!$B$34*('Output(tau)'!$B$18-$H64)-(1-('Output(tau)'!$B$18-$H64)/AL$1)^2/(4*'Output(tau)'!$B$12*('Output(tau)'!$B$18-$H64)/AL$1)),0)</f>
        <v>1.3955740499535625E-3</v>
      </c>
      <c r="AM64">
        <f>IF('Output(tau)'!$B$18&gt;$H64,1/AM$1/SQRT(4*3.14159*'Output(tau)'!$B$12)*(('Output(tau)'!$B$18-$H64)/AM$1)^(-3/2)*EXP(-'Output(tau)'!$B$34*('Output(tau)'!$B$18-$H64)-(1-('Output(tau)'!$B$18-$H64)/AM$1)^2/(4*'Output(tau)'!$B$12*('Output(tau)'!$B$18-$H64)/AM$1)),0)</f>
        <v>1.0604635498672943E-3</v>
      </c>
      <c r="AN64">
        <f>IF('Output(tau)'!$B$18&gt;$H64,1/AN$1/SQRT(4*3.14159*'Output(tau)'!$B$12)*(('Output(tau)'!$B$18-$H64)/AN$1)^(-3/2)*EXP(-'Output(tau)'!$B$34*('Output(tau)'!$B$18-$H64)-(1-('Output(tau)'!$B$18-$H64)/AN$1)^2/(4*'Output(tau)'!$B$12*('Output(tau)'!$B$18-$H64)/AN$1)),0)</f>
        <v>8.043198731141919E-4</v>
      </c>
      <c r="AO64">
        <f>IF('Output(tau)'!$B$18&gt;$H64,1/AO$1/SQRT(4*3.14159*'Output(tau)'!$B$12)*(('Output(tau)'!$B$18-$H64)/AO$1)^(-3/2)*EXP(-'Output(tau)'!$B$34*('Output(tau)'!$B$18-$H64)-(1-('Output(tau)'!$B$18-$H64)/AO$1)^2/(4*'Output(tau)'!$B$12*('Output(tau)'!$B$18-$H64)/AO$1)),0)</f>
        <v>6.0900243463567975E-4</v>
      </c>
      <c r="AP64">
        <f>IF('Output(tau)'!$B$18&gt;$H64,1/AP$1/SQRT(4*3.14159*'Output(tau)'!$B$12)*(('Output(tau)'!$B$18-$H64)/AP$1)^(-3/2)*EXP(-'Output(tau)'!$B$34*('Output(tau)'!$B$18-$H64)-(1-('Output(tau)'!$B$18-$H64)/AP$1)^2/(4*'Output(tau)'!$B$12*('Output(tau)'!$B$18-$H64)/AP$1)),0)</f>
        <v>4.6039004724102064E-4</v>
      </c>
      <c r="AQ64">
        <f>IF('Output(tau)'!$B$18&gt;$H64,1/AQ$1/SQRT(4*3.14159*'Output(tau)'!$B$12)*(('Output(tau)'!$B$18-$H64)/AQ$1)^(-3/2)*EXP(-'Output(tau)'!$B$34*('Output(tau)'!$B$18-$H64)-(1-('Output(tau)'!$B$18-$H64)/AQ$1)^2/(4*'Output(tau)'!$B$12*('Output(tau)'!$B$18-$H64)/AQ$1)),0)</f>
        <v>3.4753818717041506E-4</v>
      </c>
      <c r="AR64">
        <f>IF('Output(tau)'!$B$18&gt;$H64,1/AR$1/SQRT(4*3.14159*'Output(tau)'!$B$12)*(('Output(tau)'!$B$18-$H64)/AR$1)^(-3/2)*EXP(-'Output(tau)'!$B$34*('Output(tau)'!$B$18-$H64)-(1-('Output(tau)'!$B$18-$H64)/AR$1)^2/(4*'Output(tau)'!$B$12*('Output(tau)'!$B$18-$H64)/AR$1)),0)</f>
        <v>2.6199698720083027E-4</v>
      </c>
      <c r="AS64">
        <f>IF('Output(tau)'!$B$18&gt;$H64,1/AS$1/SQRT(4*3.14159*'Output(tau)'!$B$12)*(('Output(tau)'!$B$18-$H64)/AS$1)^(-3/2)*EXP(-'Output(tau)'!$B$34*('Output(tau)'!$B$18-$H64)-(1-('Output(tau)'!$B$18-$H64)/AS$1)^2/(4*'Output(tau)'!$B$12*('Output(tau)'!$B$18-$H64)/AS$1)),0)</f>
        <v>1.9726490217799583E-4</v>
      </c>
      <c r="AT64">
        <f>IF('Output(tau)'!$B$18&gt;$H64,1/AT$1/SQRT(4*3.14159*'Output(tau)'!$B$12)*(('Output(tau)'!$B$18-$H64)/AT$1)^(-3/2)*EXP(-'Output(tau)'!$B$34*('Output(tau)'!$B$18-$H64)-(1-('Output(tau)'!$B$18-$H64)/AT$1)^2/(4*'Output(tau)'!$B$12*('Output(tau)'!$B$18-$H64)/AT$1)),0)</f>
        <v>1.4835475238554369E-4</v>
      </c>
      <c r="AU64">
        <f>IF('Output(tau)'!$B$18&gt;$H64,1/AU$1/SQRT(4*3.14159*'Output(tau)'!$B$12)*(('Output(tau)'!$B$18-$H64)/AU$1)^(-3/2)*EXP(-'Output(tau)'!$B$34*('Output(tau)'!$B$18-$H64)-(1-('Output(tau)'!$B$18-$H64)/AU$1)^2/(4*'Output(tau)'!$B$12*('Output(tau)'!$B$18-$H64)/AU$1)),0)</f>
        <v>1.1145148688681889E-4</v>
      </c>
      <c r="AV64">
        <f>IF('Output(tau)'!$B$18&gt;$H64,1/AV$1/SQRT(4*3.14159*'Output(tau)'!$B$12)*(('Output(tau)'!$B$18-$H64)/AV$1)^(-3/2)*EXP(-'Output(tau)'!$B$34*('Output(tau)'!$B$18-$H64)-(1-('Output(tau)'!$B$18-$H64)/AV$1)^2/(4*'Output(tau)'!$B$12*('Output(tau)'!$B$18-$H64)/AV$1)),0)</f>
        <v>8.3643926428561739E-5</v>
      </c>
    </row>
    <row r="65" spans="7:48" x14ac:dyDescent="0.15">
      <c r="G65">
        <f>IF('Output(tau)'!$B$18&gt;H65,'Output(tau)'!$B$18-H65,0)</f>
        <v>7</v>
      </c>
      <c r="H65">
        <v>1993</v>
      </c>
      <c r="I65">
        <f>IF('Output(tau)'!$B$18&gt;$H65,1/I$1/SQRT(4*3.14159*'Output(tau)'!$B$12)*(('Output(tau)'!$B$18-$H65)/I$1)^(-3/2)*EXP(-'Output(tau)'!$B$34*('Output(tau)'!$B$18-$H65)-(1-('Output(tau)'!$B$18-$H65)/I$1)^2/(4*'Output(tau)'!$B$12*('Output(tau)'!$B$18-$H65)/I$1)),0)</f>
        <v>0.11044690147319691</v>
      </c>
      <c r="J65">
        <f>IF('Output(tau)'!$B$18&gt;$H65,1/J$1/SQRT(4*3.14159*'Output(tau)'!$B$12)*(('Output(tau)'!$B$18-$H65)/J$1)^(-3/2)*EXP(-'Output(tau)'!$B$34*('Output(tau)'!$B$18-$H65)-(1-('Output(tau)'!$B$18-$H65)/J$1)^2/(4*'Output(tau)'!$B$12*('Output(tau)'!$B$18-$H65)/J$1)),0)</f>
        <v>7.8423918420776758E-4</v>
      </c>
      <c r="K65">
        <f>IF('Output(tau)'!$B$18&gt;$H65,1/K$1/SQRT(4*3.14159*'Output(tau)'!$B$12)*(('Output(tau)'!$B$18-$H65)/K$1)^(-3/2)*EXP(-'Output(tau)'!$B$34*('Output(tau)'!$B$18-$H65)-(1-('Output(tau)'!$B$18-$H65)/K$1)^2/(4*'Output(tau)'!$B$12*('Output(tau)'!$B$18-$H65)/K$1)),0)</f>
        <v>1.2418845786161016E-2</v>
      </c>
      <c r="L65">
        <f>IF('Output(tau)'!$B$18&gt;$H65,1/L$1/SQRT(4*3.14159*'Output(tau)'!$B$12)*(('Output(tau)'!$B$18-$H65)/L$1)^(-3/2)*EXP(-'Output(tau)'!$B$34*('Output(tau)'!$B$18-$H65)-(1-('Output(tau)'!$B$18-$H65)/L$1)^2/(4*'Output(tau)'!$B$12*('Output(tau)'!$B$18-$H65)/L$1)),0)</f>
        <v>4.3131200845300435E-2</v>
      </c>
      <c r="M65">
        <f>IF('Output(tau)'!$B$18&gt;$H65,1/M$1/SQRT(4*3.14159*'Output(tau)'!$B$12)*(('Output(tau)'!$B$18-$H65)/M$1)^(-3/2)*EXP(-'Output(tau)'!$B$34*('Output(tau)'!$B$18-$H65)-(1-('Output(tau)'!$B$18-$H65)/M$1)^2/(4*'Output(tau)'!$B$12*('Output(tau)'!$B$18-$H65)/M$1)),0)</f>
        <v>8.0937363972712409E-2</v>
      </c>
      <c r="N65">
        <f>IF('Output(tau)'!$B$18&gt;$H65,1/N$1/SQRT(4*3.14159*'Output(tau)'!$B$12)*(('Output(tau)'!$B$18-$H65)/N$1)^(-3/2)*EXP(-'Output(tau)'!$B$34*('Output(tau)'!$B$18-$H65)-(1-('Output(tau)'!$B$18-$H65)/N$1)^2/(4*'Output(tau)'!$B$12*('Output(tau)'!$B$18-$H65)/N$1)),0)</f>
        <v>0.11116624969754618</v>
      </c>
      <c r="O65">
        <f>IF('Output(tau)'!$B$18&gt;$H65,1/O$1/SQRT(4*3.14159*'Output(tau)'!$B$12)*(('Output(tau)'!$B$18-$H65)/O$1)^(-3/2)*EXP(-'Output(tau)'!$B$34*('Output(tau)'!$B$18-$H65)-(1-('Output(tau)'!$B$18-$H65)/O$1)^2/(4*'Output(tau)'!$B$12*('Output(tau)'!$B$18-$H65)/O$1)),0)</f>
        <v>0.12743749068898816</v>
      </c>
      <c r="P65">
        <f>IF('Output(tau)'!$B$18&gt;$H65,1/P$1/SQRT(4*3.14159*'Output(tau)'!$B$12)*(('Output(tau)'!$B$18-$H65)/P$1)^(-3/2)*EXP(-'Output(tau)'!$B$34*('Output(tau)'!$B$18-$H65)-(1-('Output(tau)'!$B$18-$H65)/P$1)^2/(4*'Output(tau)'!$B$12*('Output(tau)'!$B$18-$H65)/P$1)),0)</f>
        <v>0.13028818627496364</v>
      </c>
      <c r="Q65">
        <f>IF('Output(tau)'!$B$18&gt;$H65,1/Q$1/SQRT(4*3.14159*'Output(tau)'!$B$12)*(('Output(tau)'!$B$18-$H65)/Q$1)^(-3/2)*EXP(-'Output(tau)'!$B$34*('Output(tau)'!$B$18-$H65)-(1-('Output(tau)'!$B$18-$H65)/Q$1)^2/(4*'Output(tau)'!$B$12*('Output(tau)'!$B$18-$H65)/Q$1)),0)</f>
        <v>0.12329169238892868</v>
      </c>
      <c r="R65">
        <f>IF('Output(tau)'!$B$18&gt;$H65,1/R$1/SQRT(4*3.14159*'Output(tau)'!$B$12)*(('Output(tau)'!$B$18-$H65)/R$1)^(-3/2)*EXP(-'Output(tau)'!$B$34*('Output(tau)'!$B$18-$H65)-(1-('Output(tau)'!$B$18-$H65)/R$1)^2/(4*'Output(tau)'!$B$12*('Output(tau)'!$B$18-$H65)/R$1)),0)</f>
        <v>0.11044690147319691</v>
      </c>
      <c r="S65">
        <f>IF('Output(tau)'!$B$18&gt;$H65,1/S$1/SQRT(4*3.14159*'Output(tau)'!$B$12)*(('Output(tau)'!$B$18-$H65)/S$1)^(-3/2)*EXP(-'Output(tau)'!$B$34*('Output(tau)'!$B$18-$H65)-(1-('Output(tau)'!$B$18-$H65)/S$1)^2/(4*'Output(tau)'!$B$12*('Output(tau)'!$B$18-$H65)/S$1)),0)</f>
        <v>9.5024810215025041E-2</v>
      </c>
      <c r="T65">
        <f>IF('Output(tau)'!$B$18&gt;$H65,1/T$1/SQRT(4*3.14159*'Output(tau)'!$B$12)*(('Output(tau)'!$B$18-$H65)/T$1)^(-3/2)*EXP(-'Output(tau)'!$B$34*('Output(tau)'!$B$18-$H65)-(1-('Output(tau)'!$B$18-$H65)/T$1)^2/(4*'Output(tau)'!$B$12*('Output(tau)'!$B$18-$H65)/T$1)),0)</f>
        <v>7.9287192335762216E-2</v>
      </c>
      <c r="U65">
        <f>IF('Output(tau)'!$B$18&gt;$H65,1/U$1/SQRT(4*3.14159*'Output(tau)'!$B$12)*(('Output(tau)'!$B$18-$H65)/U$1)^(-3/2)*EXP(-'Output(tau)'!$B$34*('Output(tau)'!$B$18-$H65)-(1-('Output(tau)'!$B$18-$H65)/U$1)^2/(4*'Output(tau)'!$B$12*('Output(tau)'!$B$18-$H65)/U$1)),0)</f>
        <v>6.4594843812784172E-2</v>
      </c>
      <c r="V65">
        <f>IF('Output(tau)'!$B$18&gt;$H65,1/V$1/SQRT(4*3.14159*'Output(tau)'!$B$12)*(('Output(tau)'!$B$18-$H65)/V$1)^(-3/2)*EXP(-'Output(tau)'!$B$34*('Output(tau)'!$B$18-$H65)-(1-('Output(tau)'!$B$18-$H65)/V$1)^2/(4*'Output(tau)'!$B$12*('Output(tau)'!$B$18-$H65)/V$1)),0)</f>
        <v>5.1634991140876267E-2</v>
      </c>
      <c r="W65">
        <f>IF('Output(tau)'!$B$18&gt;$H65,1/W$1/SQRT(4*3.14159*'Output(tau)'!$B$12)*(('Output(tau)'!$B$18-$H65)/W$1)^(-3/2)*EXP(-'Output(tau)'!$B$34*('Output(tau)'!$B$18-$H65)-(1-('Output(tau)'!$B$18-$H65)/W$1)^2/(4*'Output(tau)'!$B$12*('Output(tau)'!$B$18-$H65)/W$1)),0)</f>
        <v>4.064543288320812E-2</v>
      </c>
      <c r="X65">
        <f>IF('Output(tau)'!$B$18&gt;$H65,1/X$1/SQRT(4*3.14159*'Output(tau)'!$B$12)*(('Output(tau)'!$B$18-$H65)/X$1)^(-3/2)*EXP(-'Output(tau)'!$B$34*('Output(tau)'!$B$18-$H65)-(1-('Output(tau)'!$B$18-$H65)/X$1)^2/(4*'Output(tau)'!$B$12*('Output(tau)'!$B$18-$H65)/X$1)),0)</f>
        <v>3.159280951093657E-2</v>
      </c>
      <c r="Y65">
        <f>IF('Output(tau)'!$B$18&gt;$H65,1/Y$1/SQRT(4*3.14159*'Output(tau)'!$B$12)*(('Output(tau)'!$B$18-$H65)/Y$1)^(-3/2)*EXP(-'Output(tau)'!$B$34*('Output(tau)'!$B$18-$H65)-(1-('Output(tau)'!$B$18-$H65)/Y$1)^2/(4*'Output(tau)'!$B$12*('Output(tau)'!$B$18-$H65)/Y$1)),0)</f>
        <v>2.4299049555454446E-2</v>
      </c>
      <c r="Z65">
        <f>IF('Output(tau)'!$B$18&gt;$H65,1/Z$1/SQRT(4*3.14159*'Output(tau)'!$B$12)*(('Output(tau)'!$B$18-$H65)/Z$1)^(-3/2)*EXP(-'Output(tau)'!$B$34*('Output(tau)'!$B$18-$H65)-(1-('Output(tau)'!$B$18-$H65)/Z$1)^2/(4*'Output(tau)'!$B$12*('Output(tau)'!$B$18-$H65)/Z$1)),0)</f>
        <v>1.8523924797891608E-2</v>
      </c>
      <c r="AA65">
        <f>IF('Output(tau)'!$B$18&gt;$H65,1/AA$1/SQRT(4*3.14159*'Output(tau)'!$B$12)*(('Output(tau)'!$B$18-$H65)/AA$1)^(-3/2)*EXP(-'Output(tau)'!$B$34*('Output(tau)'!$B$18-$H65)-(1-('Output(tau)'!$B$18-$H65)/AA$1)^2/(4*'Output(tau)'!$B$12*('Output(tau)'!$B$18-$H65)/AA$1)),0)</f>
        <v>1.4014933967318295E-2</v>
      </c>
      <c r="AB65">
        <f>IF('Output(tau)'!$B$18&gt;$H65,1/AB$1/SQRT(4*3.14159*'Output(tau)'!$B$12)*(('Output(tau)'!$B$18-$H65)/AB$1)^(-3/2)*EXP(-'Output(tau)'!$B$34*('Output(tau)'!$B$18-$H65)-(1-('Output(tau)'!$B$18-$H65)/AB$1)^2/(4*'Output(tau)'!$B$12*('Output(tau)'!$B$18-$H65)/AB$1)),0)</f>
        <v>1.0534756090260078E-2</v>
      </c>
      <c r="AC65">
        <f>IF('Output(tau)'!$B$18&gt;$H65,1/AC$1/SQRT(4*3.14159*'Output(tau)'!$B$12)*(('Output(tau)'!$B$18-$H65)/AC$1)^(-3/2)*EXP(-'Output(tau)'!$B$34*('Output(tau)'!$B$18-$H65)-(1-('Output(tau)'!$B$18-$H65)/AC$1)^2/(4*'Output(tau)'!$B$12*('Output(tau)'!$B$18-$H65)/AC$1)),0)</f>
        <v>7.8742566473738677E-3</v>
      </c>
      <c r="AD65">
        <f>IF('Output(tau)'!$B$18&gt;$H65,1/AD$1/SQRT(4*3.14159*'Output(tau)'!$B$12)*(('Output(tau)'!$B$18-$H65)/AD$1)^(-3/2)*EXP(-'Output(tau)'!$B$34*('Output(tau)'!$B$18-$H65)-(1-('Output(tau)'!$B$18-$H65)/AD$1)^2/(4*'Output(tau)'!$B$12*('Output(tau)'!$B$18-$H65)/AD$1)),0)</f>
        <v>5.8567493123979925E-3</v>
      </c>
      <c r="AE65">
        <f>IF('Output(tau)'!$B$18&gt;$H65,1/AE$1/SQRT(4*3.14159*'Output(tau)'!$B$12)*(('Output(tau)'!$B$18-$H65)/AE$1)^(-3/2)*EXP(-'Output(tau)'!$B$34*('Output(tau)'!$B$18-$H65)-(1-('Output(tau)'!$B$18-$H65)/AE$1)^2/(4*'Output(tau)'!$B$12*('Output(tau)'!$B$18-$H65)/AE$1)),0)</f>
        <v>4.3373463855259156E-3</v>
      </c>
      <c r="AF65">
        <f>IF('Output(tau)'!$B$18&gt;$H65,1/AF$1/SQRT(4*3.14159*'Output(tau)'!$B$12)*(('Output(tau)'!$B$18-$H65)/AF$1)^(-3/2)*EXP(-'Output(tau)'!$B$34*('Output(tau)'!$B$18-$H65)-(1-('Output(tau)'!$B$18-$H65)/AF$1)^2/(4*'Output(tau)'!$B$12*('Output(tau)'!$B$18-$H65)/AF$1)),0)</f>
        <v>3.1998456613755314E-3</v>
      </c>
      <c r="AG65">
        <f>IF('Output(tau)'!$B$18&gt;$H65,1/AG$1/SQRT(4*3.14159*'Output(tau)'!$B$12)*(('Output(tau)'!$B$18-$H65)/AG$1)^(-3/2)*EXP(-'Output(tau)'!$B$34*('Output(tau)'!$B$18-$H65)-(1-('Output(tau)'!$B$18-$H65)/AG$1)^2/(4*'Output(tau)'!$B$12*('Output(tau)'!$B$18-$H65)/AG$1)),0)</f>
        <v>2.352638312549114E-3</v>
      </c>
      <c r="AH65">
        <f>IF('Output(tau)'!$B$18&gt;$H65,1/AH$1/SQRT(4*3.14159*'Output(tau)'!$B$12)*(('Output(tau)'!$B$18-$H65)/AH$1)^(-3/2)*EXP(-'Output(tau)'!$B$34*('Output(tau)'!$B$18-$H65)-(1-('Output(tau)'!$B$18-$H65)/AH$1)^2/(4*'Output(tau)'!$B$12*('Output(tau)'!$B$18-$H65)/AH$1)),0)</f>
        <v>1.724484147724615E-3</v>
      </c>
      <c r="AI65">
        <f>IF('Output(tau)'!$B$18&gt;$H65,1/AI$1/SQRT(4*3.14159*'Output(tau)'!$B$12)*(('Output(tau)'!$B$18-$H65)/AI$1)^(-3/2)*EXP(-'Output(tau)'!$B$34*('Output(tau)'!$B$18-$H65)-(1-('Output(tau)'!$B$18-$H65)/AI$1)^2/(4*'Output(tau)'!$B$12*('Output(tau)'!$B$18-$H65)/AI$1)),0)</f>
        <v>1.2605952660066845E-3</v>
      </c>
      <c r="AJ65">
        <f>IF('Output(tau)'!$B$18&gt;$H65,1/AJ$1/SQRT(4*3.14159*'Output(tau)'!$B$12)*(('Output(tau)'!$B$18-$H65)/AJ$1)^(-3/2)*EXP(-'Output(tau)'!$B$34*('Output(tau)'!$B$18-$H65)-(1-('Output(tau)'!$B$18-$H65)/AJ$1)^2/(4*'Output(tau)'!$B$12*('Output(tau)'!$B$18-$H65)/AJ$1)),0)</f>
        <v>9.1922271213050499E-4</v>
      </c>
      <c r="AK65">
        <f>IF('Output(tau)'!$B$18&gt;$H65,1/AK$1/SQRT(4*3.14159*'Output(tau)'!$B$12)*(('Output(tau)'!$B$18-$H65)/AK$1)^(-3/2)*EXP(-'Output(tau)'!$B$34*('Output(tau)'!$B$18-$H65)-(1-('Output(tau)'!$B$18-$H65)/AK$1)^2/(4*'Output(tau)'!$B$12*('Output(tau)'!$B$18-$H65)/AK$1)),0)</f>
        <v>6.6879859548376306E-4</v>
      </c>
      <c r="AL65">
        <f>IF('Output(tau)'!$B$18&gt;$H65,1/AL$1/SQRT(4*3.14159*'Output(tau)'!$B$12)*(('Output(tau)'!$B$18-$H65)/AL$1)^(-3/2)*EXP(-'Output(tau)'!$B$34*('Output(tau)'!$B$18-$H65)-(1-('Output(tau)'!$B$18-$H65)/AL$1)^2/(4*'Output(tau)'!$B$12*('Output(tau)'!$B$18-$H65)/AL$1)),0)</f>
        <v>4.8560999530116214E-4</v>
      </c>
      <c r="AM65">
        <f>IF('Output(tau)'!$B$18&gt;$H65,1/AM$1/SQRT(4*3.14159*'Output(tau)'!$B$12)*(('Output(tau)'!$B$18-$H65)/AM$1)^(-3/2)*EXP(-'Output(tau)'!$B$34*('Output(tau)'!$B$18-$H65)-(1-('Output(tau)'!$B$18-$H65)/AM$1)^2/(4*'Output(tau)'!$B$12*('Output(tau)'!$B$18-$H65)/AM$1)),0)</f>
        <v>3.5194505916820418E-4</v>
      </c>
      <c r="AN65">
        <f>IF('Output(tau)'!$B$18&gt;$H65,1/AN$1/SQRT(4*3.14159*'Output(tau)'!$B$12)*(('Output(tau)'!$B$18-$H65)/AN$1)^(-3/2)*EXP(-'Output(tau)'!$B$34*('Output(tau)'!$B$18-$H65)-(1-('Output(tau)'!$B$18-$H65)/AN$1)^2/(4*'Output(tau)'!$B$12*('Output(tau)'!$B$18-$H65)/AN$1)),0)</f>
        <v>2.5463921560315878E-4</v>
      </c>
      <c r="AO65">
        <f>IF('Output(tau)'!$B$18&gt;$H65,1/AO$1/SQRT(4*3.14159*'Output(tau)'!$B$12)*(('Output(tau)'!$B$18-$H65)/AO$1)^(-3/2)*EXP(-'Output(tau)'!$B$34*('Output(tau)'!$B$18-$H65)-(1-('Output(tau)'!$B$18-$H65)/AO$1)^2/(4*'Output(tau)'!$B$12*('Output(tau)'!$B$18-$H65)/AO$1)),0)</f>
        <v>1.8394975403895181E-4</v>
      </c>
      <c r="AP65">
        <f>IF('Output(tau)'!$B$18&gt;$H65,1/AP$1/SQRT(4*3.14159*'Output(tau)'!$B$12)*(('Output(tau)'!$B$18-$H65)/AP$1)^(-3/2)*EXP(-'Output(tau)'!$B$34*('Output(tau)'!$B$18-$H65)-(1-('Output(tau)'!$B$18-$H65)/AP$1)^2/(4*'Output(tau)'!$B$12*('Output(tau)'!$B$18-$H65)/AP$1)),0)</f>
        <v>1.326936936467972E-4</v>
      </c>
      <c r="AQ65">
        <f>IF('Output(tau)'!$B$18&gt;$H65,1/AQ$1/SQRT(4*3.14159*'Output(tau)'!$B$12)*(('Output(tau)'!$B$18-$H65)/AQ$1)^(-3/2)*EXP(-'Output(tau)'!$B$34*('Output(tau)'!$B$18-$H65)-(1-('Output(tau)'!$B$18-$H65)/AQ$1)^2/(4*'Output(tau)'!$B$12*('Output(tau)'!$B$18-$H65)/AQ$1)),0)</f>
        <v>9.5593058775499121E-5</v>
      </c>
      <c r="AR65">
        <f>IF('Output(tau)'!$B$18&gt;$H65,1/AR$1/SQRT(4*3.14159*'Output(tau)'!$B$12)*(('Output(tau)'!$B$18-$H65)/AR$1)^(-3/2)*EXP(-'Output(tau)'!$B$34*('Output(tau)'!$B$18-$H65)-(1-('Output(tau)'!$B$18-$H65)/AR$1)^2/(4*'Output(tau)'!$B$12*('Output(tau)'!$B$18-$H65)/AR$1)),0)</f>
        <v>6.8781284526348992E-5</v>
      </c>
      <c r="AS65">
        <f>IF('Output(tau)'!$B$18&gt;$H65,1/AS$1/SQRT(4*3.14159*'Output(tau)'!$B$12)*(('Output(tau)'!$B$18-$H65)/AS$1)^(-3/2)*EXP(-'Output(tau)'!$B$34*('Output(tau)'!$B$18-$H65)-(1-('Output(tau)'!$B$18-$H65)/AS$1)^2/(4*'Output(tau)'!$B$12*('Output(tau)'!$B$18-$H65)/AS$1)),0)</f>
        <v>4.9433406905682589E-5</v>
      </c>
      <c r="AT65">
        <f>IF('Output(tau)'!$B$18&gt;$H65,1/AT$1/SQRT(4*3.14159*'Output(tau)'!$B$12)*(('Output(tau)'!$B$18-$H65)/AT$1)^(-3/2)*EXP(-'Output(tau)'!$B$34*('Output(tau)'!$B$18-$H65)-(1-('Output(tau)'!$B$18-$H65)/AT$1)^2/(4*'Output(tau)'!$B$12*('Output(tau)'!$B$18-$H65)/AT$1)),0)</f>
        <v>3.5490475771926942E-5</v>
      </c>
      <c r="AU65">
        <f>IF('Output(tau)'!$B$18&gt;$H65,1/AU$1/SQRT(4*3.14159*'Output(tau)'!$B$12)*(('Output(tau)'!$B$18-$H65)/AU$1)^(-3/2)*EXP(-'Output(tau)'!$B$34*('Output(tau)'!$B$18-$H65)-(1-('Output(tau)'!$B$18-$H65)/AU$1)^2/(4*'Output(tau)'!$B$12*('Output(tau)'!$B$18-$H65)/AU$1)),0)</f>
        <v>2.5455138428406768E-5</v>
      </c>
      <c r="AV65">
        <f>IF('Output(tau)'!$B$18&gt;$H65,1/AV$1/SQRT(4*3.14159*'Output(tau)'!$B$12)*(('Output(tau)'!$B$18-$H65)/AV$1)^(-3/2)*EXP(-'Output(tau)'!$B$34*('Output(tau)'!$B$18-$H65)-(1-('Output(tau)'!$B$18-$H65)/AV$1)^2/(4*'Output(tau)'!$B$12*('Output(tau)'!$B$18-$H65)/AV$1)),0)</f>
        <v>1.8240631779283838E-5</v>
      </c>
    </row>
    <row r="66" spans="7:48" x14ac:dyDescent="0.15">
      <c r="G66">
        <f>IF('Output(tau)'!$B$18&gt;H66,'Output(tau)'!$B$18-H66,0)</f>
        <v>6</v>
      </c>
      <c r="H66">
        <v>1994</v>
      </c>
      <c r="I66">
        <f>IF('Output(tau)'!$B$18&gt;$H66,1/I$1/SQRT(4*3.14159*'Output(tau)'!$B$12)*(('Output(tau)'!$B$18-$H66)/I$1)^(-3/2)*EXP(-'Output(tau)'!$B$34*('Output(tau)'!$B$18-$H66)-(1-('Output(tau)'!$B$18-$H66)/I$1)^2/(4*'Output(tau)'!$B$12*('Output(tau)'!$B$18-$H66)/I$1)),0)</f>
        <v>9.8545936543653942E-2</v>
      </c>
      <c r="J66">
        <f>IF('Output(tau)'!$B$18&gt;$H66,1/J$1/SQRT(4*3.14159*'Output(tau)'!$B$12)*(('Output(tau)'!$B$18-$H66)/J$1)^(-3/2)*EXP(-'Output(tau)'!$B$34*('Output(tau)'!$B$18-$H66)-(1-('Output(tau)'!$B$18-$H66)/J$1)^2/(4*'Output(tau)'!$B$12*('Output(tau)'!$B$18-$H66)/J$1)),0)</f>
        <v>3.0622109184231718E-3</v>
      </c>
      <c r="K66">
        <f>IF('Output(tau)'!$B$18&gt;$H66,1/K$1/SQRT(4*3.14159*'Output(tau)'!$B$12)*(('Output(tau)'!$B$18-$H66)/K$1)^(-3/2)*EXP(-'Output(tau)'!$B$34*('Output(tau)'!$B$18-$H66)-(1-('Output(tau)'!$B$18-$H66)/K$1)^2/(4*'Output(tau)'!$B$12*('Output(tau)'!$B$18-$H66)/K$1)),0)</f>
        <v>3.0120411498844497E-2</v>
      </c>
      <c r="L66">
        <f>IF('Output(tau)'!$B$18&gt;$H66,1/L$1/SQRT(4*3.14159*'Output(tau)'!$B$12)*(('Output(tau)'!$B$18-$H66)/L$1)^(-3/2)*EXP(-'Output(tau)'!$B$34*('Output(tau)'!$B$18-$H66)-(1-('Output(tau)'!$B$18-$H66)/L$1)^2/(4*'Output(tau)'!$B$12*('Output(tau)'!$B$18-$H66)/L$1)),0)</f>
        <v>8.0028068899308136E-2</v>
      </c>
      <c r="M66">
        <f>IF('Output(tau)'!$B$18&gt;$H66,1/M$1/SQRT(4*3.14159*'Output(tau)'!$B$12)*(('Output(tau)'!$B$18-$H66)/M$1)^(-3/2)*EXP(-'Output(tau)'!$B$34*('Output(tau)'!$B$18-$H66)-(1-('Output(tau)'!$B$18-$H66)/M$1)^2/(4*'Output(tau)'!$B$12*('Output(tau)'!$B$18-$H66)/M$1)),0)</f>
        <v>0.12487116719546443</v>
      </c>
      <c r="N66">
        <f>IF('Output(tau)'!$B$18&gt;$H66,1/N$1/SQRT(4*3.14159*'Output(tau)'!$B$12)*(('Output(tau)'!$B$18-$H66)/N$1)^(-3/2)*EXP(-'Output(tau)'!$B$34*('Output(tau)'!$B$18-$H66)-(1-('Output(tau)'!$B$18-$H66)/N$1)^2/(4*'Output(tau)'!$B$12*('Output(tau)'!$B$18-$H66)/N$1)),0)</f>
        <v>0.14867707247048617</v>
      </c>
      <c r="O66">
        <f>IF('Output(tau)'!$B$18&gt;$H66,1/O$1/SQRT(4*3.14159*'Output(tau)'!$B$12)*(('Output(tau)'!$B$18-$H66)/O$1)^(-3/2)*EXP(-'Output(tau)'!$B$34*('Output(tau)'!$B$18-$H66)-(1-('Output(tau)'!$B$18-$H66)/O$1)^2/(4*'Output(tau)'!$B$12*('Output(tau)'!$B$18-$H66)/O$1)),0)</f>
        <v>0.15130961764388234</v>
      </c>
      <c r="P66">
        <f>IF('Output(tau)'!$B$18&gt;$H66,1/P$1/SQRT(4*3.14159*'Output(tau)'!$B$12)*(('Output(tau)'!$B$18-$H66)/P$1)^(-3/2)*EXP(-'Output(tau)'!$B$34*('Output(tau)'!$B$18-$H66)-(1-('Output(tau)'!$B$18-$H66)/P$1)^2/(4*'Output(tau)'!$B$12*('Output(tau)'!$B$18-$H66)/P$1)),0)</f>
        <v>0.13939119851512702</v>
      </c>
      <c r="Q66">
        <f>IF('Output(tau)'!$B$18&gt;$H66,1/Q$1/SQRT(4*3.14159*'Output(tau)'!$B$12)*(('Output(tau)'!$B$18-$H66)/Q$1)^(-3/2)*EXP(-'Output(tau)'!$B$34*('Output(tau)'!$B$18-$H66)-(1-('Output(tau)'!$B$18-$H66)/Q$1)^2/(4*'Output(tau)'!$B$12*('Output(tau)'!$B$18-$H66)/Q$1)),0)</f>
        <v>0.12004210334896222</v>
      </c>
      <c r="R66">
        <f>IF('Output(tau)'!$B$18&gt;$H66,1/R$1/SQRT(4*3.14159*'Output(tau)'!$B$12)*(('Output(tau)'!$B$18-$H66)/R$1)^(-3/2)*EXP(-'Output(tau)'!$B$34*('Output(tau)'!$B$18-$H66)-(1-('Output(tau)'!$B$18-$H66)/R$1)^2/(4*'Output(tau)'!$B$12*('Output(tau)'!$B$18-$H66)/R$1)),0)</f>
        <v>9.8545936543653942E-2</v>
      </c>
      <c r="S66">
        <f>IF('Output(tau)'!$B$18&gt;$H66,1/S$1/SQRT(4*3.14159*'Output(tau)'!$B$12)*(('Output(tau)'!$B$18-$H66)/S$1)^(-3/2)*EXP(-'Output(tau)'!$B$34*('Output(tau)'!$B$18-$H66)-(1-('Output(tau)'!$B$18-$H66)/S$1)^2/(4*'Output(tau)'!$B$12*('Output(tau)'!$B$18-$H66)/S$1)),0)</f>
        <v>7.8091003637827935E-2</v>
      </c>
      <c r="T66">
        <f>IF('Output(tau)'!$B$18&gt;$H66,1/T$1/SQRT(4*3.14159*'Output(tau)'!$B$12)*(('Output(tau)'!$B$18-$H66)/T$1)^(-3/2)*EXP(-'Output(tau)'!$B$34*('Output(tau)'!$B$18-$H66)-(1-('Output(tau)'!$B$18-$H66)/T$1)^2/(4*'Output(tau)'!$B$12*('Output(tau)'!$B$18-$H66)/T$1)),0)</f>
        <v>6.0240822997688986E-2</v>
      </c>
      <c r="U66">
        <f>IF('Output(tau)'!$B$18&gt;$H66,1/U$1/SQRT(4*3.14159*'Output(tau)'!$B$12)*(('Output(tau)'!$B$18-$H66)/U$1)^(-3/2)*EXP(-'Output(tau)'!$B$34*('Output(tau)'!$B$18-$H66)-(1-('Output(tau)'!$B$18-$H66)/U$1)^2/(4*'Output(tau)'!$B$12*('Output(tau)'!$B$18-$H66)/U$1)),0)</f>
        <v>4.550666408789926E-2</v>
      </c>
      <c r="V66">
        <f>IF('Output(tau)'!$B$18&gt;$H66,1/V$1/SQRT(4*3.14159*'Output(tau)'!$B$12)*(('Output(tau)'!$B$18-$H66)/V$1)^(-3/2)*EXP(-'Output(tau)'!$B$34*('Output(tau)'!$B$18-$H66)-(1-('Output(tau)'!$B$18-$H66)/V$1)^2/(4*'Output(tau)'!$B$12*('Output(tau)'!$B$18-$H66)/V$1)),0)</f>
        <v>3.380685797343836E-2</v>
      </c>
      <c r="W66">
        <f>IF('Output(tau)'!$B$18&gt;$H66,1/W$1/SQRT(4*3.14159*'Output(tau)'!$B$12)*(('Output(tau)'!$B$18-$H66)/W$1)^(-3/2)*EXP(-'Output(tau)'!$B$34*('Output(tau)'!$B$18-$H66)-(1-('Output(tau)'!$B$18-$H66)/W$1)^2/(4*'Output(tau)'!$B$12*('Output(tau)'!$B$18-$H66)/W$1)),0)</f>
        <v>2.4777154052441689E-2</v>
      </c>
      <c r="X66">
        <f>IF('Output(tau)'!$B$18&gt;$H66,1/X$1/SQRT(4*3.14159*'Output(tau)'!$B$12)*(('Output(tau)'!$B$18-$H66)/X$1)^(-3/2)*EXP(-'Output(tau)'!$B$34*('Output(tau)'!$B$18-$H66)-(1-('Output(tau)'!$B$18-$H66)/X$1)^2/(4*'Output(tau)'!$B$12*('Output(tau)'!$B$18-$H66)/X$1)),0)</f>
        <v>1.7957800969700413E-2</v>
      </c>
      <c r="Y66">
        <f>IF('Output(tau)'!$B$18&gt;$H66,1/Y$1/SQRT(4*3.14159*'Output(tau)'!$B$12)*(('Output(tau)'!$B$18-$H66)/Y$1)^(-3/2)*EXP(-'Output(tau)'!$B$34*('Output(tau)'!$B$18-$H66)-(1-('Output(tau)'!$B$18-$H66)/Y$1)^2/(4*'Output(tau)'!$B$12*('Output(tau)'!$B$18-$H66)/Y$1)),0)</f>
        <v>1.2894712169656109E-2</v>
      </c>
      <c r="Z66">
        <f>IF('Output(tau)'!$B$18&gt;$H66,1/Z$1/SQRT(4*3.14159*'Output(tau)'!$B$12)*(('Output(tau)'!$B$18-$H66)/Z$1)^(-3/2)*EXP(-'Output(tau)'!$B$34*('Output(tau)'!$B$18-$H66)-(1-('Output(tau)'!$B$18-$H66)/Z$1)^2/(4*'Output(tau)'!$B$12*('Output(tau)'!$B$18-$H66)/Z$1)),0)</f>
        <v>9.186632755269512E-3</v>
      </c>
      <c r="AA66">
        <f>IF('Output(tau)'!$B$18&gt;$H66,1/AA$1/SQRT(4*3.14159*'Output(tau)'!$B$12)*(('Output(tau)'!$B$18-$H66)/AA$1)^(-3/2)*EXP(-'Output(tau)'!$B$34*('Output(tau)'!$B$18-$H66)-(1-('Output(tau)'!$B$18-$H66)/AA$1)^2/(4*'Output(tau)'!$B$12*('Output(tau)'!$B$18-$H66)/AA$1)),0)</f>
        <v>6.5011303331479744E-3</v>
      </c>
      <c r="AB66">
        <f>IF('Output(tau)'!$B$18&gt;$H66,1/AB$1/SQRT(4*3.14159*'Output(tau)'!$B$12)*(('Output(tau)'!$B$18-$H66)/AB$1)^(-3/2)*EXP(-'Output(tau)'!$B$34*('Output(tau)'!$B$18-$H66)-(1-('Output(tau)'!$B$18-$H66)/AB$1)^2/(4*'Output(tau)'!$B$12*('Output(tau)'!$B$18-$H66)/AB$1)),0)</f>
        <v>4.5741904119337585E-3</v>
      </c>
      <c r="AC66">
        <f>IF('Output(tau)'!$B$18&gt;$H66,1/AC$1/SQRT(4*3.14159*'Output(tau)'!$B$12)*(('Output(tau)'!$B$18-$H66)/AC$1)^(-3/2)*EXP(-'Output(tau)'!$B$34*('Output(tau)'!$B$18-$H66)-(1-('Output(tau)'!$B$18-$H66)/AC$1)^2/(4*'Output(tau)'!$B$12*('Output(tau)'!$B$18-$H66)/AC$1)),0)</f>
        <v>3.2023100021817152E-3</v>
      </c>
      <c r="AD66">
        <f>IF('Output(tau)'!$B$18&gt;$H66,1/AD$1/SQRT(4*3.14159*'Output(tau)'!$B$12)*(('Output(tau)'!$B$18-$H66)/AD$1)^(-3/2)*EXP(-'Output(tau)'!$B$34*('Output(tau)'!$B$18-$H66)-(1-('Output(tau)'!$B$18-$H66)/AD$1)^2/(4*'Output(tau)'!$B$12*('Output(tau)'!$B$18-$H66)/AD$1)),0)</f>
        <v>2.2320786886716915E-3</v>
      </c>
      <c r="AE66">
        <f>IF('Output(tau)'!$B$18&gt;$H66,1/AE$1/SQRT(4*3.14159*'Output(tau)'!$B$12)*(('Output(tau)'!$B$18-$H66)/AE$1)^(-3/2)*EXP(-'Output(tau)'!$B$34*('Output(tau)'!$B$18-$H66)-(1-('Output(tau)'!$B$18-$H66)/AE$1)^2/(4*'Output(tau)'!$B$12*('Output(tau)'!$B$18-$H66)/AE$1)),0)</f>
        <v>1.5498168800867041E-3</v>
      </c>
      <c r="AF66">
        <f>IF('Output(tau)'!$B$18&gt;$H66,1/AF$1/SQRT(4*3.14159*'Output(tau)'!$B$12)*(('Output(tau)'!$B$18-$H66)/AF$1)^(-3/2)*EXP(-'Output(tau)'!$B$34*('Output(tau)'!$B$18-$H66)-(1-('Output(tau)'!$B$18-$H66)/AF$1)^2/(4*'Output(tau)'!$B$12*('Output(tau)'!$B$18-$H66)/AF$1)),0)</f>
        <v>1.0724264974855901E-3</v>
      </c>
      <c r="AG66">
        <f>IF('Output(tau)'!$B$18&gt;$H66,1/AG$1/SQRT(4*3.14159*'Output(tau)'!$B$12)*(('Output(tau)'!$B$18-$H66)/AG$1)^(-3/2)*EXP(-'Output(tau)'!$B$34*('Output(tau)'!$B$18-$H66)-(1-('Output(tau)'!$B$18-$H66)/AG$1)^2/(4*'Output(tau)'!$B$12*('Output(tau)'!$B$18-$H66)/AG$1)),0)</f>
        <v>7.3983223070736993E-4</v>
      </c>
      <c r="AH66">
        <f>IF('Output(tau)'!$B$18&gt;$H66,1/AH$1/SQRT(4*3.14159*'Output(tau)'!$B$12)*(('Output(tau)'!$B$18-$H66)/AH$1)^(-3/2)*EXP(-'Output(tau)'!$B$34*('Output(tau)'!$B$18-$H66)-(1-('Output(tau)'!$B$18-$H66)/AH$1)^2/(4*'Output(tau)'!$B$12*('Output(tau)'!$B$18-$H66)/AH$1)),0)</f>
        <v>5.0899798521426712E-4</v>
      </c>
      <c r="AI66">
        <f>IF('Output(tau)'!$B$18&gt;$H66,1/AI$1/SQRT(4*3.14159*'Output(tau)'!$B$12)*(('Output(tau)'!$B$18-$H66)/AI$1)^(-3/2)*EXP(-'Output(tau)'!$B$34*('Output(tau)'!$B$18-$H66)-(1-('Output(tau)'!$B$18-$H66)/AI$1)^2/(4*'Output(tau)'!$B$12*('Output(tau)'!$B$18-$H66)/AI$1)),0)</f>
        <v>3.4932931626777407E-4</v>
      </c>
      <c r="AJ66">
        <f>IF('Output(tau)'!$B$18&gt;$H66,1/AJ$1/SQRT(4*3.14159*'Output(tau)'!$B$12)*(('Output(tau)'!$B$18-$H66)/AJ$1)^(-3/2)*EXP(-'Output(tau)'!$B$34*('Output(tau)'!$B$18-$H66)-(1-('Output(tau)'!$B$18-$H66)/AJ$1)^2/(4*'Output(tau)'!$B$12*('Output(tau)'!$B$18-$H66)/AJ$1)),0)</f>
        <v>2.392175770849427E-4</v>
      </c>
      <c r="AK66">
        <f>IF('Output(tau)'!$B$18&gt;$H66,1/AK$1/SQRT(4*3.14159*'Output(tau)'!$B$12)*(('Output(tau)'!$B$18-$H66)/AK$1)^(-3/2)*EXP(-'Output(tau)'!$B$34*('Output(tau)'!$B$18-$H66)-(1-('Output(tau)'!$B$18-$H66)/AK$1)^2/(4*'Output(tau)'!$B$12*('Output(tau)'!$B$18-$H66)/AK$1)),0)</f>
        <v>1.6348567990395231E-4</v>
      </c>
      <c r="AL66">
        <f>IF('Output(tau)'!$B$18&gt;$H66,1/AL$1/SQRT(4*3.14159*'Output(tau)'!$B$12)*(('Output(tau)'!$B$18-$H66)/AL$1)^(-3/2)*EXP(-'Output(tau)'!$B$34*('Output(tau)'!$B$18-$H66)-(1-('Output(tau)'!$B$18-$H66)/AL$1)^2/(4*'Output(tau)'!$B$12*('Output(tau)'!$B$18-$H66)/AL$1)),0)</f>
        <v>1.115252352380825E-4</v>
      </c>
      <c r="AM66">
        <f>IF('Output(tau)'!$B$18&gt;$H66,1/AM$1/SQRT(4*3.14159*'Output(tau)'!$B$12)*(('Output(tau)'!$B$18-$H66)/AM$1)^(-3/2)*EXP(-'Output(tau)'!$B$34*('Output(tau)'!$B$18-$H66)-(1-('Output(tau)'!$B$18-$H66)/AM$1)^2/(4*'Output(tau)'!$B$12*('Output(tau)'!$B$18-$H66)/AM$1)),0)</f>
        <v>7.5952501701962032E-5</v>
      </c>
      <c r="AN66">
        <f>IF('Output(tau)'!$B$18&gt;$H66,1/AN$1/SQRT(4*3.14159*'Output(tau)'!$B$12)*(('Output(tau)'!$B$18-$H66)/AN$1)^(-3/2)*EXP(-'Output(tau)'!$B$34*('Output(tau)'!$B$18-$H66)-(1-('Output(tau)'!$B$18-$H66)/AN$1)^2/(4*'Output(tau)'!$B$12*('Output(tau)'!$B$18-$H66)/AN$1)),0)</f>
        <v>5.1647243098204302E-5</v>
      </c>
      <c r="AO66">
        <f>IF('Output(tau)'!$B$18&gt;$H66,1/AO$1/SQRT(4*3.14159*'Output(tau)'!$B$12)*(('Output(tau)'!$B$18-$H66)/AO$1)^(-3/2)*EXP(-'Output(tau)'!$B$34*('Output(tau)'!$B$18-$H66)-(1-('Output(tau)'!$B$18-$H66)/AO$1)^2/(4*'Output(tau)'!$B$12*('Output(tau)'!$B$18-$H66)/AO$1)),0)</f>
        <v>3.5070507168555729E-5</v>
      </c>
      <c r="AP66">
        <f>IF('Output(tau)'!$B$18&gt;$H66,1/AP$1/SQRT(4*3.14159*'Output(tau)'!$B$12)*(('Output(tau)'!$B$18-$H66)/AP$1)^(-3/2)*EXP(-'Output(tau)'!$B$34*('Output(tau)'!$B$18-$H66)-(1-('Output(tau)'!$B$18-$H66)/AP$1)^2/(4*'Output(tau)'!$B$12*('Output(tau)'!$B$18-$H66)/AP$1)),0)</f>
        <v>2.3783434870905635E-5</v>
      </c>
      <c r="AQ66">
        <f>IF('Output(tau)'!$B$18&gt;$H66,1/AQ$1/SQRT(4*3.14159*'Output(tau)'!$B$12)*(('Output(tau)'!$B$18-$H66)/AQ$1)^(-3/2)*EXP(-'Output(tau)'!$B$34*('Output(tau)'!$B$18-$H66)-(1-('Output(tau)'!$B$18-$H66)/AQ$1)^2/(4*'Output(tau)'!$B$12*('Output(tau)'!$B$18-$H66)/AQ$1)),0)</f>
        <v>1.6109698280532308E-5</v>
      </c>
      <c r="AR66">
        <f>IF('Output(tau)'!$B$18&gt;$H66,1/AR$1/SQRT(4*3.14159*'Output(tau)'!$B$12)*(('Output(tau)'!$B$18-$H66)/AR$1)^(-3/2)*EXP(-'Output(tau)'!$B$34*('Output(tau)'!$B$18-$H66)-(1-('Output(tau)'!$B$18-$H66)/AR$1)^2/(4*'Output(tau)'!$B$12*('Output(tau)'!$B$18-$H66)/AR$1)),0)</f>
        <v>1.089980612116767E-5</v>
      </c>
      <c r="AS66">
        <f>IF('Output(tau)'!$B$18&gt;$H66,1/AS$1/SQRT(4*3.14159*'Output(tau)'!$B$12)*(('Output(tau)'!$B$18-$H66)/AS$1)^(-3/2)*EXP(-'Output(tau)'!$B$34*('Output(tau)'!$B$18-$H66)-(1-('Output(tau)'!$B$18-$H66)/AS$1)^2/(4*'Output(tau)'!$B$12*('Output(tau)'!$B$18-$H66)/AS$1)),0)</f>
        <v>7.3672100804855139E-6</v>
      </c>
      <c r="AT66">
        <f>IF('Output(tau)'!$B$18&gt;$H66,1/AT$1/SQRT(4*3.14159*'Output(tau)'!$B$12)*(('Output(tau)'!$B$18-$H66)/AT$1)^(-3/2)*EXP(-'Output(tau)'!$B$34*('Output(tau)'!$B$18-$H66)-(1-('Output(tau)'!$B$18-$H66)/AT$1)^2/(4*'Output(tau)'!$B$12*('Output(tau)'!$B$18-$H66)/AT$1)),0)</f>
        <v>4.974749929356773E-6</v>
      </c>
      <c r="AU66">
        <f>IF('Output(tau)'!$B$18&gt;$H66,1/AU$1/SQRT(4*3.14159*'Output(tau)'!$B$12)*(('Output(tau)'!$B$18-$H66)/AU$1)^(-3/2)*EXP(-'Output(tau)'!$B$34*('Output(tau)'!$B$18-$H66)-(1-('Output(tau)'!$B$18-$H66)/AU$1)^2/(4*'Output(tau)'!$B$12*('Output(tau)'!$B$18-$H66)/AU$1)),0)</f>
        <v>3.3562277100131503E-6</v>
      </c>
      <c r="AV66">
        <f>IF('Output(tau)'!$B$18&gt;$H66,1/AV$1/SQRT(4*3.14159*'Output(tau)'!$B$12)*(('Output(tau)'!$B$18-$H66)/AV$1)^(-3/2)*EXP(-'Output(tau)'!$B$34*('Output(tau)'!$B$18-$H66)-(1-('Output(tau)'!$B$18-$H66)/AV$1)^2/(4*'Output(tau)'!$B$12*('Output(tau)'!$B$18-$H66)/AV$1)),0)</f>
        <v>2.2623978804418455E-6</v>
      </c>
    </row>
    <row r="67" spans="7:48" x14ac:dyDescent="0.15">
      <c r="G67">
        <f>IF('Output(tau)'!$B$18&gt;H67,'Output(tau)'!$B$18-H67,0)</f>
        <v>5</v>
      </c>
      <c r="H67">
        <v>1995</v>
      </c>
      <c r="I67">
        <f>IF('Output(tau)'!$B$18&gt;$H67,1/I$1/SQRT(4*3.14159*'Output(tau)'!$B$12)*(('Output(tau)'!$B$18-$H67)/I$1)^(-3/2)*EXP(-'Output(tau)'!$B$34*('Output(tau)'!$B$18-$H67)-(1-('Output(tau)'!$B$18-$H67)/I$1)^2/(4*'Output(tau)'!$B$12*('Output(tau)'!$B$18-$H67)/I$1)),0)</f>
        <v>7.2288987597226795E-2</v>
      </c>
      <c r="J67">
        <f>IF('Output(tau)'!$B$18&gt;$H67,1/J$1/SQRT(4*3.14159*'Output(tau)'!$B$12)*(('Output(tau)'!$B$18-$H67)/J$1)^(-3/2)*EXP(-'Output(tau)'!$B$34*('Output(tau)'!$B$18-$H67)-(1-('Output(tau)'!$B$18-$H67)/J$1)^2/(4*'Output(tau)'!$B$12*('Output(tau)'!$B$18-$H67)/J$1)),0)</f>
        <v>1.1893033945172006E-2</v>
      </c>
      <c r="K67">
        <f>IF('Output(tau)'!$B$18&gt;$H67,1/K$1/SQRT(4*3.14159*'Output(tau)'!$B$12)*(('Output(tau)'!$B$18-$H67)/K$1)^(-3/2)*EXP(-'Output(tau)'!$B$34*('Output(tau)'!$B$18-$H67)-(1-('Output(tau)'!$B$18-$H67)/K$1)^2/(4*'Output(tau)'!$B$12*('Output(tau)'!$B$18-$H67)/K$1)),0)</f>
        <v>7.0953074311430803E-2</v>
      </c>
      <c r="L67">
        <f>IF('Output(tau)'!$B$18&gt;$H67,1/L$1/SQRT(4*3.14159*'Output(tau)'!$B$12)*(('Output(tau)'!$B$18-$H67)/L$1)^(-3/2)*EXP(-'Output(tau)'!$B$34*('Output(tau)'!$B$18-$H67)-(1-('Output(tau)'!$B$18-$H67)/L$1)^2/(4*'Output(tau)'!$B$12*('Output(tau)'!$B$18-$H67)/L$1)),0)</f>
        <v>0.14082619018112941</v>
      </c>
      <c r="M67">
        <f>IF('Output(tau)'!$B$18&gt;$H67,1/M$1/SQRT(4*3.14159*'Output(tau)'!$B$12)*(('Output(tau)'!$B$18-$H67)/M$1)^(-3/2)*EXP(-'Output(tau)'!$B$34*('Output(tau)'!$B$18-$H67)-(1-('Output(tau)'!$B$18-$H67)/M$1)^2/(4*'Output(tau)'!$B$12*('Output(tau)'!$B$18-$H67)/M$1)),0)</f>
        <v>0.17841248696458345</v>
      </c>
      <c r="N67">
        <f>IF('Output(tau)'!$B$18&gt;$H67,1/N$1/SQRT(4*3.14159*'Output(tau)'!$B$12)*(('Output(tau)'!$B$18-$H67)/N$1)^(-3/2)*EXP(-'Output(tau)'!$B$34*('Output(tau)'!$B$18-$H67)-(1-('Output(tau)'!$B$18-$H67)/N$1)^2/(4*'Output(tau)'!$B$12*('Output(tau)'!$B$18-$H67)/N$1)),0)</f>
        <v>0.17981448076146875</v>
      </c>
      <c r="O67">
        <f>IF('Output(tau)'!$B$18&gt;$H67,1/O$1/SQRT(4*3.14159*'Output(tau)'!$B$12)*(('Output(tau)'!$B$18-$H67)/O$1)^(-3/2)*EXP(-'Output(tau)'!$B$34*('Output(tau)'!$B$18-$H67)-(1-('Output(tau)'!$B$18-$H67)/O$1)^2/(4*'Output(tau)'!$B$12*('Output(tau)'!$B$18-$H67)/O$1)),0)</f>
        <v>0.15863723338651625</v>
      </c>
      <c r="P67">
        <f>IF('Output(tau)'!$B$18&gt;$H67,1/P$1/SQRT(4*3.14159*'Output(tau)'!$B$12)*(('Output(tau)'!$B$18-$H67)/P$1)^(-3/2)*EXP(-'Output(tau)'!$B$34*('Output(tau)'!$B$18-$H67)-(1-('Output(tau)'!$B$18-$H67)/P$1)^2/(4*'Output(tau)'!$B$12*('Output(tau)'!$B$18-$H67)/P$1)),0)</f>
        <v>0.12858626814514004</v>
      </c>
      <c r="Q67">
        <f>IF('Output(tau)'!$B$18&gt;$H67,1/Q$1/SQRT(4*3.14159*'Output(tau)'!$B$12)*(('Output(tau)'!$B$18-$H67)/Q$1)^(-3/2)*EXP(-'Output(tau)'!$B$34*('Output(tau)'!$B$18-$H67)-(1-('Output(tau)'!$B$18-$H67)/Q$1)^2/(4*'Output(tau)'!$B$12*('Output(tau)'!$B$18-$H67)/Q$1)),0)</f>
        <v>9.8406086365637566E-2</v>
      </c>
      <c r="R67">
        <f>IF('Output(tau)'!$B$18&gt;$H67,1/R$1/SQRT(4*3.14159*'Output(tau)'!$B$12)*(('Output(tau)'!$B$18-$H67)/R$1)^(-3/2)*EXP(-'Output(tau)'!$B$34*('Output(tau)'!$B$18-$H67)-(1-('Output(tau)'!$B$18-$H67)/R$1)^2/(4*'Output(tau)'!$B$12*('Output(tau)'!$B$18-$H67)/R$1)),0)</f>
        <v>7.2288987597226795E-2</v>
      </c>
      <c r="S67">
        <f>IF('Output(tau)'!$B$18&gt;$H67,1/S$1/SQRT(4*3.14159*'Output(tau)'!$B$12)*(('Output(tau)'!$B$18-$H67)/S$1)^(-3/2)*EXP(-'Output(tau)'!$B$34*('Output(tau)'!$B$18-$H67)-(1-('Output(tau)'!$B$18-$H67)/S$1)^2/(4*'Output(tau)'!$B$12*('Output(tau)'!$B$18-$H67)/S$1)),0)</f>
        <v>5.1519648321297268E-2</v>
      </c>
      <c r="T67">
        <f>IF('Output(tau)'!$B$18&gt;$H67,1/T$1/SQRT(4*3.14159*'Output(tau)'!$B$12)*(('Output(tau)'!$B$18-$H67)/T$1)^(-3/2)*EXP(-'Output(tau)'!$B$34*('Output(tau)'!$B$18-$H67)-(1-('Output(tau)'!$B$18-$H67)/T$1)^2/(4*'Output(tau)'!$B$12*('Output(tau)'!$B$18-$H67)/T$1)),0)</f>
        <v>3.5879493260012635E-2</v>
      </c>
      <c r="U67">
        <f>IF('Output(tau)'!$B$18&gt;$H67,1/U$1/SQRT(4*3.14159*'Output(tau)'!$B$12)*(('Output(tau)'!$B$18-$H67)/U$1)^(-3/2)*EXP(-'Output(tau)'!$B$34*('Output(tau)'!$B$18-$H67)-(1-('Output(tau)'!$B$18-$H67)/U$1)^2/(4*'Output(tau)'!$B$12*('Output(tau)'!$B$18-$H67)/U$1)),0)</f>
        <v>2.4540270765670058E-2</v>
      </c>
      <c r="V67">
        <f>IF('Output(tau)'!$B$18&gt;$H67,1/V$1/SQRT(4*3.14159*'Output(tau)'!$B$12)*(('Output(tau)'!$B$18-$H67)/V$1)^(-3/2)*EXP(-'Output(tau)'!$B$34*('Output(tau)'!$B$18-$H67)-(1-('Output(tau)'!$B$18-$H67)/V$1)^2/(4*'Output(tau)'!$B$12*('Output(tau)'!$B$18-$H67)/V$1)),0)</f>
        <v>1.6544451314894001E-2</v>
      </c>
      <c r="W67">
        <f>IF('Output(tau)'!$B$18&gt;$H67,1/W$1/SQRT(4*3.14159*'Output(tau)'!$B$12)*(('Output(tau)'!$B$18-$H67)/W$1)^(-3/2)*EXP(-'Output(tau)'!$B$34*('Output(tau)'!$B$18-$H67)-(1-('Output(tau)'!$B$18-$H67)/W$1)^2/(4*'Output(tau)'!$B$12*('Output(tau)'!$B$18-$H67)/W$1)),0)</f>
        <v>1.1023959306323407E-2</v>
      </c>
      <c r="X67">
        <f>IF('Output(tau)'!$B$18&gt;$H67,1/X$1/SQRT(4*3.14159*'Output(tau)'!$B$12)*(('Output(tau)'!$B$18-$H67)/X$1)^(-3/2)*EXP(-'Output(tau)'!$B$34*('Output(tau)'!$B$18-$H67)-(1-('Output(tau)'!$B$18-$H67)/X$1)^2/(4*'Output(tau)'!$B$12*('Output(tau)'!$B$18-$H67)/X$1)),0)</f>
        <v>7.2748530736762478E-3</v>
      </c>
      <c r="Y67">
        <f>IF('Output(tau)'!$B$18&gt;$H67,1/Y$1/SQRT(4*3.14159*'Output(tau)'!$B$12)*(('Output(tau)'!$B$18-$H67)/Y$1)^(-3/2)*EXP(-'Output(tau)'!$B$34*('Output(tau)'!$B$18-$H67)-(1-('Output(tau)'!$B$18-$H67)/Y$1)^2/(4*'Output(tau)'!$B$12*('Output(tau)'!$B$18-$H67)/Y$1)),0)</f>
        <v>4.7621145845837699E-3</v>
      </c>
      <c r="Z67">
        <f>IF('Output(tau)'!$B$18&gt;$H67,1/Z$1/SQRT(4*3.14159*'Output(tau)'!$B$12)*(('Output(tau)'!$B$18-$H67)/Z$1)^(-3/2)*EXP(-'Output(tau)'!$B$34*('Output(tau)'!$B$18-$H67)-(1-('Output(tau)'!$B$18-$H67)/Z$1)^2/(4*'Output(tau)'!$B$12*('Output(tau)'!$B$18-$H67)/Z$1)),0)</f>
        <v>3.0960301380089403E-3</v>
      </c>
      <c r="AA67">
        <f>IF('Output(tau)'!$B$18&gt;$H67,1/AA$1/SQRT(4*3.14159*'Output(tau)'!$B$12)*(('Output(tau)'!$B$18-$H67)/AA$1)^(-3/2)*EXP(-'Output(tau)'!$B$34*('Output(tau)'!$B$18-$H67)-(1-('Output(tau)'!$B$18-$H67)/AA$1)^2/(4*'Output(tau)'!$B$12*('Output(tau)'!$B$18-$H67)/AA$1)),0)</f>
        <v>2.0011139658281047E-3</v>
      </c>
      <c r="AB67">
        <f>IF('Output(tau)'!$B$18&gt;$H67,1/AB$1/SQRT(4*3.14159*'Output(tau)'!$B$12)*(('Output(tau)'!$B$18-$H67)/AB$1)^(-3/2)*EXP(-'Output(tau)'!$B$34*('Output(tau)'!$B$18-$H67)-(1-('Output(tau)'!$B$18-$H67)/AB$1)^2/(4*'Output(tau)'!$B$12*('Output(tau)'!$B$18-$H67)/AB$1)),0)</f>
        <v>1.2869117969827072E-3</v>
      </c>
      <c r="AC67">
        <f>IF('Output(tau)'!$B$18&gt;$H67,1/AC$1/SQRT(4*3.14159*'Output(tau)'!$B$12)*(('Output(tau)'!$B$18-$H67)/AC$1)^(-3/2)*EXP(-'Output(tau)'!$B$34*('Output(tau)'!$B$18-$H67)-(1-('Output(tau)'!$B$18-$H67)/AC$1)^2/(4*'Output(tau)'!$B$12*('Output(tau)'!$B$18-$H67)/AC$1)),0)</f>
        <v>8.2398939384658709E-4</v>
      </c>
      <c r="AD67">
        <f>IF('Output(tau)'!$B$18&gt;$H67,1/AD$1/SQRT(4*3.14159*'Output(tau)'!$B$12)*(('Output(tau)'!$B$18-$H67)/AD$1)^(-3/2)*EXP(-'Output(tau)'!$B$34*('Output(tau)'!$B$18-$H67)-(1-('Output(tau)'!$B$18-$H67)/AD$1)^2/(4*'Output(tau)'!$B$12*('Output(tau)'!$B$18-$H67)/AD$1)),0)</f>
        <v>5.2556503614046147E-4</v>
      </c>
      <c r="AE67">
        <f>IF('Output(tau)'!$B$18&gt;$H67,1/AE$1/SQRT(4*3.14159*'Output(tau)'!$B$12)*(('Output(tau)'!$B$18-$H67)/AE$1)^(-3/2)*EXP(-'Output(tau)'!$B$34*('Output(tau)'!$B$18-$H67)-(1-('Output(tau)'!$B$18-$H67)/AE$1)^2/(4*'Output(tau)'!$B$12*('Output(tau)'!$B$18-$H67)/AE$1)),0)</f>
        <v>3.3408764934975723E-4</v>
      </c>
      <c r="AF67">
        <f>IF('Output(tau)'!$B$18&gt;$H67,1/AF$1/SQRT(4*3.14159*'Output(tau)'!$B$12)*(('Output(tau)'!$B$18-$H67)/AF$1)^(-3/2)*EXP(-'Output(tau)'!$B$34*('Output(tau)'!$B$18-$H67)-(1-('Output(tau)'!$B$18-$H67)/AF$1)^2/(4*'Output(tau)'!$B$12*('Output(tau)'!$B$18-$H67)/AF$1)),0)</f>
        <v>2.1173343819078525E-4</v>
      </c>
      <c r="AG67">
        <f>IF('Output(tau)'!$B$18&gt;$H67,1/AG$1/SQRT(4*3.14159*'Output(tau)'!$B$12)*(('Output(tau)'!$B$18-$H67)/AG$1)^(-3/2)*EXP(-'Output(tau)'!$B$34*('Output(tau)'!$B$18-$H67)-(1-('Output(tau)'!$B$18-$H67)/AG$1)^2/(4*'Output(tau)'!$B$12*('Output(tau)'!$B$18-$H67)/AG$1)),0)</f>
        <v>1.3383028228569876E-4</v>
      </c>
      <c r="AH67">
        <f>IF('Output(tau)'!$B$18&gt;$H67,1/AH$1/SQRT(4*3.14159*'Output(tau)'!$B$12)*(('Output(tau)'!$B$18-$H67)/AH$1)^(-3/2)*EXP(-'Output(tau)'!$B$34*('Output(tau)'!$B$18-$H67)-(1-('Output(tau)'!$B$18-$H67)/AH$1)^2/(4*'Output(tau)'!$B$12*('Output(tau)'!$B$18-$H67)/AH$1)),0)</f>
        <v>8.4387017856023264E-5</v>
      </c>
      <c r="AI67">
        <f>IF('Output(tau)'!$B$18&gt;$H67,1/AI$1/SQRT(4*3.14159*'Output(tau)'!$B$12)*(('Output(tau)'!$B$18-$H67)/AI$1)^(-3/2)*EXP(-'Output(tau)'!$B$34*('Output(tau)'!$B$18-$H67)-(1-('Output(tau)'!$B$18-$H67)/AI$1)^2/(4*'Output(tau)'!$B$12*('Output(tau)'!$B$18-$H67)/AI$1)),0)</f>
        <v>5.3095384560035684E-5</v>
      </c>
      <c r="AJ67">
        <f>IF('Output(tau)'!$B$18&gt;$H67,1/AJ$1/SQRT(4*3.14159*'Output(tau)'!$B$12)*(('Output(tau)'!$B$18-$H67)/AJ$1)^(-3/2)*EXP(-'Output(tau)'!$B$34*('Output(tau)'!$B$18-$H67)-(1-('Output(tau)'!$B$18-$H67)/AJ$1)^2/(4*'Output(tau)'!$B$12*('Output(tau)'!$B$18-$H67)/AJ$1)),0)</f>
        <v>3.3341678410985867E-5</v>
      </c>
      <c r="AK67">
        <f>IF('Output(tau)'!$B$18&gt;$H67,1/AK$1/SQRT(4*3.14159*'Output(tau)'!$B$12)*(('Output(tau)'!$B$18-$H67)/AK$1)^(-3/2)*EXP(-'Output(tau)'!$B$34*('Output(tau)'!$B$18-$H67)-(1-('Output(tau)'!$B$18-$H67)/AK$1)^2/(4*'Output(tau)'!$B$12*('Output(tau)'!$B$18-$H67)/AK$1)),0)</f>
        <v>2.0899975085573423E-5</v>
      </c>
      <c r="AL67">
        <f>IF('Output(tau)'!$B$18&gt;$H67,1/AL$1/SQRT(4*3.14159*'Output(tau)'!$B$12)*(('Output(tau)'!$B$18-$H67)/AL$1)^(-3/2)*EXP(-'Output(tau)'!$B$34*('Output(tau)'!$B$18-$H67)-(1-('Output(tau)'!$B$18-$H67)/AL$1)^2/(4*'Output(tau)'!$B$12*('Output(tau)'!$B$18-$H67)/AL$1)),0)</f>
        <v>1.3079767345401182E-5</v>
      </c>
      <c r="AM67">
        <f>IF('Output(tau)'!$B$18&gt;$H67,1/AM$1/SQRT(4*3.14159*'Output(tau)'!$B$12)*(('Output(tau)'!$B$18-$H67)/AM$1)^(-3/2)*EXP(-'Output(tau)'!$B$34*('Output(tau)'!$B$18-$H67)-(1-('Output(tau)'!$B$18-$H67)/AM$1)^2/(4*'Output(tau)'!$B$12*('Output(tau)'!$B$18-$H67)/AM$1)),0)</f>
        <v>8.1735418217768552E-6</v>
      </c>
      <c r="AN67">
        <f>IF('Output(tau)'!$B$18&gt;$H67,1/AN$1/SQRT(4*3.14159*'Output(tau)'!$B$12)*(('Output(tau)'!$B$18-$H67)/AN$1)^(-3/2)*EXP(-'Output(tau)'!$B$34*('Output(tau)'!$B$18-$H67)-(1-('Output(tau)'!$B$18-$H67)/AN$1)^2/(4*'Output(tau)'!$B$12*('Output(tau)'!$B$18-$H67)/AN$1)),0)</f>
        <v>5.1006984740943335E-6</v>
      </c>
      <c r="AO67">
        <f>IF('Output(tau)'!$B$18&gt;$H67,1/AO$1/SQRT(4*3.14159*'Output(tau)'!$B$12)*(('Output(tau)'!$B$18-$H67)/AO$1)^(-3/2)*EXP(-'Output(tau)'!$B$34*('Output(tau)'!$B$18-$H67)-(1-('Output(tau)'!$B$18-$H67)/AO$1)^2/(4*'Output(tau)'!$B$12*('Output(tau)'!$B$18-$H67)/AO$1)),0)</f>
        <v>3.1791073079206788E-6</v>
      </c>
      <c r="AP67">
        <f>IF('Output(tau)'!$B$18&gt;$H67,1/AP$1/SQRT(4*3.14159*'Output(tau)'!$B$12)*(('Output(tau)'!$B$18-$H67)/AP$1)^(-3/2)*EXP(-'Output(tau)'!$B$34*('Output(tau)'!$B$18-$H67)-(1-('Output(tau)'!$B$18-$H67)/AP$1)^2/(4*'Output(tau)'!$B$12*('Output(tau)'!$B$18-$H67)/AP$1)),0)</f>
        <v>1.9791505512677733E-6</v>
      </c>
      <c r="AQ67">
        <f>IF('Output(tau)'!$B$18&gt;$H67,1/AQ$1/SQRT(4*3.14159*'Output(tau)'!$B$12)*(('Output(tau)'!$B$18-$H67)/AQ$1)^(-3/2)*EXP(-'Output(tau)'!$B$34*('Output(tau)'!$B$18-$H67)-(1-('Output(tau)'!$B$18-$H67)/AQ$1)^2/(4*'Output(tau)'!$B$12*('Output(tau)'!$B$18-$H67)/AQ$1)),0)</f>
        <v>1.2308016539424094E-6</v>
      </c>
      <c r="AR67">
        <f>IF('Output(tau)'!$B$18&gt;$H67,1/AR$1/SQRT(4*3.14159*'Output(tau)'!$B$12)*(('Output(tau)'!$B$18-$H67)/AR$1)^(-3/2)*EXP(-'Output(tau)'!$B$34*('Output(tau)'!$B$18-$H67)-(1-('Output(tau)'!$B$18-$H67)/AR$1)^2/(4*'Output(tau)'!$B$12*('Output(tau)'!$B$18-$H67)/AR$1)),0)</f>
        <v>7.6465676553953885E-7</v>
      </c>
      <c r="AS67">
        <f>IF('Output(tau)'!$B$18&gt;$H67,1/AS$1/SQRT(4*3.14159*'Output(tau)'!$B$12)*(('Output(tau)'!$B$18-$H67)/AS$1)^(-3/2)*EXP(-'Output(tau)'!$B$34*('Output(tau)'!$B$18-$H67)-(1-('Output(tau)'!$B$18-$H67)/AS$1)^2/(4*'Output(tau)'!$B$12*('Output(tau)'!$B$18-$H67)/AS$1)),0)</f>
        <v>4.7461831427622599E-7</v>
      </c>
      <c r="AT67">
        <f>IF('Output(tau)'!$B$18&gt;$H67,1/AT$1/SQRT(4*3.14159*'Output(tau)'!$B$12)*(('Output(tau)'!$B$18-$H67)/AT$1)^(-3/2)*EXP(-'Output(tau)'!$B$34*('Output(tau)'!$B$18-$H67)-(1-('Output(tau)'!$B$18-$H67)/AT$1)^2/(4*'Output(tau)'!$B$12*('Output(tau)'!$B$18-$H67)/AT$1)),0)</f>
        <v>2.943399892112383E-7</v>
      </c>
      <c r="AU67">
        <f>IF('Output(tau)'!$B$18&gt;$H67,1/AU$1/SQRT(4*3.14159*'Output(tau)'!$B$12)*(('Output(tau)'!$B$18-$H67)/AU$1)^(-3/2)*EXP(-'Output(tau)'!$B$34*('Output(tau)'!$B$18-$H67)-(1-('Output(tau)'!$B$18-$H67)/AU$1)^2/(4*'Output(tau)'!$B$12*('Output(tau)'!$B$18-$H67)/AU$1)),0)</f>
        <v>1.8239192689046242E-7</v>
      </c>
      <c r="AV67">
        <f>IF('Output(tau)'!$B$18&gt;$H67,1/AV$1/SQRT(4*3.14159*'Output(tau)'!$B$12)*(('Output(tau)'!$B$18-$H67)/AV$1)^(-3/2)*EXP(-'Output(tau)'!$B$34*('Output(tau)'!$B$18-$H67)-(1-('Output(tau)'!$B$18-$H67)/AV$1)^2/(4*'Output(tau)'!$B$12*('Output(tau)'!$B$18-$H67)/AV$1)),0)</f>
        <v>1.129369321905583E-7</v>
      </c>
    </row>
    <row r="68" spans="7:48" x14ac:dyDescent="0.15">
      <c r="G68">
        <f>IF('Output(tau)'!$B$18&gt;H68,'Output(tau)'!$B$18-H68,0)</f>
        <v>4</v>
      </c>
      <c r="H68">
        <v>1996</v>
      </c>
      <c r="I68">
        <f>IF('Output(tau)'!$B$18&gt;$H68,1/I$1/SQRT(4*3.14159*'Output(tau)'!$B$12)*(('Output(tau)'!$B$18-$H68)/I$1)^(-3/2)*EXP(-'Output(tau)'!$B$34*('Output(tau)'!$B$18-$H68)-(1-('Output(tau)'!$B$18-$H68)/I$1)^2/(4*'Output(tau)'!$B$12*('Output(tau)'!$B$18-$H68)/I$1)),0)</f>
        <v>3.7165731078662521E-2</v>
      </c>
      <c r="J68">
        <f>IF('Output(tau)'!$B$18&gt;$H68,1/J$1/SQRT(4*3.14159*'Output(tau)'!$B$12)*(('Output(tau)'!$B$18-$H68)/J$1)^(-3/2)*EXP(-'Output(tau)'!$B$34*('Output(tau)'!$B$18-$H68)-(1-('Output(tau)'!$B$18-$H68)/J$1)^2/(4*'Output(tau)'!$B$12*('Output(tau)'!$B$18-$H68)/J$1)),0)</f>
        <v>4.5180617248266747E-2</v>
      </c>
      <c r="K68">
        <f>IF('Output(tau)'!$B$18&gt;$H68,1/K$1/SQRT(4*3.14159*'Output(tau)'!$B$12)*(('Output(tau)'!$B$18-$H68)/K$1)^(-3/2)*EXP(-'Output(tau)'!$B$34*('Output(tau)'!$B$18-$H68)-(1-('Output(tau)'!$B$18-$H68)/K$1)^2/(4*'Output(tau)'!$B$12*('Output(tau)'!$B$18-$H68)/K$1)),0)</f>
        <v>0.15681509832951787</v>
      </c>
      <c r="L68">
        <f>IF('Output(tau)'!$B$18&gt;$H68,1/L$1/SQRT(4*3.14159*'Output(tau)'!$B$12)*(('Output(tau)'!$B$18-$H68)/L$1)^(-3/2)*EXP(-'Output(tau)'!$B$34*('Output(tau)'!$B$18-$H68)-(1-('Output(tau)'!$B$18-$H68)/L$1)^2/(4*'Output(tau)'!$B$12*('Output(tau)'!$B$18-$H68)/L$1)),0)</f>
        <v>0.22301560870572928</v>
      </c>
      <c r="M68">
        <f>IF('Output(tau)'!$B$18&gt;$H68,1/M$1/SQRT(4*3.14159*'Output(tau)'!$B$12)*(('Output(tau)'!$B$18-$H68)/M$1)^(-3/2)*EXP(-'Output(tau)'!$B$34*('Output(tau)'!$B$18-$H68)-(1-('Output(tau)'!$B$18-$H68)/M$1)^2/(4*'Output(tau)'!$B$12*('Output(tau)'!$B$18-$H68)/M$1)),0)</f>
        <v>0.22004092215801471</v>
      </c>
      <c r="N68">
        <f>IF('Output(tau)'!$B$18&gt;$H68,1/N$1/SQRT(4*3.14159*'Output(tau)'!$B$12)*(('Output(tau)'!$B$18-$H68)/N$1)^(-3/2)*EXP(-'Output(tau)'!$B$34*('Output(tau)'!$B$18-$H68)-(1-('Output(tau)'!$B$18-$H68)/N$1)^2/(4*'Output(tau)'!$B$12*('Output(tau)'!$B$18-$H68)/N$1)),0)</f>
        <v>0.18006315502344328</v>
      </c>
      <c r="O68">
        <f>IF('Output(tau)'!$B$18&gt;$H68,1/O$1/SQRT(4*3.14159*'Output(tau)'!$B$12)*(('Output(tau)'!$B$18-$H68)/O$1)^(-3/2)*EXP(-'Output(tau)'!$B$34*('Output(tau)'!$B$18-$H68)-(1-('Output(tau)'!$B$18-$H68)/O$1)^2/(4*'Output(tau)'!$B$12*('Output(tau)'!$B$18-$H68)/O$1)),0)</f>
        <v>0.13208930258873253</v>
      </c>
      <c r="P68">
        <f>IF('Output(tau)'!$B$18&gt;$H68,1/P$1/SQRT(4*3.14159*'Output(tau)'!$B$12)*(('Output(tau)'!$B$18-$H68)/P$1)^(-3/2)*EXP(-'Output(tau)'!$B$34*('Output(tau)'!$B$18-$H68)-(1-('Output(tau)'!$B$18-$H68)/P$1)^2/(4*'Output(tau)'!$B$12*('Output(tau)'!$B$18-$H68)/P$1)),0)</f>
        <v>9.036123449653348E-2</v>
      </c>
      <c r="Q68">
        <f>IF('Output(tau)'!$B$18&gt;$H68,1/Q$1/SQRT(4*3.14159*'Output(tau)'!$B$12)*(('Output(tau)'!$B$18-$H68)/Q$1)^(-3/2)*EXP(-'Output(tau)'!$B$34*('Output(tau)'!$B$18-$H68)-(1-('Output(tau)'!$B$18-$H68)/Q$1)^2/(4*'Output(tau)'!$B$12*('Output(tau)'!$B$18-$H68)/Q$1)),0)</f>
        <v>5.8944466813038346E-2</v>
      </c>
      <c r="R68">
        <f>IF('Output(tau)'!$B$18&gt;$H68,1/R$1/SQRT(4*3.14159*'Output(tau)'!$B$12)*(('Output(tau)'!$B$18-$H68)/R$1)^(-3/2)*EXP(-'Output(tau)'!$B$34*('Output(tau)'!$B$18-$H68)-(1-('Output(tau)'!$B$18-$H68)/R$1)^2/(4*'Output(tau)'!$B$12*('Output(tau)'!$B$18-$H68)/R$1)),0)</f>
        <v>3.7165731078662521E-2</v>
      </c>
      <c r="S68">
        <f>IF('Output(tau)'!$B$18&gt;$H68,1/S$1/SQRT(4*3.14159*'Output(tau)'!$B$12)*(('Output(tau)'!$B$18-$H68)/S$1)^(-3/2)*EXP(-'Output(tau)'!$B$34*('Output(tau)'!$B$18-$H68)-(1-('Output(tau)'!$B$18-$H68)/S$1)^2/(4*'Output(tau)'!$B$12*('Output(tau)'!$B$18-$H68)/S$1)),0)</f>
        <v>2.2850004401249797E-2</v>
      </c>
      <c r="T68">
        <f>IF('Output(tau)'!$B$18&gt;$H68,1/T$1/SQRT(4*3.14159*'Output(tau)'!$B$12)*(('Output(tau)'!$B$18-$H68)/T$1)^(-3/2)*EXP(-'Output(tau)'!$B$34*('Output(tau)'!$B$18-$H68)-(1-('Output(tau)'!$B$18-$H68)/T$1)^2/(4*'Output(tau)'!$B$12*('Output(tau)'!$B$18-$H68)/T$1)),0)</f>
        <v>1.3779949132904258E-2</v>
      </c>
      <c r="U68">
        <f>IF('Output(tau)'!$B$18&gt;$H68,1/U$1/SQRT(4*3.14159*'Output(tau)'!$B$12)*(('Output(tau)'!$B$18-$H68)/U$1)^(-3/2)*EXP(-'Output(tau)'!$B$34*('Output(tau)'!$B$18-$H68)-(1-('Output(tau)'!$B$18-$H68)/U$1)^2/(4*'Output(tau)'!$B$12*('Output(tau)'!$B$18-$H68)/U$1)),0)</f>
        <v>8.1852887827287002E-3</v>
      </c>
      <c r="V68">
        <f>IF('Output(tau)'!$B$18&gt;$H68,1/V$1/SQRT(4*3.14159*'Output(tau)'!$B$12)*(('Output(tau)'!$B$18-$H68)/V$1)^(-3/2)*EXP(-'Output(tau)'!$B$34*('Output(tau)'!$B$18-$H68)-(1-('Output(tau)'!$B$18-$H68)/V$1)^2/(4*'Output(tau)'!$B$12*('Output(tau)'!$B$18-$H68)/V$1)),0)</f>
        <v>4.803465003272573E-3</v>
      </c>
      <c r="W68">
        <f>IF('Output(tau)'!$B$18&gt;$H68,1/W$1/SQRT(4*3.14159*'Output(tau)'!$B$12)*(('Output(tau)'!$B$18-$H68)/W$1)^(-3/2)*EXP(-'Output(tau)'!$B$34*('Output(tau)'!$B$18-$H68)-(1-('Output(tau)'!$B$18-$H68)/W$1)^2/(4*'Output(tau)'!$B$12*('Output(tau)'!$B$18-$H68)/W$1)),0)</f>
        <v>2.7911480999071249E-3</v>
      </c>
      <c r="X68">
        <f>IF('Output(tau)'!$B$18&gt;$H68,1/X$1/SQRT(4*3.14159*'Output(tau)'!$B$12)*(('Output(tau)'!$B$18-$H68)/X$1)^(-3/2)*EXP(-'Output(tau)'!$B$34*('Output(tau)'!$B$18-$H68)-(1-('Output(tau)'!$B$18-$H68)/X$1)^2/(4*'Output(tau)'!$B$12*('Output(tau)'!$B$18-$H68)/X$1)),0)</f>
        <v>1.6086397462283838E-3</v>
      </c>
      <c r="Y68">
        <f>IF('Output(tau)'!$B$18&gt;$H68,1/Y$1/SQRT(4*3.14159*'Output(tau)'!$B$12)*(('Output(tau)'!$B$18-$H68)/Y$1)^(-3/2)*EXP(-'Output(tau)'!$B$34*('Output(tau)'!$B$18-$H68)-(1-('Output(tau)'!$B$18-$H68)/Y$1)^2/(4*'Output(tau)'!$B$12*('Output(tau)'!$B$18-$H68)/Y$1)),0)</f>
        <v>9.2078009448204128E-4</v>
      </c>
      <c r="Z68">
        <f>IF('Output(tau)'!$B$18&gt;$H68,1/Z$1/SQRT(4*3.14159*'Output(tau)'!$B$12)*(('Output(tau)'!$B$18-$H68)/Z$1)^(-3/2)*EXP(-'Output(tau)'!$B$34*('Output(tau)'!$B$18-$H68)-(1-('Output(tau)'!$B$18-$H68)/Z$1)^2/(4*'Output(tau)'!$B$12*('Output(tau)'!$B$18-$H68)/Z$1)),0)</f>
        <v>5.2399397440166054E-4</v>
      </c>
      <c r="AA68">
        <f>IF('Output(tau)'!$B$18&gt;$H68,1/AA$1/SQRT(4*3.14159*'Output(tau)'!$B$12)*(('Output(tau)'!$B$18-$H68)/AA$1)^(-3/2)*EXP(-'Output(tau)'!$B$34*('Output(tau)'!$B$18-$H68)-(1-('Output(tau)'!$B$18-$H68)/AA$1)^2/(4*'Output(tau)'!$B$12*('Output(tau)'!$B$18-$H68)/AA$1)),0)</f>
        <v>2.9670950477108738E-4</v>
      </c>
      <c r="AB68">
        <f>IF('Output(tau)'!$B$18&gt;$H68,1/AB$1/SQRT(4*3.14159*'Output(tau)'!$B$12)*(('Output(tau)'!$B$18-$H68)/AB$1)^(-3/2)*EXP(-'Output(tau)'!$B$34*('Output(tau)'!$B$18-$H68)-(1-('Output(tau)'!$B$18-$H68)/AB$1)^2/(4*'Output(tau)'!$B$12*('Output(tau)'!$B$18-$H68)/AB$1)),0)</f>
        <v>1.6728785285712348E-4</v>
      </c>
      <c r="AC68">
        <f>IF('Output(tau)'!$B$18&gt;$H68,1/AC$1/SQRT(4*3.14159*'Output(tau)'!$B$12)*(('Output(tau)'!$B$18-$H68)/AC$1)^(-3/2)*EXP(-'Output(tau)'!$B$34*('Output(tau)'!$B$18-$H68)-(1-('Output(tau)'!$B$18-$H68)/AC$1)^2/(4*'Output(tau)'!$B$12*('Output(tau)'!$B$18-$H68)/AC$1)),0)</f>
        <v>9.3964833850444514E-5</v>
      </c>
      <c r="AD68">
        <f>IF('Output(tau)'!$B$18&gt;$H68,1/AD$1/SQRT(4*3.14159*'Output(tau)'!$B$12)*(('Output(tau)'!$B$18-$H68)/AD$1)^(-3/2)*EXP(-'Output(tau)'!$B$34*('Output(tau)'!$B$18-$H68)-(1-('Output(tau)'!$B$18-$H68)/AD$1)^2/(4*'Output(tau)'!$B$12*('Output(tau)'!$B$18-$H68)/AD$1)),0)</f>
        <v>5.2605760752833601E-5</v>
      </c>
      <c r="AE68">
        <f>IF('Output(tau)'!$B$18&gt;$H68,1/AE$1/SQRT(4*3.14159*'Output(tau)'!$B$12)*(('Output(tau)'!$B$18-$H68)/AE$1)^(-3/2)*EXP(-'Output(tau)'!$B$34*('Output(tau)'!$B$18-$H68)-(1-('Output(tau)'!$B$18-$H68)/AE$1)^2/(4*'Output(tau)'!$B$12*('Output(tau)'!$B$18-$H68)/AE$1)),0)</f>
        <v>2.9365319255765109E-5</v>
      </c>
      <c r="AF68">
        <f>IF('Output(tau)'!$B$18&gt;$H68,1/AF$1/SQRT(4*3.14159*'Output(tau)'!$B$12)*(('Output(tau)'!$B$18-$H68)/AF$1)^(-3/2)*EXP(-'Output(tau)'!$B$34*('Output(tau)'!$B$18-$H68)-(1-('Output(tau)'!$B$18-$H68)/AF$1)^2/(4*'Output(tau)'!$B$12*('Output(tau)'!$B$18-$H68)/AF$1)),0)</f>
        <v>1.6349709181751476E-5</v>
      </c>
      <c r="AG68">
        <f>IF('Output(tau)'!$B$18&gt;$H68,1/AG$1/SQRT(4*3.14159*'Output(tau)'!$B$12)*(('Output(tau)'!$B$18-$H68)/AG$1)^(-3/2)*EXP(-'Output(tau)'!$B$34*('Output(tau)'!$B$18-$H68)-(1-('Output(tau)'!$B$18-$H68)/AG$1)^2/(4*'Output(tau)'!$B$12*('Output(tau)'!$B$18-$H68)/AG$1)),0)</f>
        <v>9.0819395266805129E-6</v>
      </c>
      <c r="AH68">
        <f>IF('Output(tau)'!$B$18&gt;$H68,1/AH$1/SQRT(4*3.14159*'Output(tau)'!$B$12)*(('Output(tau)'!$B$18-$H68)/AH$1)^(-3/2)*EXP(-'Output(tau)'!$B$34*('Output(tau)'!$B$18-$H68)-(1-('Output(tau)'!$B$18-$H68)/AH$1)^2/(4*'Output(tau)'!$B$12*('Output(tau)'!$B$18-$H68)/AH$1)),0)</f>
        <v>5.0343415650197267E-6</v>
      </c>
      <c r="AI68">
        <f>IF('Output(tau)'!$B$18&gt;$H68,1/AI$1/SQRT(4*3.14159*'Output(tau)'!$B$12)*(('Output(tau)'!$B$18-$H68)/AI$1)^(-3/2)*EXP(-'Output(tau)'!$B$34*('Output(tau)'!$B$18-$H68)-(1-('Output(tau)'!$B$18-$H68)/AI$1)^2/(4*'Output(tau)'!$B$12*('Output(tau)'!$B$18-$H68)/AI$1)),0)</f>
        <v>2.7854179230589814E-6</v>
      </c>
      <c r="AJ68">
        <f>IF('Output(tau)'!$B$18&gt;$H68,1/AJ$1/SQRT(4*3.14159*'Output(tau)'!$B$12)*(('Output(tau)'!$B$18-$H68)/AJ$1)^(-3/2)*EXP(-'Output(tau)'!$B$34*('Output(tau)'!$B$18-$H68)-(1-('Output(tau)'!$B$18-$H68)/AJ$1)^2/(4*'Output(tau)'!$B$12*('Output(tau)'!$B$18-$H68)/AJ$1)),0)</f>
        <v>1.5385020674280118E-6</v>
      </c>
      <c r="AK68">
        <f>IF('Output(tau)'!$B$18&gt;$H68,1/AK$1/SQRT(4*3.14159*'Output(tau)'!$B$12)*(('Output(tau)'!$B$18-$H68)/AK$1)^(-3/2)*EXP(-'Output(tau)'!$B$34*('Output(tau)'!$B$18-$H68)-(1-('Output(tau)'!$B$18-$H68)/AK$1)^2/(4*'Output(tau)'!$B$12*('Output(tau)'!$B$18-$H68)/AK$1)),0)</f>
        <v>8.4846214478203917E-7</v>
      </c>
      <c r="AL68">
        <f>IF('Output(tau)'!$B$18&gt;$H68,1/AL$1/SQRT(4*3.14159*'Output(tau)'!$B$12)*(('Output(tau)'!$B$18-$H68)/AL$1)^(-3/2)*EXP(-'Output(tau)'!$B$34*('Output(tau)'!$B$18-$H68)-(1-('Output(tau)'!$B$18-$H68)/AL$1)^2/(4*'Output(tau)'!$B$12*('Output(tau)'!$B$18-$H68)/AL$1)),0)</f>
        <v>4.6725282769955344E-7</v>
      </c>
      <c r="AM68">
        <f>IF('Output(tau)'!$B$18&gt;$H68,1/AM$1/SQRT(4*3.14159*'Output(tau)'!$B$12)*(('Output(tau)'!$B$18-$H68)/AM$1)^(-3/2)*EXP(-'Output(tau)'!$B$34*('Output(tau)'!$B$18-$H68)-(1-('Output(tau)'!$B$18-$H68)/AM$1)^2/(4*'Output(tau)'!$B$12*('Output(tau)'!$B$18-$H68)/AM$1)),0)</f>
        <v>2.569850977209365E-7</v>
      </c>
      <c r="AN68">
        <f>IF('Output(tau)'!$B$18&gt;$H68,1/AN$1/SQRT(4*3.14159*'Output(tau)'!$B$12)*(('Output(tau)'!$B$18-$H68)/AN$1)^(-3/2)*EXP(-'Output(tau)'!$B$34*('Output(tau)'!$B$18-$H68)-(1-('Output(tau)'!$B$18-$H68)/AN$1)^2/(4*'Output(tau)'!$B$12*('Output(tau)'!$B$18-$H68)/AN$1)),0)</f>
        <v>1.4117116523819784E-7</v>
      </c>
      <c r="AO68">
        <f>IF('Output(tau)'!$B$18&gt;$H68,1/AO$1/SQRT(4*3.14159*'Output(tau)'!$B$12)*(('Output(tau)'!$B$18-$H68)/AO$1)^(-3/2)*EXP(-'Output(tau)'!$B$34*('Output(tau)'!$B$18-$H68)-(1-('Output(tau)'!$B$18-$H68)/AO$1)^2/(4*'Output(tau)'!$B$12*('Output(tau)'!$B$18-$H68)/AO$1)),0)</f>
        <v>7.7465185673427518E-8</v>
      </c>
      <c r="AP68">
        <f>IF('Output(tau)'!$B$18&gt;$H68,1/AP$1/SQRT(4*3.14159*'Output(tau)'!$B$12)*(('Output(tau)'!$B$18-$H68)/AP$1)^(-3/2)*EXP(-'Output(tau)'!$B$34*('Output(tau)'!$B$18-$H68)-(1-('Output(tau)'!$B$18-$H68)/AP$1)^2/(4*'Output(tau)'!$B$12*('Output(tau)'!$B$18-$H68)/AP$1)),0)</f>
        <v>4.2464471255794649E-8</v>
      </c>
      <c r="AQ68">
        <f>IF('Output(tau)'!$B$18&gt;$H68,1/AQ$1/SQRT(4*3.14159*'Output(tau)'!$B$12)*(('Output(tau)'!$B$18-$H68)/AQ$1)^(-3/2)*EXP(-'Output(tau)'!$B$34*('Output(tau)'!$B$18-$H68)-(1-('Output(tau)'!$B$18-$H68)/AQ$1)^2/(4*'Output(tau)'!$B$12*('Output(tau)'!$B$18-$H68)/AQ$1)),0)</f>
        <v>2.3256040055817988E-8</v>
      </c>
      <c r="AR68">
        <f>IF('Output(tau)'!$B$18&gt;$H68,1/AR$1/SQRT(4*3.14159*'Output(tau)'!$B$12)*(('Output(tau)'!$B$18-$H68)/AR$1)^(-3/2)*EXP(-'Output(tau)'!$B$34*('Output(tau)'!$B$18-$H68)-(1-('Output(tau)'!$B$18-$H68)/AR$1)^2/(4*'Output(tau)'!$B$12*('Output(tau)'!$B$18-$H68)/AR$1)),0)</f>
        <v>1.2725232483098718E-8</v>
      </c>
      <c r="AS68">
        <f>IF('Output(tau)'!$B$18&gt;$H68,1/AS$1/SQRT(4*3.14159*'Output(tau)'!$B$12)*(('Output(tau)'!$B$18-$H68)/AS$1)^(-3/2)*EXP(-'Output(tau)'!$B$34*('Output(tau)'!$B$18-$H68)-(1-('Output(tau)'!$B$18-$H68)/AS$1)^2/(4*'Output(tau)'!$B$12*('Output(tau)'!$B$18-$H68)/AS$1)),0)</f>
        <v>6.9573164096168438E-9</v>
      </c>
      <c r="AT68">
        <f>IF('Output(tau)'!$B$18&gt;$H68,1/AT$1/SQRT(4*3.14159*'Output(tau)'!$B$12)*(('Output(tau)'!$B$18-$H68)/AT$1)^(-3/2)*EXP(-'Output(tau)'!$B$34*('Output(tau)'!$B$18-$H68)-(1-('Output(tau)'!$B$18-$H68)/AT$1)^2/(4*'Output(tau)'!$B$12*('Output(tau)'!$B$18-$H68)/AT$1)),0)</f>
        <v>3.8009092929932116E-9</v>
      </c>
      <c r="AU68">
        <f>IF('Output(tau)'!$B$18&gt;$H68,1/AU$1/SQRT(4*3.14159*'Output(tau)'!$B$12)*(('Output(tau)'!$B$18-$H68)/AU$1)^(-3/2)*EXP(-'Output(tau)'!$B$34*('Output(tau)'!$B$18-$H68)-(1-('Output(tau)'!$B$18-$H68)/AU$1)^2/(4*'Output(tau)'!$B$12*('Output(tau)'!$B$18-$H68)/AU$1)),0)</f>
        <v>2.0750301989044056E-9</v>
      </c>
      <c r="AV68">
        <f>IF('Output(tau)'!$B$18&gt;$H68,1/AV$1/SQRT(4*3.14159*'Output(tau)'!$B$12)*(('Output(tau)'!$B$18-$H68)/AV$1)^(-3/2)*EXP(-'Output(tau)'!$B$34*('Output(tau)'!$B$18-$H68)-(1-('Output(tau)'!$B$18-$H68)/AV$1)^2/(4*'Output(tau)'!$B$12*('Output(tau)'!$B$18-$H68)/AV$1)),0)</f>
        <v>1.1320666630509337E-9</v>
      </c>
    </row>
    <row r="69" spans="7:48" x14ac:dyDescent="0.15">
      <c r="G69">
        <f>IF('Output(tau)'!$B$18&gt;H69,'Output(tau)'!$B$18-H69,0)</f>
        <v>3</v>
      </c>
      <c r="H69">
        <v>1997</v>
      </c>
      <c r="I69">
        <f>IF('Output(tau)'!$B$18&gt;$H69,1/I$1/SQRT(4*3.14159*'Output(tau)'!$B$12)*(('Output(tau)'!$B$18-$H69)/I$1)^(-3/2)*EXP(-'Output(tau)'!$B$34*('Output(tau)'!$B$18-$H69)-(1-('Output(tau)'!$B$18-$H69)/I$1)^2/(4*'Output(tau)'!$B$12*('Output(tau)'!$B$18-$H69)/I$1)),0)</f>
        <v>9.148380823867517E-3</v>
      </c>
      <c r="J69">
        <f>IF('Output(tau)'!$B$18&gt;$H69,1/J$1/SQRT(4*3.14159*'Output(tau)'!$B$12)*(('Output(tau)'!$B$18-$H69)/J$1)^(-3/2)*EXP(-'Output(tau)'!$B$34*('Output(tau)'!$B$18-$H69)-(1-('Output(tau)'!$B$18-$H69)/J$1)^2/(4*'Output(tau)'!$B$12*('Output(tau)'!$B$18-$H69)/J$1)),0)</f>
        <v>0.16005613779861627</v>
      </c>
      <c r="K69">
        <f>IF('Output(tau)'!$B$18&gt;$H69,1/K$1/SQRT(4*3.14159*'Output(tau)'!$B$12)*(('Output(tau)'!$B$18-$H69)/K$1)^(-3/2)*EXP(-'Output(tau)'!$B$34*('Output(tau)'!$B$18-$H69)-(1-('Output(tau)'!$B$18-$H69)/K$1)^2/(4*'Output(tau)'!$B$12*('Output(tau)'!$B$18-$H69)/K$1)),0)</f>
        <v>0.29735414494097234</v>
      </c>
      <c r="L69">
        <f>IF('Output(tau)'!$B$18&gt;$H69,1/L$1/SQRT(4*3.14159*'Output(tau)'!$B$12)*(('Output(tau)'!$B$18-$H69)/L$1)^(-3/2)*EXP(-'Output(tau)'!$B$34*('Output(tau)'!$B$18-$H69)-(1-('Output(tau)'!$B$18-$H69)/L$1)^2/(4*'Output(tau)'!$B$12*('Output(tau)'!$B$18-$H69)/L$1)),0)</f>
        <v>0.27878239703025404</v>
      </c>
      <c r="M69">
        <f>IF('Output(tau)'!$B$18&gt;$H69,1/M$1/SQRT(4*3.14159*'Output(tau)'!$B$12)*(('Output(tau)'!$B$18-$H69)/M$1)^(-3/2)*EXP(-'Output(tau)'!$B$34*('Output(tau)'!$B$18-$H69)-(1-('Output(tau)'!$B$18-$H69)/M$1)^2/(4*'Output(tau)'!$B$12*('Output(tau)'!$B$18-$H69)/M$1)),0)</f>
        <v>0.19709187308730788</v>
      </c>
      <c r="N69">
        <f>IF('Output(tau)'!$B$18&gt;$H69,1/N$1/SQRT(4*3.14159*'Output(tau)'!$B$12)*(('Output(tau)'!$B$18-$H69)/N$1)^(-3/2)*EXP(-'Output(tau)'!$B$34*('Output(tau)'!$B$18-$H69)-(1-('Output(tau)'!$B$18-$H69)/N$1)^2/(4*'Output(tau)'!$B$12*('Output(tau)'!$B$18-$H69)/N$1)),0)</f>
        <v>0.12048164599537797</v>
      </c>
      <c r="O69">
        <f>IF('Output(tau)'!$B$18&gt;$H69,1/O$1/SQRT(4*3.14159*'Output(tau)'!$B$12)*(('Output(tau)'!$B$18-$H69)/O$1)^(-3/2)*EXP(-'Output(tau)'!$B$34*('Output(tau)'!$B$18-$H69)-(1-('Output(tau)'!$B$18-$H69)/O$1)^2/(4*'Output(tau)'!$B$12*('Output(tau)'!$B$18-$H69)/O$1)),0)</f>
        <v>6.7613715946876721E-2</v>
      </c>
      <c r="P69">
        <f>IF('Output(tau)'!$B$18&gt;$H69,1/P$1/SQRT(4*3.14159*'Output(tau)'!$B$12)*(('Output(tau)'!$B$18-$H69)/P$1)^(-3/2)*EXP(-'Output(tau)'!$B$34*('Output(tau)'!$B$18-$H69)-(1-('Output(tau)'!$B$18-$H69)/P$1)^2/(4*'Output(tau)'!$B$12*('Output(tau)'!$B$18-$H69)/P$1)),0)</f>
        <v>3.5915601939400826E-2</v>
      </c>
      <c r="Q69">
        <f>IF('Output(tau)'!$B$18&gt;$H69,1/Q$1/SQRT(4*3.14159*'Output(tau)'!$B$12)*(('Output(tau)'!$B$18-$H69)/Q$1)^(-3/2)*EXP(-'Output(tau)'!$B$34*('Output(tau)'!$B$18-$H69)-(1-('Output(tau)'!$B$18-$H69)/Q$1)^2/(4*'Output(tau)'!$B$12*('Output(tau)'!$B$18-$H69)/Q$1)),0)</f>
        <v>1.8373265510539024E-2</v>
      </c>
      <c r="R69">
        <f>IF('Output(tau)'!$B$18&gt;$H69,1/R$1/SQRT(4*3.14159*'Output(tau)'!$B$12)*(('Output(tau)'!$B$18-$H69)/R$1)^(-3/2)*EXP(-'Output(tau)'!$B$34*('Output(tau)'!$B$18-$H69)-(1-('Output(tau)'!$B$18-$H69)/R$1)^2/(4*'Output(tau)'!$B$12*('Output(tau)'!$B$18-$H69)/R$1)),0)</f>
        <v>9.148380823867517E-3</v>
      </c>
      <c r="S69">
        <f>IF('Output(tau)'!$B$18&gt;$H69,1/S$1/SQRT(4*3.14159*'Output(tau)'!$B$12)*(('Output(tau)'!$B$18-$H69)/S$1)^(-3/2)*EXP(-'Output(tau)'!$B$34*('Output(tau)'!$B$18-$H69)-(1-('Output(tau)'!$B$18-$H69)/S$1)^2/(4*'Output(tau)'!$B$12*('Output(tau)'!$B$18-$H69)/S$1)),0)</f>
        <v>4.464157377343383E-3</v>
      </c>
      <c r="T69">
        <f>IF('Output(tau)'!$B$18&gt;$H69,1/T$1/SQRT(4*3.14159*'Output(tau)'!$B$12)*(('Output(tau)'!$B$18-$H69)/T$1)^(-3/2)*EXP(-'Output(tau)'!$B$34*('Output(tau)'!$B$18-$H69)-(1-('Output(tau)'!$B$18-$H69)/T$1)^2/(4*'Output(tau)'!$B$12*('Output(tau)'!$B$18-$H69)/T$1)),0)</f>
        <v>2.1448529949711801E-3</v>
      </c>
      <c r="U69">
        <f>IF('Output(tau)'!$B$18&gt;$H69,1/U$1/SQRT(4*3.14159*'Output(tau)'!$B$12)*(('Output(tau)'!$B$18-$H69)/U$1)^(-3/2)*EXP(-'Output(tau)'!$B$34*('Output(tau)'!$B$18-$H69)-(1-('Output(tau)'!$B$18-$H69)/U$1)^2/(4*'Output(tau)'!$B$12*('Output(tau)'!$B$18-$H69)/U$1)),0)</f>
        <v>1.0179959704285342E-3</v>
      </c>
      <c r="V69">
        <f>IF('Output(tau)'!$B$18&gt;$H69,1/V$1/SQRT(4*3.14159*'Output(tau)'!$B$12)*(('Output(tau)'!$B$18-$H69)/V$1)^(-3/2)*EXP(-'Output(tau)'!$B$34*('Output(tau)'!$B$18-$H69)-(1-('Output(tau)'!$B$18-$H69)/V$1)^2/(4*'Output(tau)'!$B$12*('Output(tau)'!$B$18-$H69)/V$1)),0)</f>
        <v>4.7843515416988539E-4</v>
      </c>
      <c r="W69">
        <f>IF('Output(tau)'!$B$18&gt;$H69,1/W$1/SQRT(4*3.14159*'Output(tau)'!$B$12)*(('Output(tau)'!$B$18-$H69)/W$1)^(-3/2)*EXP(-'Output(tau)'!$B$34*('Output(tau)'!$B$18-$H69)-(1-('Output(tau)'!$B$18-$H69)/W$1)^2/(4*'Output(tau)'!$B$12*('Output(tau)'!$B$18-$H69)/W$1)),0)</f>
        <v>2.23050470476165E-4</v>
      </c>
      <c r="X69">
        <f>IF('Output(tau)'!$B$18&gt;$H69,1/X$1/SQRT(4*3.14159*'Output(tau)'!$B$12)*(('Output(tau)'!$B$18-$H69)/X$1)^(-3/2)*EXP(-'Output(tau)'!$B$34*('Output(tau)'!$B$18-$H69)-(1-('Output(tau)'!$B$18-$H69)/X$1)^2/(4*'Output(tau)'!$B$12*('Output(tau)'!$B$18-$H69)/X$1)),0)</f>
        <v>1.032944861964086E-4</v>
      </c>
      <c r="Y69">
        <f>IF('Output(tau)'!$B$18&gt;$H69,1/Y$1/SQRT(4*3.14159*'Output(tau)'!$B$12)*(('Output(tau)'!$B$18-$H69)/Y$1)^(-3/2)*EXP(-'Output(tau)'!$B$34*('Output(tau)'!$B$18-$H69)-(1-('Output(tau)'!$B$18-$H69)/Y$1)^2/(4*'Output(tau)'!$B$12*('Output(tau)'!$B$18-$H69)/Y$1)),0)</f>
        <v>4.7566869741811271E-5</v>
      </c>
      <c r="Z69">
        <f>IF('Output(tau)'!$B$18&gt;$H69,1/Z$1/SQRT(4*3.14159*'Output(tau)'!$B$12)*(('Output(tau)'!$B$18-$H69)/Z$1)^(-3/2)*EXP(-'Output(tau)'!$B$34*('Output(tau)'!$B$18-$H69)-(1-('Output(tau)'!$B$18-$H69)/Z$1)^2/(4*'Output(tau)'!$B$12*('Output(tau)'!$B$18-$H69)/Z$1)),0)</f>
        <v>2.179961224233534E-5</v>
      </c>
      <c r="AA69">
        <f>IF('Output(tau)'!$B$18&gt;$H69,1/AA$1/SQRT(4*3.14159*'Output(tau)'!$B$12)*(('Output(tau)'!$B$18-$H69)/AA$1)^(-3/2)*EXP(-'Output(tau)'!$B$34*('Output(tau)'!$B$18-$H69)-(1-('Output(tau)'!$B$18-$H69)/AA$1)^2/(4*'Output(tau)'!$B$12*('Output(tau)'!$B$18-$H69)/AA$1)),0)</f>
        <v>9.949499858713546E-6</v>
      </c>
      <c r="AB69">
        <f>IF('Output(tau)'!$B$18&gt;$H69,1/AB$1/SQRT(4*3.14159*'Output(tau)'!$B$12)*(('Output(tau)'!$B$18-$H69)/AB$1)^(-3/2)*EXP(-'Output(tau)'!$B$34*('Output(tau)'!$B$18-$H69)-(1-('Output(tau)'!$B$18-$H69)/AB$1)^2/(4*'Output(tau)'!$B$12*('Output(tau)'!$B$18-$H69)/AB$1)),0)</f>
        <v>4.524795760883691E-6</v>
      </c>
      <c r="AC69">
        <f>IF('Output(tau)'!$B$18&gt;$H69,1/AC$1/SQRT(4*3.14159*'Output(tau)'!$B$12)*(('Output(tau)'!$B$18-$H69)/AC$1)^(-3/2)*EXP(-'Output(tau)'!$B$34*('Output(tau)'!$B$18-$H69)-(1-('Output(tau)'!$B$18-$H69)/AC$1)^2/(4*'Output(tau)'!$B$12*('Output(tau)'!$B$18-$H69)/AC$1)),0)</f>
        <v>2.0513360899040155E-6</v>
      </c>
      <c r="AD69">
        <f>IF('Output(tau)'!$B$18&gt;$H69,1/AD$1/SQRT(4*3.14159*'Output(tau)'!$B$12)*(('Output(tau)'!$B$18-$H69)/AD$1)^(-3/2)*EXP(-'Output(tau)'!$B$34*('Output(tau)'!$B$18-$H69)-(1-('Output(tau)'!$B$18-$H69)/AD$1)^2/(4*'Output(tau)'!$B$12*('Output(tau)'!$B$18-$H69)/AD$1)),0)</f>
        <v>9.2742047700300883E-7</v>
      </c>
      <c r="AE69">
        <f>IF('Output(tau)'!$B$18&gt;$H69,1/AE$1/SQRT(4*3.14159*'Output(tau)'!$B$12)*(('Output(tau)'!$B$18-$H69)/AE$1)^(-3/2)*EXP(-'Output(tau)'!$B$34*('Output(tau)'!$B$18-$H69)-(1-('Output(tau)'!$B$18-$H69)/AE$1)^2/(4*'Output(tau)'!$B$12*('Output(tau)'!$B$18-$H69)/AE$1)),0)</f>
        <v>4.1826773174916149E-7</v>
      </c>
      <c r="AF69">
        <f>IF('Output(tau)'!$B$18&gt;$H69,1/AF$1/SQRT(4*3.14159*'Output(tau)'!$B$12)*(('Output(tau)'!$B$18-$H69)/AF$1)^(-3/2)*EXP(-'Output(tau)'!$B$34*('Output(tau)'!$B$18-$H69)-(1-('Output(tau)'!$B$18-$H69)/AF$1)^2/(4*'Output(tau)'!$B$12*('Output(tau)'!$B$18-$H69)/AF$1)),0)</f>
        <v>1.8822822031759777E-7</v>
      </c>
      <c r="AG69">
        <f>IF('Output(tau)'!$B$18&gt;$H69,1/AG$1/SQRT(4*3.14159*'Output(tau)'!$B$12)*(('Output(tau)'!$B$18-$H69)/AG$1)^(-3/2)*EXP(-'Output(tau)'!$B$34*('Output(tau)'!$B$18-$H69)-(1-('Output(tau)'!$B$18-$H69)/AG$1)^2/(4*'Output(tau)'!$B$12*('Output(tau)'!$B$18-$H69)/AG$1)),0)</f>
        <v>8.454067913375569E-8</v>
      </c>
      <c r="AH69">
        <f>IF('Output(tau)'!$B$18&gt;$H69,1/AH$1/SQRT(4*3.14159*'Output(tau)'!$B$12)*(('Output(tau)'!$B$18-$H69)/AH$1)^(-3/2)*EXP(-'Output(tau)'!$B$34*('Output(tau)'!$B$18-$H69)-(1-('Output(tau)'!$B$18-$H69)/AH$1)^2/(4*'Output(tau)'!$B$12*('Output(tau)'!$B$18-$H69)/AH$1)),0)</f>
        <v>3.7903684100088039E-8</v>
      </c>
      <c r="AI69">
        <f>IF('Output(tau)'!$B$18&gt;$H69,1/AI$1/SQRT(4*3.14159*'Output(tau)'!$B$12)*(('Output(tau)'!$B$18-$H69)/AI$1)^(-3/2)*EXP(-'Output(tau)'!$B$34*('Output(tau)'!$B$18-$H69)-(1-('Output(tau)'!$B$18-$H69)/AI$1)^2/(4*'Output(tau)'!$B$12*('Output(tau)'!$B$18-$H69)/AI$1)),0)</f>
        <v>1.6966976644131622E-8</v>
      </c>
      <c r="AJ69">
        <f>IF('Output(tau)'!$B$18&gt;$H69,1/AJ$1/SQRT(4*3.14159*'Output(tau)'!$B$12)*(('Output(tau)'!$B$18-$H69)/AJ$1)^(-3/2)*EXP(-'Output(tau)'!$B$34*('Output(tau)'!$B$18-$H69)-(1-('Output(tau)'!$B$18-$H69)/AJ$1)^2/(4*'Output(tau)'!$B$12*('Output(tau)'!$B$18-$H69)/AJ$1)),0)</f>
        <v>7.5839944123622061E-9</v>
      </c>
      <c r="AK69">
        <f>IF('Output(tau)'!$B$18&gt;$H69,1/AK$1/SQRT(4*3.14159*'Output(tau)'!$B$12)*(('Output(tau)'!$B$18-$H69)/AK$1)^(-3/2)*EXP(-'Output(tau)'!$B$34*('Output(tau)'!$B$18-$H69)-(1-('Output(tau)'!$B$18-$H69)/AK$1)^2/(4*'Output(tau)'!$B$12*('Output(tau)'!$B$18-$H69)/AK$1)),0)</f>
        <v>3.3854566727043498E-9</v>
      </c>
      <c r="AL69">
        <f>IF('Output(tau)'!$B$18&gt;$H69,1/AL$1/SQRT(4*3.14159*'Output(tau)'!$B$12)*(('Output(tau)'!$B$18-$H69)/AL$1)^(-3/2)*EXP(-'Output(tau)'!$B$34*('Output(tau)'!$B$18-$H69)-(1-('Output(tau)'!$B$18-$H69)/AL$1)^2/(4*'Output(tau)'!$B$12*('Output(tau)'!$B$18-$H69)/AL$1)),0)</f>
        <v>1.5094222174012499E-9</v>
      </c>
      <c r="AM69">
        <f>IF('Output(tau)'!$B$18&gt;$H69,1/AM$1/SQRT(4*3.14159*'Output(tau)'!$B$12)*(('Output(tau)'!$B$18-$H69)/AM$1)^(-3/2)*EXP(-'Output(tau)'!$B$34*('Output(tau)'!$B$18-$H69)-(1-('Output(tau)'!$B$18-$H69)/AM$1)^2/(4*'Output(tau)'!$B$12*('Output(tau)'!$B$18-$H69)/AM$1)),0)</f>
        <v>6.7223522287059482E-10</v>
      </c>
      <c r="AN69">
        <f>IF('Output(tau)'!$B$18&gt;$H69,1/AN$1/SQRT(4*3.14159*'Output(tau)'!$B$12)*(('Output(tau)'!$B$18-$H69)/AN$1)^(-3/2)*EXP(-'Output(tau)'!$B$34*('Output(tau)'!$B$18-$H69)-(1-('Output(tau)'!$B$18-$H69)/AN$1)^2/(4*'Output(tau)'!$B$12*('Output(tau)'!$B$18-$H69)/AN$1)),0)</f>
        <v>2.9907961624243056E-10</v>
      </c>
      <c r="AO69">
        <f>IF('Output(tau)'!$B$18&gt;$H69,1/AO$1/SQRT(4*3.14159*'Output(tau)'!$B$12)*(('Output(tau)'!$B$18-$H69)/AO$1)^(-3/2)*EXP(-'Output(tau)'!$B$34*('Output(tau)'!$B$18-$H69)-(1-('Output(tau)'!$B$18-$H69)/AO$1)^2/(4*'Output(tau)'!$B$12*('Output(tau)'!$B$18-$H69)/AO$1)),0)</f>
        <v>1.3293557092748259E-10</v>
      </c>
      <c r="AP69">
        <f>IF('Output(tau)'!$B$18&gt;$H69,1/AP$1/SQRT(4*3.14159*'Output(tau)'!$B$12)*(('Output(tau)'!$B$18-$H69)/AP$1)^(-3/2)*EXP(-'Output(tau)'!$B$34*('Output(tau)'!$B$18-$H69)-(1-('Output(tau)'!$B$18-$H69)/AP$1)^2/(4*'Output(tau)'!$B$12*('Output(tau)'!$B$18-$H69)/AP$1)),0)</f>
        <v>5.9035692696693302E-11</v>
      </c>
      <c r="AQ69">
        <f>IF('Output(tau)'!$B$18&gt;$H69,1/AQ$1/SQRT(4*3.14159*'Output(tau)'!$B$12)*(('Output(tau)'!$B$18-$H69)/AQ$1)^(-3/2)*EXP(-'Output(tau)'!$B$34*('Output(tau)'!$B$18-$H69)-(1-('Output(tau)'!$B$18-$H69)/AQ$1)^2/(4*'Output(tau)'!$B$12*('Output(tau)'!$B$18-$H69)/AQ$1)),0)</f>
        <v>2.619595941476237E-11</v>
      </c>
      <c r="AR69">
        <f>IF('Output(tau)'!$B$18&gt;$H69,1/AR$1/SQRT(4*3.14159*'Output(tau)'!$B$12)*(('Output(tau)'!$B$18-$H69)/AR$1)^(-3/2)*EXP(-'Output(tau)'!$B$34*('Output(tau)'!$B$18-$H69)-(1-('Output(tau)'!$B$18-$H69)/AR$1)^2/(4*'Output(tau)'!$B$12*('Output(tau)'!$B$18-$H69)/AR$1)),0)</f>
        <v>1.161514284148894E-11</v>
      </c>
      <c r="AS69">
        <f>IF('Output(tau)'!$B$18&gt;$H69,1/AS$1/SQRT(4*3.14159*'Output(tau)'!$B$12)*(('Output(tau)'!$B$18-$H69)/AS$1)^(-3/2)*EXP(-'Output(tau)'!$B$34*('Output(tau)'!$B$18-$H69)-(1-('Output(tau)'!$B$18-$H69)/AS$1)^2/(4*'Output(tau)'!$B$12*('Output(tau)'!$B$18-$H69)/AS$1)),0)</f>
        <v>5.1464463561098307E-12</v>
      </c>
      <c r="AT69">
        <f>IF('Output(tau)'!$B$18&gt;$H69,1/AT$1/SQRT(4*3.14159*'Output(tau)'!$B$12)*(('Output(tau)'!$B$18-$H69)/AT$1)^(-3/2)*EXP(-'Output(tau)'!$B$34*('Output(tau)'!$B$18-$H69)-(1-('Output(tau)'!$B$18-$H69)/AT$1)^2/(4*'Output(tau)'!$B$12*('Output(tau)'!$B$18-$H69)/AT$1)),0)</f>
        <v>2.2787829815081284E-12</v>
      </c>
      <c r="AU69">
        <f>IF('Output(tau)'!$B$18&gt;$H69,1/AU$1/SQRT(4*3.14159*'Output(tau)'!$B$12)*(('Output(tau)'!$B$18-$H69)/AU$1)^(-3/2)*EXP(-'Output(tau)'!$B$34*('Output(tau)'!$B$18-$H69)-(1-('Output(tau)'!$B$18-$H69)/AU$1)^2/(4*'Output(tau)'!$B$12*('Output(tau)'!$B$18-$H69)/AU$1)),0)</f>
        <v>1.0083916733694017E-12</v>
      </c>
      <c r="AV69">
        <f>IF('Output(tau)'!$B$18&gt;$H69,1/AV$1/SQRT(4*3.14159*'Output(tau)'!$B$12)*(('Output(tau)'!$B$18-$H69)/AV$1)^(-3/2)*EXP(-'Output(tau)'!$B$34*('Output(tau)'!$B$18-$H69)-(1-('Output(tau)'!$B$18-$H69)/AV$1)^2/(4*'Output(tau)'!$B$12*('Output(tau)'!$B$18-$H69)/AV$1)),0)</f>
        <v>4.4596710824755067E-13</v>
      </c>
    </row>
    <row r="70" spans="7:48" x14ac:dyDescent="0.15">
      <c r="G70">
        <f>IF('Output(tau)'!$B$18&gt;H70,'Output(tau)'!$B$18-H70,0)</f>
        <v>2</v>
      </c>
      <c r="H70">
        <v>1998</v>
      </c>
      <c r="I70">
        <f>IF('Output(tau)'!$B$18&gt;$H70,1/I$1/SQRT(4*3.14159*'Output(tau)'!$B$12)*(('Output(tau)'!$B$18-$H70)/I$1)^(-3/2)*EXP(-'Output(tau)'!$B$34*('Output(tau)'!$B$18-$H70)-(1-('Output(tau)'!$B$18-$H70)/I$1)^2/(4*'Output(tau)'!$B$12*('Output(tau)'!$B$18-$H70)/I$1)),0)</f>
        <v>3.3457570571424696E-4</v>
      </c>
      <c r="J70">
        <f>IF('Output(tau)'!$B$18&gt;$H70,1/J$1/SQRT(4*3.14159*'Output(tau)'!$B$12)*(('Output(tau)'!$B$18-$H70)/J$1)^(-3/2)*EXP(-'Output(tau)'!$B$34*('Output(tau)'!$B$18-$H70)-(1-('Output(tau)'!$B$18-$H70)/J$1)^2/(4*'Output(tau)'!$B$12*('Output(tau)'!$B$18-$H70)/J$1)),0)</f>
        <v>0.44603121741145857</v>
      </c>
      <c r="K70">
        <f>IF('Output(tau)'!$B$18&gt;$H70,1/K$1/SQRT(4*3.14159*'Output(tau)'!$B$12)*(('Output(tau)'!$B$18-$H70)/K$1)^(-3/2)*EXP(-'Output(tau)'!$B$34*('Output(tau)'!$B$18-$H70)-(1-('Output(tau)'!$B$18-$H70)/K$1)^2/(4*'Output(tau)'!$B$12*('Output(tau)'!$B$18-$H70)/K$1)),0)</f>
        <v>0.36012631004688656</v>
      </c>
      <c r="L70">
        <f>IF('Output(tau)'!$B$18&gt;$H70,1/L$1/SQRT(4*3.14159*'Output(tau)'!$B$12)*(('Output(tau)'!$B$18-$H70)/L$1)^(-3/2)*EXP(-'Output(tau)'!$B$34*('Output(tau)'!$B$18-$H70)-(1-('Output(tau)'!$B$18-$H70)/L$1)^2/(4*'Output(tau)'!$B$12*('Output(tau)'!$B$18-$H70)/L$1)),0)</f>
        <v>0.18072246899306696</v>
      </c>
      <c r="M70">
        <f>IF('Output(tau)'!$B$18&gt;$H70,1/M$1/SQRT(4*3.14159*'Output(tau)'!$B$12)*(('Output(tau)'!$B$18-$H70)/M$1)^(-3/2)*EXP(-'Output(tau)'!$B$34*('Output(tau)'!$B$18-$H70)-(1-('Output(tau)'!$B$18-$H70)/M$1)^2/(4*'Output(tau)'!$B$12*('Output(tau)'!$B$18-$H70)/M$1)),0)</f>
        <v>7.4331462157325043E-2</v>
      </c>
      <c r="N70">
        <f>IF('Output(tau)'!$B$18&gt;$H70,1/N$1/SQRT(4*3.14159*'Output(tau)'!$B$12)*(('Output(tau)'!$B$18-$H70)/N$1)^(-3/2)*EXP(-'Output(tau)'!$B$34*('Output(tau)'!$B$18-$H70)-(1-('Output(tau)'!$B$18-$H70)/N$1)^2/(4*'Output(tau)'!$B$12*('Output(tau)'!$B$18-$H70)/N$1)),0)</f>
        <v>2.7559898265808517E-2</v>
      </c>
      <c r="O70">
        <f>IF('Output(tau)'!$B$18&gt;$H70,1/O$1/SQRT(4*3.14159*'Output(tau)'!$B$12)*(('Output(tau)'!$B$18-$H70)/O$1)^(-3/2)*EXP(-'Output(tau)'!$B$34*('Output(tau)'!$B$18-$H70)-(1-('Output(tau)'!$B$18-$H70)/O$1)^2/(4*'Output(tau)'!$B$12*('Output(tau)'!$B$18-$H70)/O$1)),0)</f>
        <v>9.606930006545146E-3</v>
      </c>
      <c r="P70">
        <f>IF('Output(tau)'!$B$18&gt;$H70,1/P$1/SQRT(4*3.14159*'Output(tau)'!$B$12)*(('Output(tau)'!$B$18-$H70)/P$1)^(-3/2)*EXP(-'Output(tau)'!$B$34*('Output(tau)'!$B$18-$H70)-(1-('Output(tau)'!$B$18-$H70)/P$1)^2/(4*'Output(tau)'!$B$12*('Output(tau)'!$B$18-$H70)/P$1)),0)</f>
        <v>3.2172794924567676E-3</v>
      </c>
      <c r="Q70">
        <f>IF('Output(tau)'!$B$18&gt;$H70,1/Q$1/SQRT(4*3.14159*'Output(tau)'!$B$12)*(('Output(tau)'!$B$18-$H70)/Q$1)^(-3/2)*EXP(-'Output(tau)'!$B$34*('Output(tau)'!$B$18-$H70)-(1-('Output(tau)'!$B$18-$H70)/Q$1)^2/(4*'Output(tau)'!$B$12*('Output(tau)'!$B$18-$H70)/Q$1)),0)</f>
        <v>1.0479879488033211E-3</v>
      </c>
      <c r="R70">
        <f>IF('Output(tau)'!$B$18&gt;$H70,1/R$1/SQRT(4*3.14159*'Output(tau)'!$B$12)*(('Output(tau)'!$B$18-$H70)/R$1)^(-3/2)*EXP(-'Output(tau)'!$B$34*('Output(tau)'!$B$18-$H70)-(1-('Output(tau)'!$B$18-$H70)/R$1)^2/(4*'Output(tau)'!$B$12*('Output(tau)'!$B$18-$H70)/R$1)),0)</f>
        <v>3.3457570571424696E-4</v>
      </c>
      <c r="S70">
        <f>IF('Output(tau)'!$B$18&gt;$H70,1/S$1/SQRT(4*3.14159*'Output(tau)'!$B$12)*(('Output(tau)'!$B$18-$H70)/S$1)^(-3/2)*EXP(-'Output(tau)'!$B$34*('Output(tau)'!$B$18-$H70)-(1-('Output(tau)'!$B$18-$H70)/S$1)^2/(4*'Output(tau)'!$B$12*('Output(tau)'!$B$18-$H70)/S$1)),0)</f>
        <v>1.052115215056672E-4</v>
      </c>
      <c r="T70">
        <f>IF('Output(tau)'!$B$18&gt;$H70,1/T$1/SQRT(4*3.14159*'Output(tau)'!$B$12)*(('Output(tau)'!$B$18-$H70)/T$1)^(-3/2)*EXP(-'Output(tau)'!$B$34*('Output(tau)'!$B$18-$H70)-(1-('Output(tau)'!$B$18-$H70)/T$1)^2/(4*'Output(tau)'!$B$12*('Output(tau)'!$B$18-$H70)/T$1)),0)</f>
        <v>3.2699418363502953E-5</v>
      </c>
      <c r="U70">
        <f>IF('Output(tau)'!$B$18&gt;$H70,1/U$1/SQRT(4*3.14159*'Output(tau)'!$B$12)*(('Output(tau)'!$B$18-$H70)/U$1)^(-3/2)*EXP(-'Output(tau)'!$B$34*('Output(tau)'!$B$18-$H70)-(1-('Output(tau)'!$B$18-$H70)/U$1)^2/(4*'Output(tau)'!$B$12*('Output(tau)'!$B$18-$H70)/U$1)),0)</f>
        <v>1.0068683130039453E-5</v>
      </c>
      <c r="V70">
        <f>IF('Output(tau)'!$B$18&gt;$H70,1/V$1/SQRT(4*3.14159*'Output(tau)'!$B$12)*(('Output(tau)'!$B$18-$H70)/V$1)^(-3/2)*EXP(-'Output(tau)'!$B$34*('Output(tau)'!$B$18-$H70)-(1-('Output(tau)'!$B$18-$H70)/V$1)^2/(4*'Output(tau)'!$B$12*('Output(tau)'!$B$18-$H70)/V$1)),0)</f>
        <v>3.0770041348560237E-6</v>
      </c>
      <c r="W70">
        <f>IF('Output(tau)'!$B$18&gt;$H70,1/W$1/SQRT(4*3.14159*'Output(tau)'!$B$12)*(('Output(tau)'!$B$18-$H70)/W$1)^(-3/2)*EXP(-'Output(tau)'!$B$34*('Output(tau)'!$B$18-$H70)-(1-('Output(tau)'!$B$18-$H70)/W$1)^2/(4*'Output(tau)'!$B$12*('Output(tau)'!$B$18-$H70)/W$1)),0)</f>
        <v>9.3450565539910687E-7</v>
      </c>
      <c r="X70">
        <f>IF('Output(tau)'!$B$18&gt;$H70,1/X$1/SQRT(4*3.14159*'Output(tau)'!$B$12)*(('Output(tau)'!$B$18-$H70)/X$1)^(-3/2)*EXP(-'Output(tau)'!$B$34*('Output(tau)'!$B$18-$H70)-(1-('Output(tau)'!$B$18-$H70)/X$1)^2/(4*'Output(tau)'!$B$12*('Output(tau)'!$B$18-$H70)/X$1)),0)</f>
        <v>2.8234233047639569E-7</v>
      </c>
      <c r="Y70">
        <f>IF('Output(tau)'!$B$18&gt;$H70,1/Y$1/SQRT(4*3.14159*'Output(tau)'!$B$12)*(('Output(tau)'!$B$18-$H70)/Y$1)^(-3/2)*EXP(-'Output(tau)'!$B$34*('Output(tau)'!$B$18-$H70)-(1-('Output(tau)'!$B$18-$H70)/Y$1)^2/(4*'Output(tau)'!$B$12*('Output(tau)'!$B$18-$H70)/Y$1)),0)</f>
        <v>8.4928942511589299E-8</v>
      </c>
      <c r="Z70">
        <f>IF('Output(tau)'!$B$18&gt;$H70,1/Z$1/SQRT(4*3.14159*'Output(tau)'!$B$12)*(('Output(tau)'!$B$18-$H70)/Z$1)^(-3/2)*EXP(-'Output(tau)'!$B$34*('Output(tau)'!$B$18-$H70)-(1-('Output(tau)'!$B$18-$H70)/Z$1)^2/(4*'Output(tau)'!$B$12*('Output(tau)'!$B$18-$H70)/Z$1)),0)</f>
        <v>2.5450464966197435E-8</v>
      </c>
      <c r="AA70">
        <f>IF('Output(tau)'!$B$18&gt;$H70,1/AA$1/SQRT(4*3.14159*'Output(tau)'!$B$12)*(('Output(tau)'!$B$18-$H70)/AA$1)^(-3/2)*EXP(-'Output(tau)'!$B$34*('Output(tau)'!$B$18-$H70)-(1-('Output(tau)'!$B$18-$H70)/AA$1)^2/(4*'Output(tau)'!$B$12*('Output(tau)'!$B$18-$H70)/AA$1)),0)</f>
        <v>7.6018185859864231E-9</v>
      </c>
      <c r="AB70">
        <f>IF('Output(tau)'!$B$18&gt;$H70,1/AB$1/SQRT(4*3.14159*'Output(tau)'!$B$12)*(('Output(tau)'!$B$18-$H70)/AB$1)^(-3/2)*EXP(-'Output(tau)'!$B$34*('Output(tau)'!$B$18-$H70)-(1-('Output(tau)'!$B$18-$H70)/AB$1)^2/(4*'Output(tau)'!$B$12*('Output(tau)'!$B$18-$H70)/AB$1)),0)</f>
        <v>2.2641333261018674E-9</v>
      </c>
      <c r="AC70">
        <f>IF('Output(tau)'!$B$18&gt;$H70,1/AC$1/SQRT(4*3.14159*'Output(tau)'!$B$12)*(('Output(tau)'!$B$18-$H70)/AC$1)^(-3/2)*EXP(-'Output(tau)'!$B$34*('Output(tau)'!$B$18-$H70)-(1-('Output(tau)'!$B$18-$H70)/AC$1)^2/(4*'Output(tau)'!$B$12*('Output(tau)'!$B$18-$H70)/AC$1)),0)</f>
        <v>6.7266482285901744E-10</v>
      </c>
      <c r="AD70">
        <f>IF('Output(tau)'!$B$18&gt;$H70,1/AD$1/SQRT(4*3.14159*'Output(tau)'!$B$12)*(('Output(tau)'!$B$18-$H70)/AD$1)^(-3/2)*EXP(-'Output(tau)'!$B$34*('Output(tau)'!$B$18-$H70)-(1-('Output(tau)'!$B$18-$H70)/AD$1)^2/(4*'Output(tau)'!$B$12*('Output(tau)'!$B$18-$H70)/AD$1)),0)</f>
        <v>1.9940335639122389E-10</v>
      </c>
      <c r="AE70">
        <f>IF('Output(tau)'!$B$18&gt;$H70,1/AE$1/SQRT(4*3.14159*'Output(tau)'!$B$12)*(('Output(tau)'!$B$18-$H70)/AE$1)^(-3/2)*EXP(-'Output(tau)'!$B$34*('Output(tau)'!$B$18-$H70)-(1-('Output(tau)'!$B$18-$H70)/AE$1)^2/(4*'Output(tau)'!$B$12*('Output(tau)'!$B$18-$H70)/AE$1)),0)</f>
        <v>5.8994073756154749E-11</v>
      </c>
      <c r="AF70">
        <f>IF('Output(tau)'!$B$18&gt;$H70,1/AF$1/SQRT(4*3.14159*'Output(tau)'!$B$12)*(('Output(tau)'!$B$18-$H70)/AF$1)^(-3/2)*EXP(-'Output(tau)'!$B$34*('Output(tau)'!$B$18-$H70)-(1-('Output(tau)'!$B$18-$H70)/AF$1)^2/(4*'Output(tau)'!$B$12*('Output(tau)'!$B$18-$H70)/AF$1)),0)</f>
        <v>1.7422714262233285E-11</v>
      </c>
      <c r="AG70">
        <f>IF('Output(tau)'!$B$18&gt;$H70,1/AG$1/SQRT(4*3.14159*'Output(tau)'!$B$12)*(('Output(tau)'!$B$18-$H70)/AG$1)^(-3/2)*EXP(-'Output(tau)'!$B$34*('Output(tau)'!$B$18-$H70)-(1-('Output(tau)'!$B$18-$H70)/AG$1)^2/(4*'Output(tau)'!$B$12*('Output(tau)'!$B$18-$H70)/AG$1)),0)</f>
        <v>5.137256092933033E-12</v>
      </c>
      <c r="AH70">
        <f>IF('Output(tau)'!$B$18&gt;$H70,1/AH$1/SQRT(4*3.14159*'Output(tau)'!$B$12)*(('Output(tau)'!$B$18-$H70)/AH$1)^(-3/2)*EXP(-'Output(tau)'!$B$34*('Output(tau)'!$B$18-$H70)-(1-('Output(tau)'!$B$18-$H70)/AH$1)^2/(4*'Output(tau)'!$B$12*('Output(tau)'!$B$18-$H70)/AH$1)),0)</f>
        <v>1.512587510054103E-12</v>
      </c>
      <c r="AI70">
        <f>IF('Output(tau)'!$B$18&gt;$H70,1/AI$1/SQRT(4*3.14159*'Output(tau)'!$B$12)*(('Output(tau)'!$B$18-$H70)/AI$1)^(-3/2)*EXP(-'Output(tau)'!$B$34*('Output(tau)'!$B$18-$H70)-(1-('Output(tau)'!$B$18-$H70)/AI$1)^2/(4*'Output(tau)'!$B$12*('Output(tau)'!$B$18-$H70)/AI$1)),0)</f>
        <v>4.447755252401755E-13</v>
      </c>
      <c r="AJ70">
        <f>IF('Output(tau)'!$B$18&gt;$H70,1/AJ$1/SQRT(4*3.14159*'Output(tau)'!$B$12)*(('Output(tau)'!$B$18-$H70)/AJ$1)^(-3/2)*EXP(-'Output(tau)'!$B$34*('Output(tau)'!$B$18-$H70)-(1-('Output(tau)'!$B$18-$H70)/AJ$1)^2/(4*'Output(tau)'!$B$12*('Output(tau)'!$B$18-$H70)/AJ$1)),0)</f>
        <v>1.3062979052620541E-13</v>
      </c>
      <c r="AK70">
        <f>IF('Output(tau)'!$B$18&gt;$H70,1/AK$1/SQRT(4*3.14159*'Output(tau)'!$B$12)*(('Output(tau)'!$B$18-$H70)/AK$1)^(-3/2)*EXP(-'Output(tau)'!$B$34*('Output(tau)'!$B$18-$H70)-(1-('Output(tau)'!$B$18-$H70)/AK$1)^2/(4*'Output(tau)'!$B$12*('Output(tau)'!$B$18-$H70)/AK$1)),0)</f>
        <v>3.8323780002338754E-14</v>
      </c>
      <c r="AL70">
        <f>IF('Output(tau)'!$B$18&gt;$H70,1/AL$1/SQRT(4*3.14159*'Output(tau)'!$B$12)*(('Output(tau)'!$B$18-$H70)/AL$1)^(-3/2)*EXP(-'Output(tau)'!$B$34*('Output(tau)'!$B$18-$H70)-(1-('Output(tau)'!$B$18-$H70)/AL$1)^2/(4*'Output(tau)'!$B$12*('Output(tau)'!$B$18-$H70)/AL$1)),0)</f>
        <v>1.1232018491214291E-14</v>
      </c>
      <c r="AM70">
        <f>IF('Output(tau)'!$B$18&gt;$H70,1/AM$1/SQRT(4*3.14159*'Output(tau)'!$B$12)*(('Output(tau)'!$B$18-$H70)/AM$1)^(-3/2)*EXP(-'Output(tau)'!$B$34*('Output(tau)'!$B$18-$H70)-(1-('Output(tau)'!$B$18-$H70)/AM$1)^2/(4*'Output(tau)'!$B$12*('Output(tau)'!$B$18-$H70)/AM$1)),0)</f>
        <v>3.2888558853287281E-15</v>
      </c>
      <c r="AN70">
        <f>IF('Output(tau)'!$B$18&gt;$H70,1/AN$1/SQRT(4*3.14159*'Output(tau)'!$B$12)*(('Output(tau)'!$B$18-$H70)/AN$1)^(-3/2)*EXP(-'Output(tau)'!$B$34*('Output(tau)'!$B$18-$H70)-(1-('Output(tau)'!$B$18-$H70)/AN$1)^2/(4*'Output(tau)'!$B$12*('Output(tau)'!$B$18-$H70)/AN$1)),0)</f>
        <v>9.6218784800253295E-16</v>
      </c>
      <c r="AO70">
        <f>IF('Output(tau)'!$B$18&gt;$H70,1/AO$1/SQRT(4*3.14159*'Output(tau)'!$B$12)*(('Output(tau)'!$B$18-$H70)/AO$1)^(-3/2)*EXP(-'Output(tau)'!$B$34*('Output(tau)'!$B$18-$H70)-(1-('Output(tau)'!$B$18-$H70)/AO$1)^2/(4*'Output(tau)'!$B$12*('Output(tau)'!$B$18-$H70)/AO$1)),0)</f>
        <v>2.8127430782761413E-16</v>
      </c>
      <c r="AP70">
        <f>IF('Output(tau)'!$B$18&gt;$H70,1/AP$1/SQRT(4*3.14159*'Output(tau)'!$B$12)*(('Output(tau)'!$B$18-$H70)/AP$1)^(-3/2)*EXP(-'Output(tau)'!$B$34*('Output(tau)'!$B$18-$H70)-(1-('Output(tau)'!$B$18-$H70)/AP$1)^2/(4*'Output(tau)'!$B$12*('Output(tau)'!$B$18-$H70)/AP$1)),0)</f>
        <v>8.2163666188816003E-17</v>
      </c>
      <c r="AQ70">
        <f>IF('Output(tau)'!$B$18&gt;$H70,1/AQ$1/SQRT(4*3.14159*'Output(tau)'!$B$12)*(('Output(tau)'!$B$18-$H70)/AQ$1)^(-3/2)*EXP(-'Output(tau)'!$B$34*('Output(tau)'!$B$18-$H70)-(1-('Output(tau)'!$B$18-$H70)/AQ$1)^2/(4*'Output(tau)'!$B$12*('Output(tau)'!$B$18-$H70)/AQ$1)),0)</f>
        <v>2.3984520336718615E-17</v>
      </c>
      <c r="AR70">
        <f>IF('Output(tau)'!$B$18&gt;$H70,1/AR$1/SQRT(4*3.14159*'Output(tau)'!$B$12)*(('Output(tau)'!$B$18-$H70)/AR$1)^(-3/2)*EXP(-'Output(tau)'!$B$34*('Output(tau)'!$B$18-$H70)-(1-('Output(tau)'!$B$18-$H70)/AR$1)^2/(4*'Output(tau)'!$B$12*('Output(tau)'!$B$18-$H70)/AR$1)),0)</f>
        <v>6.9968659595646106E-18</v>
      </c>
      <c r="AS70">
        <f>IF('Output(tau)'!$B$18&gt;$H70,1/AS$1/SQRT(4*3.14159*'Output(tau)'!$B$12)*(('Output(tau)'!$B$18-$H70)/AS$1)^(-3/2)*EXP(-'Output(tau)'!$B$34*('Output(tau)'!$B$18-$H70)-(1-('Output(tau)'!$B$18-$H70)/AS$1)^2/(4*'Output(tau)'!$B$12*('Output(tau)'!$B$18-$H70)/AS$1)),0)</f>
        <v>2.0399301551213213E-18</v>
      </c>
      <c r="AT70">
        <f>IF('Output(tau)'!$B$18&gt;$H70,1/AT$1/SQRT(4*3.14159*'Output(tau)'!$B$12)*(('Output(tau)'!$B$18-$H70)/AT$1)^(-3/2)*EXP(-'Output(tau)'!$B$34*('Output(tau)'!$B$18-$H70)-(1-('Output(tau)'!$B$18-$H70)/AT$1)^2/(4*'Output(tau)'!$B$12*('Output(tau)'!$B$18-$H70)/AT$1)),0)</f>
        <v>5.9440515137253516E-19</v>
      </c>
      <c r="AU70">
        <f>IF('Output(tau)'!$B$18&gt;$H70,1/AU$1/SQRT(4*3.14159*'Output(tau)'!$B$12)*(('Output(tau)'!$B$18-$H70)/AU$1)^(-3/2)*EXP(-'Output(tau)'!$B$34*('Output(tau)'!$B$18-$H70)-(1-('Output(tau)'!$B$18-$H70)/AU$1)^2/(4*'Output(tau)'!$B$12*('Output(tau)'!$B$18-$H70)/AU$1)),0)</f>
        <v>1.7310921956139303E-19</v>
      </c>
      <c r="AV70">
        <f>IF('Output(tau)'!$B$18&gt;$H70,1/AV$1/SQRT(4*3.14159*'Output(tau)'!$B$12)*(('Output(tau)'!$B$18-$H70)/AV$1)^(-3/2)*EXP(-'Output(tau)'!$B$34*('Output(tau)'!$B$18-$H70)-(1-('Output(tau)'!$B$18-$H70)/AV$1)^2/(4*'Output(tau)'!$B$12*('Output(tau)'!$B$18-$H70)/AV$1)),0)</f>
        <v>5.0389698252683188E-20</v>
      </c>
    </row>
    <row r="71" spans="7:48" x14ac:dyDescent="0.15">
      <c r="G71">
        <f>IF('Output(tau)'!$B$18&gt;H71,'Output(tau)'!$B$18-H71,0)</f>
        <v>1</v>
      </c>
      <c r="H71">
        <v>1999</v>
      </c>
      <c r="I71">
        <f>IF('Output(tau)'!$B$18&gt;$H71,1/I$1/SQRT(4*3.14159*'Output(tau)'!$B$12)*(('Output(tau)'!$B$18-$H71)/I$1)^(-3/2)*EXP(-'Output(tau)'!$B$34*('Output(tau)'!$B$18-$H71)-(1-('Output(tau)'!$B$18-$H71)/I$1)^2/(4*'Output(tau)'!$B$12*('Output(tau)'!$B$18-$H71)/I$1)),0)</f>
        <v>4.5282666522037348E-9</v>
      </c>
      <c r="J71">
        <f>IF('Output(tau)'!$B$18&gt;$H71,1/J$1/SQRT(4*3.14159*'Output(tau)'!$B$12)*(('Output(tau)'!$B$18-$H71)/J$1)^(-3/2)*EXP(-'Output(tau)'!$B$34*('Output(tau)'!$B$18-$H71)-(1-('Output(tau)'!$B$18-$H71)/J$1)^2/(4*'Output(tau)'!$B$12*('Output(tau)'!$B$18-$H71)/J$1)),0)</f>
        <v>0.36144493798613392</v>
      </c>
      <c r="K71">
        <f>IF('Output(tau)'!$B$18&gt;$H71,1/K$1/SQRT(4*3.14159*'Output(tau)'!$B$12)*(('Output(tau)'!$B$18-$H71)/K$1)^(-3/2)*EXP(-'Output(tau)'!$B$34*('Output(tau)'!$B$18-$H71)-(1-('Output(tau)'!$B$18-$H71)/K$1)^2/(4*'Output(tau)'!$B$12*('Output(tau)'!$B$18-$H71)/K$1)),0)</f>
        <v>5.5119796531617034E-2</v>
      </c>
      <c r="L71">
        <f>IF('Output(tau)'!$B$18&gt;$H71,1/L$1/SQRT(4*3.14159*'Output(tau)'!$B$12)*(('Output(tau)'!$B$18-$H71)/L$1)^(-3/2)*EXP(-'Output(tau)'!$B$34*('Output(tau)'!$B$18-$H71)-(1-('Output(tau)'!$B$18-$H71)/L$1)^2/(4*'Output(tau)'!$B$12*('Output(tau)'!$B$18-$H71)/L$1)),0)</f>
        <v>6.4345589849135352E-3</v>
      </c>
      <c r="M71">
        <f>IF('Output(tau)'!$B$18&gt;$H71,1/M$1/SQRT(4*3.14159*'Output(tau)'!$B$12)*(('Output(tau)'!$B$18-$H71)/M$1)^(-3/2)*EXP(-'Output(tau)'!$B$34*('Output(tau)'!$B$18-$H71)-(1-('Output(tau)'!$B$18-$H71)/M$1)^2/(4*'Output(tau)'!$B$12*('Output(tau)'!$B$18-$H71)/M$1)),0)</f>
        <v>6.6915141142849391E-4</v>
      </c>
      <c r="N71">
        <f>IF('Output(tau)'!$B$18&gt;$H71,1/N$1/SQRT(4*3.14159*'Output(tau)'!$B$12)*(('Output(tau)'!$B$18-$H71)/N$1)^(-3/2)*EXP(-'Output(tau)'!$B$34*('Output(tau)'!$B$18-$H71)-(1-('Output(tau)'!$B$18-$H71)/N$1)^2/(4*'Output(tau)'!$B$12*('Output(tau)'!$B$18-$H71)/N$1)),0)</f>
        <v>6.5398836727005905E-5</v>
      </c>
      <c r="O71">
        <f>IF('Output(tau)'!$B$18&gt;$H71,1/O$1/SQRT(4*3.14159*'Output(tau)'!$B$12)*(('Output(tau)'!$B$18-$H71)/O$1)^(-3/2)*EXP(-'Output(tau)'!$B$34*('Output(tau)'!$B$18-$H71)-(1-('Output(tau)'!$B$18-$H71)/O$1)^2/(4*'Output(tau)'!$B$12*('Output(tau)'!$B$18-$H71)/O$1)),0)</f>
        <v>6.1540082697120473E-6</v>
      </c>
      <c r="P71">
        <f>IF('Output(tau)'!$B$18&gt;$H71,1/P$1/SQRT(4*3.14159*'Output(tau)'!$B$12)*(('Output(tau)'!$B$18-$H71)/P$1)^(-3/2)*EXP(-'Output(tau)'!$B$34*('Output(tau)'!$B$18-$H71)-(1-('Output(tau)'!$B$18-$H71)/P$1)^2/(4*'Output(tau)'!$B$12*('Output(tau)'!$B$18-$H71)/P$1)),0)</f>
        <v>5.6468466095279138E-7</v>
      </c>
      <c r="Q71">
        <f>IF('Output(tau)'!$B$18&gt;$H71,1/Q$1/SQRT(4*3.14159*'Output(tau)'!$B$12)*(('Output(tau)'!$B$18-$H71)/Q$1)^(-3/2)*EXP(-'Output(tau)'!$B$34*('Output(tau)'!$B$18-$H71)-(1-('Output(tau)'!$B$18-$H71)/Q$1)^2/(4*'Output(tau)'!$B$12*('Output(tau)'!$B$18-$H71)/Q$1)),0)</f>
        <v>5.090092993239487E-8</v>
      </c>
      <c r="R71">
        <f>IF('Output(tau)'!$B$18&gt;$H71,1/R$1/SQRT(4*3.14159*'Output(tau)'!$B$12)*(('Output(tau)'!$B$18-$H71)/R$1)^(-3/2)*EXP(-'Output(tau)'!$B$34*('Output(tau)'!$B$18-$H71)-(1-('Output(tau)'!$B$18-$H71)/R$1)^2/(4*'Output(tau)'!$B$12*('Output(tau)'!$B$18-$H71)/R$1)),0)</f>
        <v>4.5282666522037348E-9</v>
      </c>
      <c r="S71">
        <f>IF('Output(tau)'!$B$18&gt;$H71,1/S$1/SQRT(4*3.14159*'Output(tau)'!$B$12)*(('Output(tau)'!$B$18-$H71)/S$1)^(-3/2)*EXP(-'Output(tau)'!$B$34*('Output(tau)'!$B$18-$H71)-(1-('Output(tau)'!$B$18-$H71)/S$1)^2/(4*'Output(tau)'!$B$12*('Output(tau)'!$B$18-$H71)/S$1)),0)</f>
        <v>3.9880671278244778E-10</v>
      </c>
      <c r="T71">
        <f>IF('Output(tau)'!$B$18&gt;$H71,1/T$1/SQRT(4*3.14159*'Output(tau)'!$B$12)*(('Output(tau)'!$B$18-$H71)/T$1)^(-3/2)*EXP(-'Output(tau)'!$B$34*('Output(tau)'!$B$18-$H71)-(1-('Output(tau)'!$B$18-$H71)/T$1)^2/(4*'Output(tau)'!$B$12*('Output(tau)'!$B$18-$H71)/T$1)),0)</f>
        <v>3.484542852446657E-11</v>
      </c>
      <c r="U71">
        <f>IF('Output(tau)'!$B$18&gt;$H71,1/U$1/SQRT(4*3.14159*'Output(tau)'!$B$12)*(('Output(tau)'!$B$18-$H71)/U$1)^(-3/2)*EXP(-'Output(tau)'!$B$34*('Output(tau)'!$B$18-$H71)-(1-('Output(tau)'!$B$18-$H71)/U$1)^2/(4*'Output(tau)'!$B$12*('Output(tau)'!$B$18-$H71)/U$1)),0)</f>
        <v>3.0251750201082059E-12</v>
      </c>
      <c r="V71">
        <f>IF('Output(tau)'!$B$18&gt;$H71,1/V$1/SQRT(4*3.14159*'Output(tau)'!$B$12)*(('Output(tau)'!$B$18-$H71)/V$1)^(-3/2)*EXP(-'Output(tau)'!$B$34*('Output(tau)'!$B$18-$H71)-(1-('Output(tau)'!$B$18-$H71)/V$1)^2/(4*'Output(tau)'!$B$12*('Output(tau)'!$B$18-$H71)/V$1)),0)</f>
        <v>2.6125958105241082E-13</v>
      </c>
      <c r="W71">
        <f>IF('Output(tau)'!$B$18&gt;$H71,1/W$1/SQRT(4*3.14159*'Output(tau)'!$B$12)*(('Output(tau)'!$B$18-$H71)/W$1)^(-3/2)*EXP(-'Output(tau)'!$B$34*('Output(tau)'!$B$18-$H71)-(1-('Output(tau)'!$B$18-$H71)/W$1)^2/(4*'Output(tau)'!$B$12*('Output(tau)'!$B$18-$H71)/W$1)),0)</f>
        <v>2.2464036982428583E-14</v>
      </c>
      <c r="X71">
        <f>IF('Output(tau)'!$B$18&gt;$H71,1/X$1/SQRT(4*3.14159*'Output(tau)'!$B$12)*(('Output(tau)'!$B$18-$H71)/X$1)^(-3/2)*EXP(-'Output(tau)'!$B$34*('Output(tau)'!$B$18-$H71)-(1-('Output(tau)'!$B$18-$H71)/X$1)^2/(4*'Output(tau)'!$B$12*('Output(tau)'!$B$18-$H71)/X$1)),0)</f>
        <v>1.9243756960050659E-15</v>
      </c>
      <c r="Y71">
        <f>IF('Output(tau)'!$B$18&gt;$H71,1/Y$1/SQRT(4*3.14159*'Output(tau)'!$B$12)*(('Output(tau)'!$B$18-$H71)/Y$1)^(-3/2)*EXP(-'Output(tau)'!$B$34*('Output(tau)'!$B$18-$H71)-(1-('Output(tau)'!$B$18-$H71)/Y$1)^2/(4*'Output(tau)'!$B$12*('Output(tau)'!$B$18-$H71)/Y$1)),0)</f>
        <v>1.6432733237763201E-16</v>
      </c>
      <c r="Z71">
        <f>IF('Output(tau)'!$B$18&gt;$H71,1/Z$1/SQRT(4*3.14159*'Output(tau)'!$B$12)*(('Output(tau)'!$B$18-$H71)/Z$1)^(-3/2)*EXP(-'Output(tau)'!$B$34*('Output(tau)'!$B$18-$H71)-(1-('Output(tau)'!$B$18-$H71)/Z$1)^2/(4*'Output(tau)'!$B$12*('Output(tau)'!$B$18-$H71)/Z$1)),0)</f>
        <v>1.3993731919129221E-17</v>
      </c>
      <c r="AA71">
        <f>IF('Output(tau)'!$B$18&gt;$H71,1/AA$1/SQRT(4*3.14159*'Output(tau)'!$B$12)*(('Output(tau)'!$B$18-$H71)/AA$1)^(-3/2)*EXP(-'Output(tau)'!$B$34*('Output(tau)'!$B$18-$H71)-(1-('Output(tau)'!$B$18-$H71)/AA$1)^2/(4*'Output(tau)'!$B$12*('Output(tau)'!$B$18-$H71)/AA$1)),0)</f>
        <v>1.1888103027450703E-18</v>
      </c>
      <c r="AB71">
        <f>IF('Output(tau)'!$B$18&gt;$H71,1/AB$1/SQRT(4*3.14159*'Output(tau)'!$B$12)*(('Output(tau)'!$B$18-$H71)/AB$1)^(-3/2)*EXP(-'Output(tau)'!$B$34*('Output(tau)'!$B$18-$H71)-(1-('Output(tau)'!$B$18-$H71)/AB$1)^2/(4*'Output(tau)'!$B$12*('Output(tau)'!$B$18-$H71)/AB$1)),0)</f>
        <v>1.0077939650536638E-19</v>
      </c>
      <c r="AC71">
        <f>IF('Output(tau)'!$B$18&gt;$H71,1/AC$1/SQRT(4*3.14159*'Output(tau)'!$B$12)*(('Output(tau)'!$B$18-$H71)/AC$1)^(-3/2)*EXP(-'Output(tau)'!$B$34*('Output(tau)'!$B$18-$H71)-(1-('Output(tau)'!$B$18-$H71)/AC$1)^2/(4*'Output(tau)'!$B$12*('Output(tau)'!$B$18-$H71)/AC$1)),0)</f>
        <v>8.5273734760580161E-21</v>
      </c>
      <c r="AD71">
        <f>IF('Output(tau)'!$B$18&gt;$H71,1/AD$1/SQRT(4*3.14159*'Output(tau)'!$B$12)*(('Output(tau)'!$B$18-$H71)/AD$1)^(-3/2)*EXP(-'Output(tau)'!$B$34*('Output(tau)'!$B$18-$H71)-(1-('Output(tau)'!$B$18-$H71)/AD$1)^2/(4*'Output(tau)'!$B$12*('Output(tau)'!$B$18-$H71)/AD$1)),0)</f>
        <v>7.2032891943635648E-22</v>
      </c>
      <c r="AE71">
        <f>IF('Output(tau)'!$B$18&gt;$H71,1/AE$1/SQRT(4*3.14159*'Output(tau)'!$B$12)*(('Output(tau)'!$B$18-$H71)/AE$1)^(-3/2)*EXP(-'Output(tau)'!$B$34*('Output(tau)'!$B$18-$H71)-(1-('Output(tau)'!$B$18-$H71)/AE$1)^2/(4*'Output(tau)'!$B$12*('Output(tau)'!$B$18-$H71)/AE$1)),0)</f>
        <v>6.0756527985086187E-23</v>
      </c>
      <c r="AF71">
        <f>IF('Output(tau)'!$B$18&gt;$H71,1/AF$1/SQRT(4*3.14159*'Output(tau)'!$B$12)*(('Output(tau)'!$B$18-$H71)/AF$1)^(-3/2)*EXP(-'Output(tau)'!$B$34*('Output(tau)'!$B$18-$H71)-(1-('Output(tau)'!$B$18-$H71)/AF$1)^2/(4*'Output(tau)'!$B$12*('Output(tau)'!$B$18-$H71)/AF$1)),0)</f>
        <v>5.117588467783351E-24</v>
      </c>
      <c r="AG71">
        <f>IF('Output(tau)'!$B$18&gt;$H71,1/AG$1/SQRT(4*3.14159*'Output(tau)'!$B$12)*(('Output(tau)'!$B$18-$H71)/AG$1)^(-3/2)*EXP(-'Output(tau)'!$B$34*('Output(tau)'!$B$18-$H71)-(1-('Output(tau)'!$B$18-$H71)/AG$1)^2/(4*'Output(tau)'!$B$12*('Output(tau)'!$B$18-$H71)/AG$1)),0)</f>
        <v>4.3052968173808135E-25</v>
      </c>
      <c r="AH71">
        <f>IF('Output(tau)'!$B$18&gt;$H71,1/AH$1/SQRT(4*3.14159*'Output(tau)'!$B$12)*(('Output(tau)'!$B$18-$H71)/AH$1)^(-3/2)*EXP(-'Output(tau)'!$B$34*('Output(tau)'!$B$18-$H71)-(1-('Output(tau)'!$B$18-$H71)/AH$1)^2/(4*'Output(tau)'!$B$12*('Output(tau)'!$B$18-$H71)/AH$1)),0)</f>
        <v>3.6178780721023847E-26</v>
      </c>
      <c r="AI71">
        <f>IF('Output(tau)'!$B$18&gt;$H71,1/AI$1/SQRT(4*3.14159*'Output(tau)'!$B$12)*(('Output(tau)'!$B$18-$H71)/AI$1)^(-3/2)*EXP(-'Output(tau)'!$B$34*('Output(tau)'!$B$18-$H71)-(1-('Output(tau)'!$B$18-$H71)/AI$1)^2/(4*'Output(tau)'!$B$12*('Output(tau)'!$B$18-$H71)/AI$1)),0)</f>
        <v>3.0371032917351301E-27</v>
      </c>
      <c r="AJ71">
        <f>IF('Output(tau)'!$B$18&gt;$H71,1/AJ$1/SQRT(4*3.14159*'Output(tau)'!$B$12)*(('Output(tau)'!$B$18-$H71)/AJ$1)^(-3/2)*EXP(-'Output(tau)'!$B$34*('Output(tau)'!$B$18-$H71)-(1-('Output(tau)'!$B$18-$H71)/AJ$1)^2/(4*'Output(tau)'!$B$12*('Output(tau)'!$B$18-$H71)/AJ$1)),0)</f>
        <v>2.5471624884558598E-28</v>
      </c>
      <c r="AK71">
        <f>IF('Output(tau)'!$B$18&gt;$H71,1/AK$1/SQRT(4*3.14159*'Output(tau)'!$B$12)*(('Output(tau)'!$B$18-$H71)/AK$1)^(-3/2)*EXP(-'Output(tau)'!$B$34*('Output(tau)'!$B$18-$H71)-(1-('Output(tau)'!$B$18-$H71)/AK$1)^2/(4*'Output(tau)'!$B$12*('Output(tau)'!$B$18-$H71)/AK$1)),0)</f>
        <v>2.1344085031979304E-29</v>
      </c>
      <c r="AL71">
        <f>IF('Output(tau)'!$B$18&gt;$H71,1/AL$1/SQRT(4*3.14159*'Output(tau)'!$B$12)*(('Output(tau)'!$B$18-$H71)/AL$1)^(-3/2)*EXP(-'Output(tau)'!$B$34*('Output(tau)'!$B$18-$H71)-(1-('Output(tau)'!$B$18-$H71)/AL$1)^2/(4*'Output(tau)'!$B$12*('Output(tau)'!$B$18-$H71)/AL$1)),0)</f>
        <v>1.7871085751393368E-30</v>
      </c>
      <c r="AM71">
        <f>IF('Output(tau)'!$B$18&gt;$H71,1/AM$1/SQRT(4*3.14159*'Output(tau)'!$B$12)*(('Output(tau)'!$B$18-$H71)/AM$1)^(-3/2)*EXP(-'Output(tau)'!$B$34*('Output(tau)'!$B$18-$H71)-(1-('Output(tau)'!$B$18-$H71)/AM$1)^2/(4*'Output(tau)'!$B$12*('Output(tau)'!$B$18-$H71)/AM$1)),0)</f>
        <v>1.4952107534466863E-31</v>
      </c>
      <c r="AN71">
        <f>IF('Output(tau)'!$B$18&gt;$H71,1/AN$1/SQRT(4*3.14159*'Output(tau)'!$B$12)*(('Output(tau)'!$B$18-$H71)/AN$1)^(-3/2)*EXP(-'Output(tau)'!$B$34*('Output(tau)'!$B$18-$H71)-(1-('Output(tau)'!$B$18-$H71)/AN$1)^2/(4*'Output(tau)'!$B$12*('Output(tau)'!$B$18-$H71)/AN$1)),0)</f>
        <v>1.2501290332088737E-32</v>
      </c>
      <c r="AO71">
        <f>IF('Output(tau)'!$B$18&gt;$H71,1/AO$1/SQRT(4*3.14159*'Output(tau)'!$B$12)*(('Output(tau)'!$B$18-$H71)/AO$1)^(-3/2)*EXP(-'Output(tau)'!$B$34*('Output(tau)'!$B$18-$H71)-(1-('Output(tau)'!$B$18-$H71)/AO$1)^2/(4*'Output(tau)'!$B$12*('Output(tau)'!$B$18-$H71)/AO$1)),0)</f>
        <v>1.0445489016152405E-33</v>
      </c>
      <c r="AP71">
        <f>IF('Output(tau)'!$B$18&gt;$H71,1/AP$1/SQRT(4*3.14159*'Output(tau)'!$B$12)*(('Output(tau)'!$B$18-$H71)/AP$1)^(-3/2)*EXP(-'Output(tau)'!$B$34*('Output(tau)'!$B$18-$H71)-(1-('Output(tau)'!$B$18-$H71)/AP$1)^2/(4*'Output(tau)'!$B$12*('Output(tau)'!$B$18-$H71)/AP$1)),0)</f>
        <v>8.7225353837711974E-35</v>
      </c>
      <c r="AQ71">
        <f>IF('Output(tau)'!$B$18&gt;$H71,1/AQ$1/SQRT(4*3.14159*'Output(tau)'!$B$12)*(('Output(tau)'!$B$18-$H71)/AQ$1)^(-3/2)*EXP(-'Output(tau)'!$B$34*('Output(tau)'!$B$18-$H71)-(1-('Output(tau)'!$B$18-$H71)/AQ$1)^2/(4*'Output(tau)'!$B$12*('Output(tau)'!$B$18-$H71)/AQ$1)),0)</f>
        <v>7.2796999991118052E-36</v>
      </c>
      <c r="AR71">
        <f>IF('Output(tau)'!$B$18&gt;$H71,1/AR$1/SQRT(4*3.14159*'Output(tau)'!$B$12)*(('Output(tau)'!$B$18-$H71)/AR$1)^(-3/2)*EXP(-'Output(tau)'!$B$34*('Output(tau)'!$B$18-$H71)-(1-('Output(tau)'!$B$18-$H71)/AR$1)^2/(4*'Output(tau)'!$B$12*('Output(tau)'!$B$18-$H71)/AR$1)),0)</f>
        <v>6.0723416859988849E-37</v>
      </c>
      <c r="AS71">
        <f>IF('Output(tau)'!$B$18&gt;$H71,1/AS$1/SQRT(4*3.14159*'Output(tau)'!$B$12)*(('Output(tau)'!$B$18-$H71)/AS$1)^(-3/2)*EXP(-'Output(tau)'!$B$34*('Output(tau)'!$B$18-$H71)-(1-('Output(tau)'!$B$18-$H71)/AS$1)^2/(4*'Output(tau)'!$B$12*('Output(tau)'!$B$18-$H71)/AS$1)),0)</f>
        <v>5.062729515868141E-38</v>
      </c>
      <c r="AT71">
        <f>IF('Output(tau)'!$B$18&gt;$H71,1/AT$1/SQRT(4*3.14159*'Output(tau)'!$B$12)*(('Output(tau)'!$B$18-$H71)/AT$1)^(-3/2)*EXP(-'Output(tau)'!$B$34*('Output(tau)'!$B$18-$H71)-(1-('Output(tau)'!$B$18-$H71)/AT$1)^2/(4*'Output(tau)'!$B$12*('Output(tau)'!$B$18-$H71)/AT$1)),0)</f>
        <v>4.2190208636353929E-39</v>
      </c>
      <c r="AU71">
        <f>IF('Output(tau)'!$B$18&gt;$H71,1/AU$1/SQRT(4*3.14159*'Output(tau)'!$B$12)*(('Output(tau)'!$B$18-$H71)/AU$1)^(-3/2)*EXP(-'Output(tau)'!$B$34*('Output(tau)'!$B$18-$H71)-(1-('Output(tau)'!$B$18-$H71)/AU$1)^2/(4*'Output(tau)'!$B$12*('Output(tau)'!$B$18-$H71)/AU$1)),0)</f>
        <v>3.5143789501746215E-40</v>
      </c>
      <c r="AV71">
        <f>IF('Output(tau)'!$B$18&gt;$H71,1/AV$1/SQRT(4*3.14159*'Output(tau)'!$B$12)*(('Output(tau)'!$B$18-$H71)/AV$1)^(-3/2)*EXP(-'Output(tau)'!$B$34*('Output(tau)'!$B$18-$H71)-(1-('Output(tau)'!$B$18-$H71)/AV$1)^2/(4*'Output(tau)'!$B$12*('Output(tau)'!$B$18-$H71)/AV$1)),0)</f>
        <v>2.9262138473829994E-41</v>
      </c>
    </row>
    <row r="72" spans="7:48" x14ac:dyDescent="0.15">
      <c r="G72">
        <f>IF('Output(tau)'!$B$18&gt;H72,'Output(tau)'!$B$18-H72,0)</f>
        <v>0</v>
      </c>
      <c r="H72">
        <v>2000</v>
      </c>
      <c r="I72">
        <f>IF('Output(tau)'!$B$18&gt;$H72,1/I$1/SQRT(4*3.14159*'Output(tau)'!$B$12)*(('Output(tau)'!$B$18-$H72)/I$1)^(-3/2)*EXP(-'Output(tau)'!$B$34*('Output(tau)'!$B$18-$H72)-(1-('Output(tau)'!$B$18-$H72)/I$1)^2/(4*'Output(tau)'!$B$12*('Output(tau)'!$B$18-$H72)/I$1)),0)</f>
        <v>0</v>
      </c>
      <c r="J72">
        <f>IF('Output(tau)'!$B$18&gt;$H72,1/J$1/SQRT(4*3.14159*'Output(tau)'!$B$12)*(('Output(tau)'!$B$18-$H72)/J$1)^(-3/2)*EXP(-'Output(tau)'!$B$34*('Output(tau)'!$B$18-$H72)-(1-('Output(tau)'!$B$18-$H72)/J$1)^2/(4*'Output(tau)'!$B$12*('Output(tau)'!$B$18-$H72)/J$1)),0)</f>
        <v>0</v>
      </c>
      <c r="K72">
        <f>IF('Output(tau)'!$B$18&gt;$H72,1/K$1/SQRT(4*3.14159*'Output(tau)'!$B$12)*(('Output(tau)'!$B$18-$H72)/K$1)^(-3/2)*EXP(-'Output(tau)'!$B$34*('Output(tau)'!$B$18-$H72)-(1-('Output(tau)'!$B$18-$H72)/K$1)^2/(4*'Output(tau)'!$B$12*('Output(tau)'!$B$18-$H72)/K$1)),0)</f>
        <v>0</v>
      </c>
      <c r="L72">
        <f>IF('Output(tau)'!$B$18&gt;$H72,1/L$1/SQRT(4*3.14159*'Output(tau)'!$B$12)*(('Output(tau)'!$B$18-$H72)/L$1)^(-3/2)*EXP(-'Output(tau)'!$B$34*('Output(tau)'!$B$18-$H72)-(1-('Output(tau)'!$B$18-$H72)/L$1)^2/(4*'Output(tau)'!$B$12*('Output(tau)'!$B$18-$H72)/L$1)),0)</f>
        <v>0</v>
      </c>
      <c r="M72">
        <f>IF('Output(tau)'!$B$18&gt;$H72,1/M$1/SQRT(4*3.14159*'Output(tau)'!$B$12)*(('Output(tau)'!$B$18-$H72)/M$1)^(-3/2)*EXP(-'Output(tau)'!$B$34*('Output(tau)'!$B$18-$H72)-(1-('Output(tau)'!$B$18-$H72)/M$1)^2/(4*'Output(tau)'!$B$12*('Output(tau)'!$B$18-$H72)/M$1)),0)</f>
        <v>0</v>
      </c>
      <c r="N72">
        <f>IF('Output(tau)'!$B$18&gt;$H72,1/N$1/SQRT(4*3.14159*'Output(tau)'!$B$12)*(('Output(tau)'!$B$18-$H72)/N$1)^(-3/2)*EXP(-'Output(tau)'!$B$34*('Output(tau)'!$B$18-$H72)-(1-('Output(tau)'!$B$18-$H72)/N$1)^2/(4*'Output(tau)'!$B$12*('Output(tau)'!$B$18-$H72)/N$1)),0)</f>
        <v>0</v>
      </c>
      <c r="O72">
        <f>IF('Output(tau)'!$B$18&gt;$H72,1/O$1/SQRT(4*3.14159*'Output(tau)'!$B$12)*(('Output(tau)'!$B$18-$H72)/O$1)^(-3/2)*EXP(-'Output(tau)'!$B$34*('Output(tau)'!$B$18-$H72)-(1-('Output(tau)'!$B$18-$H72)/O$1)^2/(4*'Output(tau)'!$B$12*('Output(tau)'!$B$18-$H72)/O$1)),0)</f>
        <v>0</v>
      </c>
      <c r="P72">
        <f>IF('Output(tau)'!$B$18&gt;$H72,1/P$1/SQRT(4*3.14159*'Output(tau)'!$B$12)*(('Output(tau)'!$B$18-$H72)/P$1)^(-3/2)*EXP(-'Output(tau)'!$B$34*('Output(tau)'!$B$18-$H72)-(1-('Output(tau)'!$B$18-$H72)/P$1)^2/(4*'Output(tau)'!$B$12*('Output(tau)'!$B$18-$H72)/P$1)),0)</f>
        <v>0</v>
      </c>
      <c r="Q72">
        <f>IF('Output(tau)'!$B$18&gt;$H72,1/Q$1/SQRT(4*3.14159*'Output(tau)'!$B$12)*(('Output(tau)'!$B$18-$H72)/Q$1)^(-3/2)*EXP(-'Output(tau)'!$B$34*('Output(tau)'!$B$18-$H72)-(1-('Output(tau)'!$B$18-$H72)/Q$1)^2/(4*'Output(tau)'!$B$12*('Output(tau)'!$B$18-$H72)/Q$1)),0)</f>
        <v>0</v>
      </c>
      <c r="R72">
        <f>IF('Output(tau)'!$B$18&gt;$H72,1/R$1/SQRT(4*3.14159*'Output(tau)'!$B$12)*(('Output(tau)'!$B$18-$H72)/R$1)^(-3/2)*EXP(-'Output(tau)'!$B$34*('Output(tau)'!$B$18-$H72)-(1-('Output(tau)'!$B$18-$H72)/R$1)^2/(4*'Output(tau)'!$B$12*('Output(tau)'!$B$18-$H72)/R$1)),0)</f>
        <v>0</v>
      </c>
      <c r="S72">
        <f>IF('Output(tau)'!$B$18&gt;$H72,1/S$1/SQRT(4*3.14159*'Output(tau)'!$B$12)*(('Output(tau)'!$B$18-$H72)/S$1)^(-3/2)*EXP(-'Output(tau)'!$B$34*('Output(tau)'!$B$18-$H72)-(1-('Output(tau)'!$B$18-$H72)/S$1)^2/(4*'Output(tau)'!$B$12*('Output(tau)'!$B$18-$H72)/S$1)),0)</f>
        <v>0</v>
      </c>
      <c r="T72">
        <f>IF('Output(tau)'!$B$18&gt;$H72,1/T$1/SQRT(4*3.14159*'Output(tau)'!$B$12)*(('Output(tau)'!$B$18-$H72)/T$1)^(-3/2)*EXP(-'Output(tau)'!$B$34*('Output(tau)'!$B$18-$H72)-(1-('Output(tau)'!$B$18-$H72)/T$1)^2/(4*'Output(tau)'!$B$12*('Output(tau)'!$B$18-$H72)/T$1)),0)</f>
        <v>0</v>
      </c>
      <c r="U72">
        <f>IF('Output(tau)'!$B$18&gt;$H72,1/U$1/SQRT(4*3.14159*'Output(tau)'!$B$12)*(('Output(tau)'!$B$18-$H72)/U$1)^(-3/2)*EXP(-'Output(tau)'!$B$34*('Output(tau)'!$B$18-$H72)-(1-('Output(tau)'!$B$18-$H72)/U$1)^2/(4*'Output(tau)'!$B$12*('Output(tau)'!$B$18-$H72)/U$1)),0)</f>
        <v>0</v>
      </c>
      <c r="V72">
        <f>IF('Output(tau)'!$B$18&gt;$H72,1/V$1/SQRT(4*3.14159*'Output(tau)'!$B$12)*(('Output(tau)'!$B$18-$H72)/V$1)^(-3/2)*EXP(-'Output(tau)'!$B$34*('Output(tau)'!$B$18-$H72)-(1-('Output(tau)'!$B$18-$H72)/V$1)^2/(4*'Output(tau)'!$B$12*('Output(tau)'!$B$18-$H72)/V$1)),0)</f>
        <v>0</v>
      </c>
      <c r="W72">
        <f>IF('Output(tau)'!$B$18&gt;$H72,1/W$1/SQRT(4*3.14159*'Output(tau)'!$B$12)*(('Output(tau)'!$B$18-$H72)/W$1)^(-3/2)*EXP(-'Output(tau)'!$B$34*('Output(tau)'!$B$18-$H72)-(1-('Output(tau)'!$B$18-$H72)/W$1)^2/(4*'Output(tau)'!$B$12*('Output(tau)'!$B$18-$H72)/W$1)),0)</f>
        <v>0</v>
      </c>
      <c r="X72">
        <f>IF('Output(tau)'!$B$18&gt;$H72,1/X$1/SQRT(4*3.14159*'Output(tau)'!$B$12)*(('Output(tau)'!$B$18-$H72)/X$1)^(-3/2)*EXP(-'Output(tau)'!$B$34*('Output(tau)'!$B$18-$H72)-(1-('Output(tau)'!$B$18-$H72)/X$1)^2/(4*'Output(tau)'!$B$12*('Output(tau)'!$B$18-$H72)/X$1)),0)</f>
        <v>0</v>
      </c>
      <c r="Y72">
        <f>IF('Output(tau)'!$B$18&gt;$H72,1/Y$1/SQRT(4*3.14159*'Output(tau)'!$B$12)*(('Output(tau)'!$B$18-$H72)/Y$1)^(-3/2)*EXP(-'Output(tau)'!$B$34*('Output(tau)'!$B$18-$H72)-(1-('Output(tau)'!$B$18-$H72)/Y$1)^2/(4*'Output(tau)'!$B$12*('Output(tau)'!$B$18-$H72)/Y$1)),0)</f>
        <v>0</v>
      </c>
      <c r="Z72">
        <f>IF('Output(tau)'!$B$18&gt;$H72,1/Z$1/SQRT(4*3.14159*'Output(tau)'!$B$12)*(('Output(tau)'!$B$18-$H72)/Z$1)^(-3/2)*EXP(-'Output(tau)'!$B$34*('Output(tau)'!$B$18-$H72)-(1-('Output(tau)'!$B$18-$H72)/Z$1)^2/(4*'Output(tau)'!$B$12*('Output(tau)'!$B$18-$H72)/Z$1)),0)</f>
        <v>0</v>
      </c>
      <c r="AA72">
        <f>IF('Output(tau)'!$B$18&gt;$H72,1/AA$1/SQRT(4*3.14159*'Output(tau)'!$B$12)*(('Output(tau)'!$B$18-$H72)/AA$1)^(-3/2)*EXP(-'Output(tau)'!$B$34*('Output(tau)'!$B$18-$H72)-(1-('Output(tau)'!$B$18-$H72)/AA$1)^2/(4*'Output(tau)'!$B$12*('Output(tau)'!$B$18-$H72)/AA$1)),0)</f>
        <v>0</v>
      </c>
      <c r="AB72">
        <f>IF('Output(tau)'!$B$18&gt;$H72,1/AB$1/SQRT(4*3.14159*'Output(tau)'!$B$12)*(('Output(tau)'!$B$18-$H72)/AB$1)^(-3/2)*EXP(-'Output(tau)'!$B$34*('Output(tau)'!$B$18-$H72)-(1-('Output(tau)'!$B$18-$H72)/AB$1)^2/(4*'Output(tau)'!$B$12*('Output(tau)'!$B$18-$H72)/AB$1)),0)</f>
        <v>0</v>
      </c>
      <c r="AC72">
        <f>IF('Output(tau)'!$B$18&gt;$H72,1/AC$1/SQRT(4*3.14159*'Output(tau)'!$B$12)*(('Output(tau)'!$B$18-$H72)/AC$1)^(-3/2)*EXP(-'Output(tau)'!$B$34*('Output(tau)'!$B$18-$H72)-(1-('Output(tau)'!$B$18-$H72)/AC$1)^2/(4*'Output(tau)'!$B$12*('Output(tau)'!$B$18-$H72)/AC$1)),0)</f>
        <v>0</v>
      </c>
      <c r="AD72">
        <f>IF('Output(tau)'!$B$18&gt;$H72,1/AD$1/SQRT(4*3.14159*'Output(tau)'!$B$12)*(('Output(tau)'!$B$18-$H72)/AD$1)^(-3/2)*EXP(-'Output(tau)'!$B$34*('Output(tau)'!$B$18-$H72)-(1-('Output(tau)'!$B$18-$H72)/AD$1)^2/(4*'Output(tau)'!$B$12*('Output(tau)'!$B$18-$H72)/AD$1)),0)</f>
        <v>0</v>
      </c>
      <c r="AE72">
        <f>IF('Output(tau)'!$B$18&gt;$H72,1/AE$1/SQRT(4*3.14159*'Output(tau)'!$B$12)*(('Output(tau)'!$B$18-$H72)/AE$1)^(-3/2)*EXP(-'Output(tau)'!$B$34*('Output(tau)'!$B$18-$H72)-(1-('Output(tau)'!$B$18-$H72)/AE$1)^2/(4*'Output(tau)'!$B$12*('Output(tau)'!$B$18-$H72)/AE$1)),0)</f>
        <v>0</v>
      </c>
      <c r="AF72">
        <f>IF('Output(tau)'!$B$18&gt;$H72,1/AF$1/SQRT(4*3.14159*'Output(tau)'!$B$12)*(('Output(tau)'!$B$18-$H72)/AF$1)^(-3/2)*EXP(-'Output(tau)'!$B$34*('Output(tau)'!$B$18-$H72)-(1-('Output(tau)'!$B$18-$H72)/AF$1)^2/(4*'Output(tau)'!$B$12*('Output(tau)'!$B$18-$H72)/AF$1)),0)</f>
        <v>0</v>
      </c>
      <c r="AG72">
        <f>IF('Output(tau)'!$B$18&gt;$H72,1/AG$1/SQRT(4*3.14159*'Output(tau)'!$B$12)*(('Output(tau)'!$B$18-$H72)/AG$1)^(-3/2)*EXP(-'Output(tau)'!$B$34*('Output(tau)'!$B$18-$H72)-(1-('Output(tau)'!$B$18-$H72)/AG$1)^2/(4*'Output(tau)'!$B$12*('Output(tau)'!$B$18-$H72)/AG$1)),0)</f>
        <v>0</v>
      </c>
      <c r="AH72">
        <f>IF('Output(tau)'!$B$18&gt;$H72,1/AH$1/SQRT(4*3.14159*'Output(tau)'!$B$12)*(('Output(tau)'!$B$18-$H72)/AH$1)^(-3/2)*EXP(-'Output(tau)'!$B$34*('Output(tau)'!$B$18-$H72)-(1-('Output(tau)'!$B$18-$H72)/AH$1)^2/(4*'Output(tau)'!$B$12*('Output(tau)'!$B$18-$H72)/AH$1)),0)</f>
        <v>0</v>
      </c>
      <c r="AI72">
        <f>IF('Output(tau)'!$B$18&gt;$H72,1/AI$1/SQRT(4*3.14159*'Output(tau)'!$B$12)*(('Output(tau)'!$B$18-$H72)/AI$1)^(-3/2)*EXP(-'Output(tau)'!$B$34*('Output(tau)'!$B$18-$H72)-(1-('Output(tau)'!$B$18-$H72)/AI$1)^2/(4*'Output(tau)'!$B$12*('Output(tau)'!$B$18-$H72)/AI$1)),0)</f>
        <v>0</v>
      </c>
      <c r="AJ72">
        <f>IF('Output(tau)'!$B$18&gt;$H72,1/AJ$1/SQRT(4*3.14159*'Output(tau)'!$B$12)*(('Output(tau)'!$B$18-$H72)/AJ$1)^(-3/2)*EXP(-'Output(tau)'!$B$34*('Output(tau)'!$B$18-$H72)-(1-('Output(tau)'!$B$18-$H72)/AJ$1)^2/(4*'Output(tau)'!$B$12*('Output(tau)'!$B$18-$H72)/AJ$1)),0)</f>
        <v>0</v>
      </c>
      <c r="AK72">
        <f>IF('Output(tau)'!$B$18&gt;$H72,1/AK$1/SQRT(4*3.14159*'Output(tau)'!$B$12)*(('Output(tau)'!$B$18-$H72)/AK$1)^(-3/2)*EXP(-'Output(tau)'!$B$34*('Output(tau)'!$B$18-$H72)-(1-('Output(tau)'!$B$18-$H72)/AK$1)^2/(4*'Output(tau)'!$B$12*('Output(tau)'!$B$18-$H72)/AK$1)),0)</f>
        <v>0</v>
      </c>
      <c r="AL72">
        <f>IF('Output(tau)'!$B$18&gt;$H72,1/AL$1/SQRT(4*3.14159*'Output(tau)'!$B$12)*(('Output(tau)'!$B$18-$H72)/AL$1)^(-3/2)*EXP(-'Output(tau)'!$B$34*('Output(tau)'!$B$18-$H72)-(1-('Output(tau)'!$B$18-$H72)/AL$1)^2/(4*'Output(tau)'!$B$12*('Output(tau)'!$B$18-$H72)/AL$1)),0)</f>
        <v>0</v>
      </c>
      <c r="AM72">
        <f>IF('Output(tau)'!$B$18&gt;$H72,1/AM$1/SQRT(4*3.14159*'Output(tau)'!$B$12)*(('Output(tau)'!$B$18-$H72)/AM$1)^(-3/2)*EXP(-'Output(tau)'!$B$34*('Output(tau)'!$B$18-$H72)-(1-('Output(tau)'!$B$18-$H72)/AM$1)^2/(4*'Output(tau)'!$B$12*('Output(tau)'!$B$18-$H72)/AM$1)),0)</f>
        <v>0</v>
      </c>
      <c r="AN72">
        <f>IF('Output(tau)'!$B$18&gt;$H72,1/AN$1/SQRT(4*3.14159*'Output(tau)'!$B$12)*(('Output(tau)'!$B$18-$H72)/AN$1)^(-3/2)*EXP(-'Output(tau)'!$B$34*('Output(tau)'!$B$18-$H72)-(1-('Output(tau)'!$B$18-$H72)/AN$1)^2/(4*'Output(tau)'!$B$12*('Output(tau)'!$B$18-$H72)/AN$1)),0)</f>
        <v>0</v>
      </c>
      <c r="AO72">
        <f>IF('Output(tau)'!$B$18&gt;$H72,1/AO$1/SQRT(4*3.14159*'Output(tau)'!$B$12)*(('Output(tau)'!$B$18-$H72)/AO$1)^(-3/2)*EXP(-'Output(tau)'!$B$34*('Output(tau)'!$B$18-$H72)-(1-('Output(tau)'!$B$18-$H72)/AO$1)^2/(4*'Output(tau)'!$B$12*('Output(tau)'!$B$18-$H72)/AO$1)),0)</f>
        <v>0</v>
      </c>
      <c r="AP72">
        <f>IF('Output(tau)'!$B$18&gt;$H72,1/AP$1/SQRT(4*3.14159*'Output(tau)'!$B$12)*(('Output(tau)'!$B$18-$H72)/AP$1)^(-3/2)*EXP(-'Output(tau)'!$B$34*('Output(tau)'!$B$18-$H72)-(1-('Output(tau)'!$B$18-$H72)/AP$1)^2/(4*'Output(tau)'!$B$12*('Output(tau)'!$B$18-$H72)/AP$1)),0)</f>
        <v>0</v>
      </c>
      <c r="AQ72">
        <f>IF('Output(tau)'!$B$18&gt;$H72,1/AQ$1/SQRT(4*3.14159*'Output(tau)'!$B$12)*(('Output(tau)'!$B$18-$H72)/AQ$1)^(-3/2)*EXP(-'Output(tau)'!$B$34*('Output(tau)'!$B$18-$H72)-(1-('Output(tau)'!$B$18-$H72)/AQ$1)^2/(4*'Output(tau)'!$B$12*('Output(tau)'!$B$18-$H72)/AQ$1)),0)</f>
        <v>0</v>
      </c>
      <c r="AR72">
        <f>IF('Output(tau)'!$B$18&gt;$H72,1/AR$1/SQRT(4*3.14159*'Output(tau)'!$B$12)*(('Output(tau)'!$B$18-$H72)/AR$1)^(-3/2)*EXP(-'Output(tau)'!$B$34*('Output(tau)'!$B$18-$H72)-(1-('Output(tau)'!$B$18-$H72)/AR$1)^2/(4*'Output(tau)'!$B$12*('Output(tau)'!$B$18-$H72)/AR$1)),0)</f>
        <v>0</v>
      </c>
      <c r="AS72">
        <f>IF('Output(tau)'!$B$18&gt;$H72,1/AS$1/SQRT(4*3.14159*'Output(tau)'!$B$12)*(('Output(tau)'!$B$18-$H72)/AS$1)^(-3/2)*EXP(-'Output(tau)'!$B$34*('Output(tau)'!$B$18-$H72)-(1-('Output(tau)'!$B$18-$H72)/AS$1)^2/(4*'Output(tau)'!$B$12*('Output(tau)'!$B$18-$H72)/AS$1)),0)</f>
        <v>0</v>
      </c>
      <c r="AT72">
        <f>IF('Output(tau)'!$B$18&gt;$H72,1/AT$1/SQRT(4*3.14159*'Output(tau)'!$B$12)*(('Output(tau)'!$B$18-$H72)/AT$1)^(-3/2)*EXP(-'Output(tau)'!$B$34*('Output(tau)'!$B$18-$H72)-(1-('Output(tau)'!$B$18-$H72)/AT$1)^2/(4*'Output(tau)'!$B$12*('Output(tau)'!$B$18-$H72)/AT$1)),0)</f>
        <v>0</v>
      </c>
      <c r="AU72">
        <f>IF('Output(tau)'!$B$18&gt;$H72,1/AU$1/SQRT(4*3.14159*'Output(tau)'!$B$12)*(('Output(tau)'!$B$18-$H72)/AU$1)^(-3/2)*EXP(-'Output(tau)'!$B$34*('Output(tau)'!$B$18-$H72)-(1-('Output(tau)'!$B$18-$H72)/AU$1)^2/(4*'Output(tau)'!$B$12*('Output(tau)'!$B$18-$H72)/AU$1)),0)</f>
        <v>0</v>
      </c>
      <c r="AV72">
        <f>IF('Output(tau)'!$B$18&gt;$H72,1/AV$1/SQRT(4*3.14159*'Output(tau)'!$B$12)*(('Output(tau)'!$B$18-$H72)/AV$1)^(-3/2)*EXP(-'Output(tau)'!$B$34*('Output(tau)'!$B$18-$H72)-(1-('Output(tau)'!$B$18-$H72)/AV$1)^2/(4*'Output(tau)'!$B$12*('Output(tau)'!$B$18-$H72)/AV$1)),0)</f>
        <v>0</v>
      </c>
    </row>
  </sheetData>
  <phoneticPr fontId="1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2"/>
  <sheetViews>
    <sheetView workbookViewId="0"/>
    <sheetView workbookViewId="1"/>
  </sheetViews>
  <sheetFormatPr baseColWidth="10" defaultColWidth="8.83203125" defaultRowHeight="13" x14ac:dyDescent="0.15"/>
  <cols>
    <col min="1" max="1" width="22.33203125" customWidth="1"/>
    <col min="2" max="2" width="5.33203125" customWidth="1"/>
    <col min="3" max="8" width="8.83203125" customWidth="1"/>
    <col min="9" max="9" width="12.33203125" customWidth="1"/>
    <col min="10" max="46" width="8.83203125" customWidth="1"/>
    <col min="47" max="57" width="8.83203125" customWidth="1" outlineLevel="6"/>
  </cols>
  <sheetData>
    <row r="1" spans="1:47" x14ac:dyDescent="0.15">
      <c r="H1" t="s">
        <v>14</v>
      </c>
      <c r="I1">
        <v>2</v>
      </c>
      <c r="J1">
        <f>I1+$B$9</f>
        <v>3</v>
      </c>
      <c r="K1">
        <f t="shared" ref="K1:AI1" si="0">J1+$B$9</f>
        <v>4</v>
      </c>
      <c r="L1">
        <f t="shared" si="0"/>
        <v>5</v>
      </c>
      <c r="M1">
        <f t="shared" si="0"/>
        <v>6</v>
      </c>
      <c r="N1">
        <f t="shared" si="0"/>
        <v>7</v>
      </c>
      <c r="O1">
        <f t="shared" si="0"/>
        <v>8</v>
      </c>
      <c r="P1">
        <f t="shared" si="0"/>
        <v>9</v>
      </c>
      <c r="Q1">
        <f t="shared" si="0"/>
        <v>10</v>
      </c>
      <c r="R1">
        <f t="shared" si="0"/>
        <v>11</v>
      </c>
      <c r="S1">
        <f t="shared" si="0"/>
        <v>12</v>
      </c>
      <c r="T1">
        <f t="shared" si="0"/>
        <v>13</v>
      </c>
      <c r="U1">
        <f t="shared" si="0"/>
        <v>14</v>
      </c>
      <c r="V1">
        <f t="shared" si="0"/>
        <v>15</v>
      </c>
      <c r="W1">
        <f t="shared" si="0"/>
        <v>16</v>
      </c>
      <c r="X1">
        <f t="shared" si="0"/>
        <v>17</v>
      </c>
      <c r="Y1">
        <f t="shared" si="0"/>
        <v>18</v>
      </c>
      <c r="Z1">
        <f t="shared" si="0"/>
        <v>19</v>
      </c>
      <c r="AA1">
        <f t="shared" si="0"/>
        <v>20</v>
      </c>
      <c r="AB1">
        <f t="shared" si="0"/>
        <v>21</v>
      </c>
      <c r="AC1">
        <f t="shared" si="0"/>
        <v>22</v>
      </c>
      <c r="AD1">
        <f t="shared" si="0"/>
        <v>23</v>
      </c>
      <c r="AE1">
        <f t="shared" si="0"/>
        <v>24</v>
      </c>
      <c r="AF1">
        <f t="shared" si="0"/>
        <v>25</v>
      </c>
      <c r="AG1">
        <f t="shared" si="0"/>
        <v>26</v>
      </c>
      <c r="AH1">
        <f t="shared" si="0"/>
        <v>27</v>
      </c>
      <c r="AI1">
        <f t="shared" si="0"/>
        <v>28</v>
      </c>
      <c r="AJ1">
        <f t="shared" ref="AJ1:AT1" si="1">AI1+$B$9</f>
        <v>29</v>
      </c>
      <c r="AK1">
        <f t="shared" si="1"/>
        <v>30</v>
      </c>
      <c r="AL1">
        <f t="shared" si="1"/>
        <v>31</v>
      </c>
      <c r="AM1">
        <f t="shared" si="1"/>
        <v>32</v>
      </c>
      <c r="AN1">
        <f t="shared" si="1"/>
        <v>33</v>
      </c>
      <c r="AO1">
        <f t="shared" si="1"/>
        <v>34</v>
      </c>
      <c r="AP1">
        <f t="shared" si="1"/>
        <v>35</v>
      </c>
      <c r="AQ1">
        <f t="shared" si="1"/>
        <v>36</v>
      </c>
      <c r="AR1">
        <f t="shared" si="1"/>
        <v>37</v>
      </c>
      <c r="AS1">
        <f t="shared" si="1"/>
        <v>38</v>
      </c>
      <c r="AT1">
        <f t="shared" si="1"/>
        <v>39</v>
      </c>
      <c r="AU1">
        <f>AT1+$B$9</f>
        <v>40</v>
      </c>
    </row>
    <row r="2" spans="1:47" ht="14" thickBot="1" x14ac:dyDescent="0.2">
      <c r="A2" s="3" t="str">
        <f>IF(AND($B$3&lt;&gt;"em",$B$3&lt;&gt;"dm",$B$3&lt;&gt;"pm"),"No such Model!"," ")</f>
        <v xml:space="preserve"> </v>
      </c>
    </row>
    <row r="3" spans="1:47" ht="14" thickBot="1" x14ac:dyDescent="0.2">
      <c r="A3" t="s">
        <v>0</v>
      </c>
      <c r="B3" s="2" t="str">
        <f>INTERFACE!B3</f>
        <v>pm</v>
      </c>
      <c r="H3" t="s">
        <v>17</v>
      </c>
      <c r="I3">
        <f t="shared" ref="I3:AU3" si="2">SUM(I12:I72)</f>
        <v>540</v>
      </c>
      <c r="J3">
        <f t="shared" si="2"/>
        <v>540</v>
      </c>
      <c r="K3">
        <f t="shared" si="2"/>
        <v>538</v>
      </c>
      <c r="L3">
        <f t="shared" si="2"/>
        <v>536</v>
      </c>
      <c r="M3">
        <f t="shared" si="2"/>
        <v>529</v>
      </c>
      <c r="N3">
        <f t="shared" si="2"/>
        <v>520</v>
      </c>
      <c r="O3">
        <f t="shared" si="2"/>
        <v>507</v>
      </c>
      <c r="P3">
        <f t="shared" si="2"/>
        <v>495.9</v>
      </c>
      <c r="Q3">
        <f t="shared" si="2"/>
        <v>482.5</v>
      </c>
      <c r="R3">
        <f t="shared" si="2"/>
        <v>465.9</v>
      </c>
      <c r="S3">
        <f t="shared" si="2"/>
        <v>447.5</v>
      </c>
      <c r="T3">
        <f t="shared" si="2"/>
        <v>429.3</v>
      </c>
      <c r="U3">
        <f t="shared" si="2"/>
        <v>411.5</v>
      </c>
      <c r="V3">
        <f t="shared" si="2"/>
        <v>394.1</v>
      </c>
      <c r="W3">
        <f t="shared" si="2"/>
        <v>377</v>
      </c>
      <c r="X3">
        <f t="shared" si="2"/>
        <v>360.7</v>
      </c>
      <c r="Y3">
        <f t="shared" si="2"/>
        <v>344.6</v>
      </c>
      <c r="Z3">
        <f t="shared" si="2"/>
        <v>328.1</v>
      </c>
      <c r="AA3">
        <f t="shared" si="2"/>
        <v>311.89999999999998</v>
      </c>
      <c r="AB3">
        <f t="shared" si="2"/>
        <v>295.3</v>
      </c>
      <c r="AC3">
        <f t="shared" si="2"/>
        <v>278.39999999999998</v>
      </c>
      <c r="AD3">
        <f t="shared" si="2"/>
        <v>259.60000000000002</v>
      </c>
      <c r="AE3">
        <f t="shared" si="2"/>
        <v>239.5</v>
      </c>
      <c r="AF3">
        <f t="shared" si="2"/>
        <v>218.5</v>
      </c>
      <c r="AG3">
        <f t="shared" si="2"/>
        <v>196.4</v>
      </c>
      <c r="AH3">
        <f t="shared" si="2"/>
        <v>175.9</v>
      </c>
      <c r="AI3">
        <f t="shared" si="2"/>
        <v>157.4</v>
      </c>
      <c r="AJ3">
        <f t="shared" si="2"/>
        <v>140.30000000000001</v>
      </c>
      <c r="AK3">
        <f t="shared" si="2"/>
        <v>124.3</v>
      </c>
      <c r="AL3">
        <f t="shared" si="2"/>
        <v>109.7</v>
      </c>
      <c r="AM3">
        <f t="shared" si="2"/>
        <v>96.4</v>
      </c>
      <c r="AN3">
        <f t="shared" si="2"/>
        <v>84.7</v>
      </c>
      <c r="AO3">
        <f t="shared" si="2"/>
        <v>74.2</v>
      </c>
      <c r="AP3">
        <f t="shared" si="2"/>
        <v>64.8</v>
      </c>
      <c r="AQ3">
        <f t="shared" si="2"/>
        <v>56.5</v>
      </c>
      <c r="AR3">
        <f t="shared" si="2"/>
        <v>49.3</v>
      </c>
      <c r="AS3">
        <f t="shared" si="2"/>
        <v>43.1</v>
      </c>
      <c r="AT3">
        <f t="shared" si="2"/>
        <v>37.700000000000003</v>
      </c>
      <c r="AU3">
        <f t="shared" si="2"/>
        <v>33</v>
      </c>
    </row>
    <row r="4" spans="1:47" x14ac:dyDescent="0.15">
      <c r="A4" s="8" t="s">
        <v>65</v>
      </c>
    </row>
    <row r="5" spans="1:47" ht="14" thickBot="1" x14ac:dyDescent="0.2">
      <c r="A5" s="3" t="str">
        <f>IF(AND($B$6&lt;50,$B$6&gt;2)," ","Invalid Parameter!")</f>
        <v xml:space="preserve"> </v>
      </c>
      <c r="H5" t="s">
        <v>7</v>
      </c>
      <c r="I5">
        <f>IF($B$15="he",$B$25,IF($B$15="kr",$B$24,IF($B$15="cfc",$B$23,$B$22)))</f>
        <v>390</v>
      </c>
      <c r="J5">
        <f t="shared" ref="J5:AU5" si="3">IF($B$15="he",$B$25,IF($B$15="kr",$B$24,IF($B$15="cfc",$B$23,$B$22)))</f>
        <v>390</v>
      </c>
      <c r="K5">
        <f t="shared" si="3"/>
        <v>390</v>
      </c>
      <c r="L5">
        <f t="shared" si="3"/>
        <v>390</v>
      </c>
      <c r="M5">
        <f t="shared" si="3"/>
        <v>390</v>
      </c>
      <c r="N5">
        <f t="shared" si="3"/>
        <v>390</v>
      </c>
      <c r="O5">
        <f t="shared" si="3"/>
        <v>390</v>
      </c>
      <c r="P5">
        <f t="shared" si="3"/>
        <v>390</v>
      </c>
      <c r="Q5">
        <f t="shared" si="3"/>
        <v>390</v>
      </c>
      <c r="R5">
        <f t="shared" si="3"/>
        <v>390</v>
      </c>
      <c r="S5">
        <f t="shared" si="3"/>
        <v>390</v>
      </c>
      <c r="T5">
        <f t="shared" si="3"/>
        <v>390</v>
      </c>
      <c r="U5">
        <f t="shared" si="3"/>
        <v>390</v>
      </c>
      <c r="V5">
        <f t="shared" si="3"/>
        <v>390</v>
      </c>
      <c r="W5">
        <f t="shared" si="3"/>
        <v>390</v>
      </c>
      <c r="X5">
        <f t="shared" si="3"/>
        <v>390</v>
      </c>
      <c r="Y5">
        <f t="shared" si="3"/>
        <v>390</v>
      </c>
      <c r="Z5">
        <f t="shared" si="3"/>
        <v>390</v>
      </c>
      <c r="AA5">
        <f t="shared" si="3"/>
        <v>390</v>
      </c>
      <c r="AB5">
        <f t="shared" si="3"/>
        <v>390</v>
      </c>
      <c r="AC5">
        <f t="shared" si="3"/>
        <v>390</v>
      </c>
      <c r="AD5">
        <f t="shared" si="3"/>
        <v>390</v>
      </c>
      <c r="AE5">
        <f t="shared" si="3"/>
        <v>390</v>
      </c>
      <c r="AF5">
        <f t="shared" si="3"/>
        <v>390</v>
      </c>
      <c r="AG5">
        <f t="shared" si="3"/>
        <v>390</v>
      </c>
      <c r="AH5">
        <f t="shared" si="3"/>
        <v>390</v>
      </c>
      <c r="AI5">
        <f t="shared" si="3"/>
        <v>390</v>
      </c>
      <c r="AJ5">
        <f t="shared" si="3"/>
        <v>390</v>
      </c>
      <c r="AK5">
        <f t="shared" si="3"/>
        <v>390</v>
      </c>
      <c r="AL5">
        <f t="shared" si="3"/>
        <v>390</v>
      </c>
      <c r="AM5">
        <f t="shared" si="3"/>
        <v>390</v>
      </c>
      <c r="AN5">
        <f t="shared" si="3"/>
        <v>390</v>
      </c>
      <c r="AO5">
        <f t="shared" si="3"/>
        <v>390</v>
      </c>
      <c r="AP5">
        <f t="shared" si="3"/>
        <v>390</v>
      </c>
      <c r="AQ5">
        <f t="shared" si="3"/>
        <v>390</v>
      </c>
      <c r="AR5">
        <f t="shared" si="3"/>
        <v>390</v>
      </c>
      <c r="AS5">
        <f t="shared" si="3"/>
        <v>390</v>
      </c>
      <c r="AT5">
        <f t="shared" si="3"/>
        <v>390</v>
      </c>
      <c r="AU5">
        <f t="shared" si="3"/>
        <v>390</v>
      </c>
    </row>
    <row r="6" spans="1:47" ht="14" thickBot="1" x14ac:dyDescent="0.2">
      <c r="A6" t="s">
        <v>1</v>
      </c>
      <c r="B6" s="2">
        <f>INTERFACE!B6</f>
        <v>10</v>
      </c>
    </row>
    <row r="7" spans="1:47" x14ac:dyDescent="0.15">
      <c r="A7" t="s">
        <v>2</v>
      </c>
    </row>
    <row r="8" spans="1:47" ht="14" thickBot="1" x14ac:dyDescent="0.2"/>
    <row r="9" spans="1:47" ht="14" thickBot="1" x14ac:dyDescent="0.2">
      <c r="A9" t="s">
        <v>44</v>
      </c>
      <c r="B9" s="2">
        <f>INTERFACE!B8</f>
        <v>1</v>
      </c>
    </row>
    <row r="10" spans="1:47" x14ac:dyDescent="0.15">
      <c r="A10" t="s">
        <v>45</v>
      </c>
    </row>
    <row r="11" spans="1:47" ht="14" thickBot="1" x14ac:dyDescent="0.2">
      <c r="A11" s="3" t="str">
        <f>IF(AND($B$12&lt;1,$B$6&gt;0.0001)," ","Invalid Parameter!")</f>
        <v xml:space="preserve"> </v>
      </c>
      <c r="G11" t="s">
        <v>11</v>
      </c>
      <c r="H11" t="s">
        <v>18</v>
      </c>
    </row>
    <row r="12" spans="1:47" ht="14" thickBot="1" x14ac:dyDescent="0.2">
      <c r="A12" t="s">
        <v>3</v>
      </c>
      <c r="B12" s="2">
        <f>INTERFACE!B11</f>
        <v>0.1</v>
      </c>
      <c r="G12">
        <v>1940</v>
      </c>
      <c r="H12">
        <f>IF($B$15="tr",'Tritium Input'!H21,IF($B$15="cfc",'CFC Input'!H21,IF($B$15="kr",'85Kr Input'!H21,IF($B$15="he",'Tritium Input'!L21,"Wrong Code in B12!"))))</f>
        <v>0.3</v>
      </c>
      <c r="I12">
        <f>IF($B$18&gt;$G12,IF($B$3="em",$H12*'Exponential Model'!J12,IF($B$3="dm",$H12*'Dispersion Model'!J12,IF($B$3="pm",$H12*'Piston Model'!J12,"Wrong Code in B3"))),0)</f>
        <v>0</v>
      </c>
      <c r="J12">
        <f>IF($B$18&gt;$G12,IF($B$3="em",$H12*'Exponential Model'!K12,IF($B$3="dm",$H12*'Dispersion Model'!K12,IF($B$3="pm",$H12*'Piston Model'!K12,"Wrong Code in B3"))),0)</f>
        <v>0</v>
      </c>
      <c r="K12">
        <f>IF($B$18&gt;$G12,IF($B$3="em",$H12*'Exponential Model'!L12,IF($B$3="dm",$H12*'Dispersion Model'!L12,IF($B$3="pm",$H12*'Piston Model'!L12,"Wrong Code in B3"))),0)</f>
        <v>0</v>
      </c>
      <c r="L12">
        <f>IF($B$18&gt;$G12,IF($B$3="em",$H12*'Exponential Model'!M12,IF($B$3="dm",$H12*'Dispersion Model'!M12,IF($B$3="pm",$H12*'Piston Model'!M12,"Wrong Code in B3"))),0)</f>
        <v>0</v>
      </c>
      <c r="M12">
        <f>IF($B$18&gt;$G12,IF($B$3="em",$H12*'Exponential Model'!N12,IF($B$3="dm",$H12*'Dispersion Model'!N12,IF($B$3="pm",$H12*'Piston Model'!N12,"Wrong Code in B3"))),0)</f>
        <v>0</v>
      </c>
      <c r="N12">
        <f>IF($B$18&gt;$G12,IF($B$3="em",$H12*'Exponential Model'!O12,IF($B$3="dm",$H12*'Dispersion Model'!O12,IF($B$3="pm",$H12*'Piston Model'!O12,"Wrong Code in B3"))),0)</f>
        <v>0</v>
      </c>
      <c r="O12">
        <f>IF($B$18&gt;$G12,IF($B$3="em",$H12*'Exponential Model'!P12,IF($B$3="dm",$H12*'Dispersion Model'!P12,IF($B$3="pm",$H12*'Piston Model'!P12,"Wrong Code in B3"))),0)</f>
        <v>0</v>
      </c>
      <c r="P12">
        <f>IF($B$18&gt;$G12,IF($B$3="em",$H12*'Exponential Model'!Q12,IF($B$3="dm",$H12*'Dispersion Model'!Q12,IF($B$3="pm",$H12*'Piston Model'!Q12,"Wrong Code in B3"))),0)</f>
        <v>0</v>
      </c>
      <c r="Q12">
        <f>IF($B$18&gt;$G12,IF($B$3="em",$H12*'Exponential Model'!R12,IF($B$3="dm",$H12*'Dispersion Model'!R12,IF($B$3="pm",$H12*'Piston Model'!R12,"Wrong Code in B3"))),0)</f>
        <v>0</v>
      </c>
      <c r="R12">
        <f>IF($B$18&gt;$G12,IF($B$3="em",$H12*'Exponential Model'!S12,IF($B$3="dm",$H12*'Dispersion Model'!S12,IF($B$3="pm",$H12*'Piston Model'!S12,"Wrong Code in B3"))),0)</f>
        <v>0</v>
      </c>
      <c r="S12">
        <f>IF($B$18&gt;$G12,IF($B$3="em",$H12*'Exponential Model'!T12,IF($B$3="dm",$H12*'Dispersion Model'!T12,IF($B$3="pm",$H12*'Piston Model'!T12,"Wrong Code in B3"))),0)</f>
        <v>0</v>
      </c>
      <c r="T12">
        <f>IF($B$18&gt;$G12,IF($B$3="em",$H12*'Exponential Model'!U12,IF($B$3="dm",$H12*'Dispersion Model'!U12,IF($B$3="pm",$H12*'Piston Model'!U12,"Wrong Code in B3"))),0)</f>
        <v>0</v>
      </c>
      <c r="U12">
        <f>IF($B$18&gt;$G12,IF($B$3="em",$H12*'Exponential Model'!V12,IF($B$3="dm",$H12*'Dispersion Model'!V12,IF($B$3="pm",$H12*'Piston Model'!V12,"Wrong Code in B3"))),0)</f>
        <v>0</v>
      </c>
      <c r="V12">
        <f>IF($B$18&gt;$G12,IF($B$3="em",$H12*'Exponential Model'!W12,IF($B$3="dm",$H12*'Dispersion Model'!W12,IF($B$3="pm",$H12*'Piston Model'!W12,"Wrong Code in B3"))),0)</f>
        <v>0</v>
      </c>
      <c r="W12">
        <f>IF($B$18&gt;$G12,IF($B$3="em",$H12*'Exponential Model'!X12,IF($B$3="dm",$H12*'Dispersion Model'!X12,IF($B$3="pm",$H12*'Piston Model'!X12,"Wrong Code in B3"))),0)</f>
        <v>0</v>
      </c>
      <c r="X12">
        <f>IF($B$18&gt;$G12,IF($B$3="em",$H12*'Exponential Model'!Y12,IF($B$3="dm",$H12*'Dispersion Model'!Y12,IF($B$3="pm",$H12*'Piston Model'!Y12,"Wrong Code in B3"))),0)</f>
        <v>0</v>
      </c>
      <c r="Y12">
        <f>IF($B$18&gt;$G12,IF($B$3="em",$H12*'Exponential Model'!Z12,IF($B$3="dm",$H12*'Dispersion Model'!Z12,IF($B$3="pm",$H12*'Piston Model'!Z12,"Wrong Code in B3"))),0)</f>
        <v>0</v>
      </c>
      <c r="Z12">
        <f>IF($B$18&gt;$G12,IF($B$3="em",$H12*'Exponential Model'!AA12,IF($B$3="dm",$H12*'Dispersion Model'!AA12,IF($B$3="pm",$H12*'Piston Model'!AA12,"Wrong Code in B3"))),0)</f>
        <v>0</v>
      </c>
      <c r="AA12">
        <f>IF($B$18&gt;$G12,IF($B$3="em",$H12*'Exponential Model'!AB12,IF($B$3="dm",$H12*'Dispersion Model'!AB12,IF($B$3="pm",$H12*'Piston Model'!AB12,"Wrong Code in B3"))),0)</f>
        <v>0</v>
      </c>
      <c r="AB12">
        <f>IF($B$18&gt;$G12,IF($B$3="em",$H12*'Exponential Model'!AC12,IF($B$3="dm",$H12*'Dispersion Model'!AC12,IF($B$3="pm",$H12*'Piston Model'!AC12,"Wrong Code in B3"))),0)</f>
        <v>0</v>
      </c>
      <c r="AC12">
        <f>IF($B$18&gt;$G12,IF($B$3="em",$H12*'Exponential Model'!AD12,IF($B$3="dm",$H12*'Dispersion Model'!AD12,IF($B$3="pm",$H12*'Piston Model'!AD12,"Wrong Code in B3"))),0)</f>
        <v>0</v>
      </c>
      <c r="AD12">
        <f>IF($B$18&gt;$G12,IF($B$3="em",$H12*'Exponential Model'!AE12,IF($B$3="dm",$H12*'Dispersion Model'!AE12,IF($B$3="pm",$H12*'Piston Model'!AE12,"Wrong Code in B3"))),0)</f>
        <v>0</v>
      </c>
      <c r="AE12">
        <f>IF($B$18&gt;$G12,IF($B$3="em",$H12*'Exponential Model'!AF12,IF($B$3="dm",$H12*'Dispersion Model'!AF12,IF($B$3="pm",$H12*'Piston Model'!AF12,"Wrong Code in B3"))),0)</f>
        <v>0</v>
      </c>
      <c r="AF12">
        <f>IF($B$18&gt;$G12,IF($B$3="em",$H12*'Exponential Model'!AG12,IF($B$3="dm",$H12*'Dispersion Model'!AG12,IF($B$3="pm",$H12*'Piston Model'!AG12,"Wrong Code in B3"))),0)</f>
        <v>0</v>
      </c>
      <c r="AG12">
        <f>IF($B$18&gt;$G12,IF($B$3="em",$H12*'Exponential Model'!AH12,IF($B$3="dm",$H12*'Dispersion Model'!AH12,IF($B$3="pm",$H12*'Piston Model'!AH12,"Wrong Code in B3"))),0)</f>
        <v>0</v>
      </c>
      <c r="AH12">
        <f>IF($B$18&gt;$G12,IF($B$3="em",$H12*'Exponential Model'!AI12,IF($B$3="dm",$H12*'Dispersion Model'!AI12,IF($B$3="pm",$H12*'Piston Model'!AI12,"Wrong Code in B3"))),0)</f>
        <v>0</v>
      </c>
      <c r="AI12">
        <f>IF($B$18&gt;$G12,IF($B$3="em",$H12*'Exponential Model'!AJ12,IF($B$3="dm",$H12*'Dispersion Model'!AJ12,IF($B$3="pm",$H12*'Piston Model'!AJ12,"Wrong Code in B3"))),0)</f>
        <v>0</v>
      </c>
      <c r="AJ12">
        <f>IF($B$18&gt;$G12,IF($B$3="em",$H12*'Exponential Model'!AK12,IF($B$3="dm",$H12*'Dispersion Model'!AK12,IF($B$3="pm",$H12*'Piston Model'!AK12,"Wrong Code in B3"))),0)</f>
        <v>0</v>
      </c>
      <c r="AK12">
        <f>IF($B$18&gt;$G12,IF($B$3="em",$H12*'Exponential Model'!AL12,IF($B$3="dm",$H12*'Dispersion Model'!AL12,IF($B$3="pm",$H12*'Piston Model'!AL12,"Wrong Code in B3"))),0)</f>
        <v>0</v>
      </c>
      <c r="AL12">
        <f>IF($B$18&gt;$G12,IF($B$3="em",$H12*'Exponential Model'!AM12,IF($B$3="dm",$H12*'Dispersion Model'!AM12,IF($B$3="pm",$H12*'Piston Model'!AM12,"Wrong Code in B3"))),0)</f>
        <v>0</v>
      </c>
      <c r="AM12">
        <f>IF($B$18&gt;$G12,IF($B$3="em",$H12*'Exponential Model'!AN12,IF($B$3="dm",$H12*'Dispersion Model'!AN12,IF($B$3="pm",$H12*'Piston Model'!AN12,"Wrong Code in B3"))),0)</f>
        <v>0</v>
      </c>
      <c r="AN12">
        <f>IF($B$18&gt;$G12,IF($B$3="em",$H12*'Exponential Model'!AO12,IF($B$3="dm",$H12*'Dispersion Model'!AO12,IF($B$3="pm",$H12*'Piston Model'!AO12,"Wrong Code in B3"))),0)</f>
        <v>0</v>
      </c>
      <c r="AO12">
        <f>IF($B$18&gt;$G12,IF($B$3="em",$H12*'Exponential Model'!AP12,IF($B$3="dm",$H12*'Dispersion Model'!AP12,IF($B$3="pm",$H12*'Piston Model'!AP12,"Wrong Code in B3"))),0)</f>
        <v>0</v>
      </c>
      <c r="AP12">
        <f>IF($B$18&gt;$G12,IF($B$3="em",$H12*'Exponential Model'!AQ12,IF($B$3="dm",$H12*'Dispersion Model'!AQ12,IF($B$3="pm",$H12*'Piston Model'!AQ12,"Wrong Code in B3"))),0)</f>
        <v>0</v>
      </c>
      <c r="AQ12">
        <f>IF($B$18&gt;$G12,IF($B$3="em",$H12*'Exponential Model'!AR12,IF($B$3="dm",$H12*'Dispersion Model'!AR12,IF($B$3="pm",$H12*'Piston Model'!AR12,"Wrong Code in B3"))),0)</f>
        <v>0</v>
      </c>
      <c r="AR12">
        <f>IF($B$18&gt;$G12,IF($B$3="em",$H12*'Exponential Model'!AS12,IF($B$3="dm",$H12*'Dispersion Model'!AS12,IF($B$3="pm",$H12*'Piston Model'!AS12,"Wrong Code in B3"))),0)</f>
        <v>0</v>
      </c>
      <c r="AS12">
        <f>IF($B$18&gt;$G12,IF($B$3="em",$H12*'Exponential Model'!AT12,IF($B$3="dm",$H12*'Dispersion Model'!AT12,IF($B$3="pm",$H12*'Piston Model'!AT12,"Wrong Code in B3"))),0)</f>
        <v>0</v>
      </c>
      <c r="AT12">
        <f>IF($B$18&gt;$G12,IF($B$3="em",$H12*'Exponential Model'!AU12,IF($B$3="dm",$H12*'Dispersion Model'!AU12,IF($B$3="pm",$H12*'Piston Model'!AU12,"Wrong Code in B3"))),0)</f>
        <v>0</v>
      </c>
      <c r="AU12">
        <f>IF($B$18&gt;$G12,IF($B$3="em",$H12*'Exponential Model'!AV12,IF($B$3="dm",$H12*'Dispersion Model'!AV12,IF($B$3="pm",$H12*'Piston Model'!AV12,"Wrong Code in B3"))),0)</f>
        <v>0</v>
      </c>
    </row>
    <row r="13" spans="1:47" x14ac:dyDescent="0.15">
      <c r="A13" t="s">
        <v>4</v>
      </c>
      <c r="G13">
        <v>1941</v>
      </c>
      <c r="H13">
        <f>IF($B$15="tr",'Tritium Input'!H22,IF($B$15="cfc",'CFC Input'!H22,IF($B$15="kr",'85Kr Input'!H22,IF($B$15="he",'Tritium Input'!L22,"Wrong Code in B12!"))))</f>
        <v>0.4</v>
      </c>
      <c r="I13">
        <f>IF($B$18&gt;$G13,IF($B$3="em",$H13*'Exponential Model'!J13,IF($B$3="dm",$H13*'Dispersion Model'!J13,IF($B$3="pm",$H13*'Piston Model'!J13,"Wrong Code in B3"))),0)</f>
        <v>0</v>
      </c>
      <c r="J13">
        <f>IF($B$18&gt;$G13,IF($B$3="em",$H13*'Exponential Model'!K13,IF($B$3="dm",$H13*'Dispersion Model'!K13,IF($B$3="pm",$H13*'Piston Model'!K13,"Wrong Code in B3"))),0)</f>
        <v>0</v>
      </c>
      <c r="K13">
        <f>IF($B$18&gt;$G13,IF($B$3="em",$H13*'Exponential Model'!L13,IF($B$3="dm",$H13*'Dispersion Model'!L13,IF($B$3="pm",$H13*'Piston Model'!L13,"Wrong Code in B3"))),0)</f>
        <v>0</v>
      </c>
      <c r="L13">
        <f>IF($B$18&gt;$G13,IF($B$3="em",$H13*'Exponential Model'!M13,IF($B$3="dm",$H13*'Dispersion Model'!M13,IF($B$3="pm",$H13*'Piston Model'!M13,"Wrong Code in B3"))),0)</f>
        <v>0</v>
      </c>
      <c r="M13">
        <f>IF($B$18&gt;$G13,IF($B$3="em",$H13*'Exponential Model'!N13,IF($B$3="dm",$H13*'Dispersion Model'!N13,IF($B$3="pm",$H13*'Piston Model'!N13,"Wrong Code in B3"))),0)</f>
        <v>0</v>
      </c>
      <c r="N13">
        <f>IF($B$18&gt;$G13,IF($B$3="em",$H13*'Exponential Model'!O13,IF($B$3="dm",$H13*'Dispersion Model'!O13,IF($B$3="pm",$H13*'Piston Model'!O13,"Wrong Code in B3"))),0)</f>
        <v>0</v>
      </c>
      <c r="O13">
        <f>IF($B$18&gt;$G13,IF($B$3="em",$H13*'Exponential Model'!P13,IF($B$3="dm",$H13*'Dispersion Model'!P13,IF($B$3="pm",$H13*'Piston Model'!P13,"Wrong Code in B3"))),0)</f>
        <v>0</v>
      </c>
      <c r="P13">
        <f>IF($B$18&gt;$G13,IF($B$3="em",$H13*'Exponential Model'!Q13,IF($B$3="dm",$H13*'Dispersion Model'!Q13,IF($B$3="pm",$H13*'Piston Model'!Q13,"Wrong Code in B3"))),0)</f>
        <v>0</v>
      </c>
      <c r="Q13">
        <f>IF($B$18&gt;$G13,IF($B$3="em",$H13*'Exponential Model'!R13,IF($B$3="dm",$H13*'Dispersion Model'!R13,IF($B$3="pm",$H13*'Piston Model'!R13,"Wrong Code in B3"))),0)</f>
        <v>0</v>
      </c>
      <c r="R13">
        <f>IF($B$18&gt;$G13,IF($B$3="em",$H13*'Exponential Model'!S13,IF($B$3="dm",$H13*'Dispersion Model'!S13,IF($B$3="pm",$H13*'Piston Model'!S13,"Wrong Code in B3"))),0)</f>
        <v>0</v>
      </c>
      <c r="S13">
        <f>IF($B$18&gt;$G13,IF($B$3="em",$H13*'Exponential Model'!T13,IF($B$3="dm",$H13*'Dispersion Model'!T13,IF($B$3="pm",$H13*'Piston Model'!T13,"Wrong Code in B3"))),0)</f>
        <v>0</v>
      </c>
      <c r="T13">
        <f>IF($B$18&gt;$G13,IF($B$3="em",$H13*'Exponential Model'!U13,IF($B$3="dm",$H13*'Dispersion Model'!U13,IF($B$3="pm",$H13*'Piston Model'!U13,"Wrong Code in B3"))),0)</f>
        <v>0</v>
      </c>
      <c r="U13">
        <f>IF($B$18&gt;$G13,IF($B$3="em",$H13*'Exponential Model'!V13,IF($B$3="dm",$H13*'Dispersion Model'!V13,IF($B$3="pm",$H13*'Piston Model'!V13,"Wrong Code in B3"))),0)</f>
        <v>0</v>
      </c>
      <c r="V13">
        <f>IF($B$18&gt;$G13,IF($B$3="em",$H13*'Exponential Model'!W13,IF($B$3="dm",$H13*'Dispersion Model'!W13,IF($B$3="pm",$H13*'Piston Model'!W13,"Wrong Code in B3"))),0)</f>
        <v>0</v>
      </c>
      <c r="W13">
        <f>IF($B$18&gt;$G13,IF($B$3="em",$H13*'Exponential Model'!X13,IF($B$3="dm",$H13*'Dispersion Model'!X13,IF($B$3="pm",$H13*'Piston Model'!X13,"Wrong Code in B3"))),0)</f>
        <v>0</v>
      </c>
      <c r="X13">
        <f>IF($B$18&gt;$G13,IF($B$3="em",$H13*'Exponential Model'!Y13,IF($B$3="dm",$H13*'Dispersion Model'!Y13,IF($B$3="pm",$H13*'Piston Model'!Y13,"Wrong Code in B3"))),0)</f>
        <v>0</v>
      </c>
      <c r="Y13">
        <f>IF($B$18&gt;$G13,IF($B$3="em",$H13*'Exponential Model'!Z13,IF($B$3="dm",$H13*'Dispersion Model'!Z13,IF($B$3="pm",$H13*'Piston Model'!Z13,"Wrong Code in B3"))),0)</f>
        <v>0</v>
      </c>
      <c r="Z13">
        <f>IF($B$18&gt;$G13,IF($B$3="em",$H13*'Exponential Model'!AA13,IF($B$3="dm",$H13*'Dispersion Model'!AA13,IF($B$3="pm",$H13*'Piston Model'!AA13,"Wrong Code in B3"))),0)</f>
        <v>0</v>
      </c>
      <c r="AA13">
        <f>IF($B$18&gt;$G13,IF($B$3="em",$H13*'Exponential Model'!AB13,IF($B$3="dm",$H13*'Dispersion Model'!AB13,IF($B$3="pm",$H13*'Piston Model'!AB13,"Wrong Code in B3"))),0)</f>
        <v>0</v>
      </c>
      <c r="AB13">
        <f>IF($B$18&gt;$G13,IF($B$3="em",$H13*'Exponential Model'!AC13,IF($B$3="dm",$H13*'Dispersion Model'!AC13,IF($B$3="pm",$H13*'Piston Model'!AC13,"Wrong Code in B3"))),0)</f>
        <v>0</v>
      </c>
      <c r="AC13">
        <f>IF($B$18&gt;$G13,IF($B$3="em",$H13*'Exponential Model'!AD13,IF($B$3="dm",$H13*'Dispersion Model'!AD13,IF($B$3="pm",$H13*'Piston Model'!AD13,"Wrong Code in B3"))),0)</f>
        <v>0</v>
      </c>
      <c r="AD13">
        <f>IF($B$18&gt;$G13,IF($B$3="em",$H13*'Exponential Model'!AE13,IF($B$3="dm",$H13*'Dispersion Model'!AE13,IF($B$3="pm",$H13*'Piston Model'!AE13,"Wrong Code in B3"))),0)</f>
        <v>0</v>
      </c>
      <c r="AE13">
        <f>IF($B$18&gt;$G13,IF($B$3="em",$H13*'Exponential Model'!AF13,IF($B$3="dm",$H13*'Dispersion Model'!AF13,IF($B$3="pm",$H13*'Piston Model'!AF13,"Wrong Code in B3"))),0)</f>
        <v>0</v>
      </c>
      <c r="AF13">
        <f>IF($B$18&gt;$G13,IF($B$3="em",$H13*'Exponential Model'!AG13,IF($B$3="dm",$H13*'Dispersion Model'!AG13,IF($B$3="pm",$H13*'Piston Model'!AG13,"Wrong Code in B3"))),0)</f>
        <v>0</v>
      </c>
      <c r="AG13">
        <f>IF($B$18&gt;$G13,IF($B$3="em",$H13*'Exponential Model'!AH13,IF($B$3="dm",$H13*'Dispersion Model'!AH13,IF($B$3="pm",$H13*'Piston Model'!AH13,"Wrong Code in B3"))),0)</f>
        <v>0</v>
      </c>
      <c r="AH13">
        <f>IF($B$18&gt;$G13,IF($B$3="em",$H13*'Exponential Model'!AI13,IF($B$3="dm",$H13*'Dispersion Model'!AI13,IF($B$3="pm",$H13*'Piston Model'!AI13,"Wrong Code in B3"))),0)</f>
        <v>0</v>
      </c>
      <c r="AI13">
        <f>IF($B$18&gt;$G13,IF($B$3="em",$H13*'Exponential Model'!AJ13,IF($B$3="dm",$H13*'Dispersion Model'!AJ13,IF($B$3="pm",$H13*'Piston Model'!AJ13,"Wrong Code in B3"))),0)</f>
        <v>0</v>
      </c>
      <c r="AJ13">
        <f>IF($B$18&gt;$G13,IF($B$3="em",$H13*'Exponential Model'!AK13,IF($B$3="dm",$H13*'Dispersion Model'!AK13,IF($B$3="pm",$H13*'Piston Model'!AK13,"Wrong Code in B3"))),0)</f>
        <v>0</v>
      </c>
      <c r="AK13">
        <f>IF($B$18&gt;$G13,IF($B$3="em",$H13*'Exponential Model'!AL13,IF($B$3="dm",$H13*'Dispersion Model'!AL13,IF($B$3="pm",$H13*'Piston Model'!AL13,"Wrong Code in B3"))),0)</f>
        <v>0</v>
      </c>
      <c r="AL13">
        <f>IF($B$18&gt;$G13,IF($B$3="em",$H13*'Exponential Model'!AM13,IF($B$3="dm",$H13*'Dispersion Model'!AM13,IF($B$3="pm",$H13*'Piston Model'!AM13,"Wrong Code in B3"))),0)</f>
        <v>0</v>
      </c>
      <c r="AM13">
        <f>IF($B$18&gt;$G13,IF($B$3="em",$H13*'Exponential Model'!AN13,IF($B$3="dm",$H13*'Dispersion Model'!AN13,IF($B$3="pm",$H13*'Piston Model'!AN13,"Wrong Code in B3"))),0)</f>
        <v>0</v>
      </c>
      <c r="AN13">
        <f>IF($B$18&gt;$G13,IF($B$3="em",$H13*'Exponential Model'!AO13,IF($B$3="dm",$H13*'Dispersion Model'!AO13,IF($B$3="pm",$H13*'Piston Model'!AO13,"Wrong Code in B3"))),0)</f>
        <v>0</v>
      </c>
      <c r="AO13">
        <f>IF($B$18&gt;$G13,IF($B$3="em",$H13*'Exponential Model'!AP13,IF($B$3="dm",$H13*'Dispersion Model'!AP13,IF($B$3="pm",$H13*'Piston Model'!AP13,"Wrong Code in B3"))),0)</f>
        <v>0</v>
      </c>
      <c r="AP13">
        <f>IF($B$18&gt;$G13,IF($B$3="em",$H13*'Exponential Model'!AQ13,IF($B$3="dm",$H13*'Dispersion Model'!AQ13,IF($B$3="pm",$H13*'Piston Model'!AQ13,"Wrong Code in B3"))),0)</f>
        <v>0</v>
      </c>
      <c r="AQ13">
        <f>IF($B$18&gt;$G13,IF($B$3="em",$H13*'Exponential Model'!AR13,IF($B$3="dm",$H13*'Dispersion Model'!AR13,IF($B$3="pm",$H13*'Piston Model'!AR13,"Wrong Code in B3"))),0)</f>
        <v>0</v>
      </c>
      <c r="AR13">
        <f>IF($B$18&gt;$G13,IF($B$3="em",$H13*'Exponential Model'!AS13,IF($B$3="dm",$H13*'Dispersion Model'!AS13,IF($B$3="pm",$H13*'Piston Model'!AS13,"Wrong Code in B3"))),0)</f>
        <v>0</v>
      </c>
      <c r="AS13">
        <f>IF($B$18&gt;$G13,IF($B$3="em",$H13*'Exponential Model'!AT13,IF($B$3="dm",$H13*'Dispersion Model'!AT13,IF($B$3="pm",$H13*'Piston Model'!AT13,"Wrong Code in B3"))),0)</f>
        <v>0</v>
      </c>
      <c r="AT13">
        <f>IF($B$18&gt;$G13,IF($B$3="em",$H13*'Exponential Model'!AU13,IF($B$3="dm",$H13*'Dispersion Model'!AU13,IF($B$3="pm",$H13*'Piston Model'!AU13,"Wrong Code in B3"))),0)</f>
        <v>0</v>
      </c>
      <c r="AU13">
        <f>IF($B$18&gt;$G13,IF($B$3="em",$H13*'Exponential Model'!AV13,IF($B$3="dm",$H13*'Dispersion Model'!AV13,IF($B$3="pm",$H13*'Piston Model'!AV13,"Wrong Code in B3"))),0)</f>
        <v>0</v>
      </c>
    </row>
    <row r="14" spans="1:47" ht="14" thickBot="1" x14ac:dyDescent="0.2">
      <c r="A14" s="3" t="str">
        <f>IF(OR($B$15="tr",$B$15="cfc",$B$15="kr",$B$15="he")," ","Wrong Code!")</f>
        <v xml:space="preserve"> </v>
      </c>
      <c r="G14">
        <v>1942</v>
      </c>
      <c r="H14">
        <f>IF($B$15="tr",'Tritium Input'!H23,IF($B$15="cfc",'CFC Input'!H23,IF($B$15="kr",'85Kr Input'!H23,IF($B$15="he",'Tritium Input'!L23,"Wrong Code in B12!"))))</f>
        <v>0.6</v>
      </c>
      <c r="I14">
        <f>IF($B$18&gt;$G14,IF($B$3="em",$H14*'Exponential Model'!J14,IF($B$3="dm",$H14*'Dispersion Model'!J14,IF($B$3="pm",$H14*'Piston Model'!J14,"Wrong Code in B3"))),0)</f>
        <v>0</v>
      </c>
      <c r="J14">
        <f>IF($B$18&gt;$G14,IF($B$3="em",$H14*'Exponential Model'!K14,IF($B$3="dm",$H14*'Dispersion Model'!K14,IF($B$3="pm",$H14*'Piston Model'!K14,"Wrong Code in B3"))),0)</f>
        <v>0</v>
      </c>
      <c r="K14">
        <f>IF($B$18&gt;$G14,IF($B$3="em",$H14*'Exponential Model'!L14,IF($B$3="dm",$H14*'Dispersion Model'!L14,IF($B$3="pm",$H14*'Piston Model'!L14,"Wrong Code in B3"))),0)</f>
        <v>0</v>
      </c>
      <c r="L14">
        <f>IF($B$18&gt;$G14,IF($B$3="em",$H14*'Exponential Model'!M14,IF($B$3="dm",$H14*'Dispersion Model'!M14,IF($B$3="pm",$H14*'Piston Model'!M14,"Wrong Code in B3"))),0)</f>
        <v>0</v>
      </c>
      <c r="M14">
        <f>IF($B$18&gt;$G14,IF($B$3="em",$H14*'Exponential Model'!N14,IF($B$3="dm",$H14*'Dispersion Model'!N14,IF($B$3="pm",$H14*'Piston Model'!N14,"Wrong Code in B3"))),0)</f>
        <v>0</v>
      </c>
      <c r="N14">
        <f>IF($B$18&gt;$G14,IF($B$3="em",$H14*'Exponential Model'!O14,IF($B$3="dm",$H14*'Dispersion Model'!O14,IF($B$3="pm",$H14*'Piston Model'!O14,"Wrong Code in B3"))),0)</f>
        <v>0</v>
      </c>
      <c r="O14">
        <f>IF($B$18&gt;$G14,IF($B$3="em",$H14*'Exponential Model'!P14,IF($B$3="dm",$H14*'Dispersion Model'!P14,IF($B$3="pm",$H14*'Piston Model'!P14,"Wrong Code in B3"))),0)</f>
        <v>0</v>
      </c>
      <c r="P14">
        <f>IF($B$18&gt;$G14,IF($B$3="em",$H14*'Exponential Model'!Q14,IF($B$3="dm",$H14*'Dispersion Model'!Q14,IF($B$3="pm",$H14*'Piston Model'!Q14,"Wrong Code in B3"))),0)</f>
        <v>0</v>
      </c>
      <c r="Q14">
        <f>IF($B$18&gt;$G14,IF($B$3="em",$H14*'Exponential Model'!R14,IF($B$3="dm",$H14*'Dispersion Model'!R14,IF($B$3="pm",$H14*'Piston Model'!R14,"Wrong Code in B3"))),0)</f>
        <v>0</v>
      </c>
      <c r="R14">
        <f>IF($B$18&gt;$G14,IF($B$3="em",$H14*'Exponential Model'!S14,IF($B$3="dm",$H14*'Dispersion Model'!S14,IF($B$3="pm",$H14*'Piston Model'!S14,"Wrong Code in B3"))),0)</f>
        <v>0</v>
      </c>
      <c r="S14">
        <f>IF($B$18&gt;$G14,IF($B$3="em",$H14*'Exponential Model'!T14,IF($B$3="dm",$H14*'Dispersion Model'!T14,IF($B$3="pm",$H14*'Piston Model'!T14,"Wrong Code in B3"))),0)</f>
        <v>0</v>
      </c>
      <c r="T14">
        <f>IF($B$18&gt;$G14,IF($B$3="em",$H14*'Exponential Model'!U14,IF($B$3="dm",$H14*'Dispersion Model'!U14,IF($B$3="pm",$H14*'Piston Model'!U14,"Wrong Code in B3"))),0)</f>
        <v>0</v>
      </c>
      <c r="U14">
        <f>IF($B$18&gt;$G14,IF($B$3="em",$H14*'Exponential Model'!V14,IF($B$3="dm",$H14*'Dispersion Model'!V14,IF($B$3="pm",$H14*'Piston Model'!V14,"Wrong Code in B3"))),0)</f>
        <v>0</v>
      </c>
      <c r="V14">
        <f>IF($B$18&gt;$G14,IF($B$3="em",$H14*'Exponential Model'!W14,IF($B$3="dm",$H14*'Dispersion Model'!W14,IF($B$3="pm",$H14*'Piston Model'!W14,"Wrong Code in B3"))),0)</f>
        <v>0</v>
      </c>
      <c r="W14">
        <f>IF($B$18&gt;$G14,IF($B$3="em",$H14*'Exponential Model'!X14,IF($B$3="dm",$H14*'Dispersion Model'!X14,IF($B$3="pm",$H14*'Piston Model'!X14,"Wrong Code in B3"))),0)</f>
        <v>0</v>
      </c>
      <c r="X14">
        <f>IF($B$18&gt;$G14,IF($B$3="em",$H14*'Exponential Model'!Y14,IF($B$3="dm",$H14*'Dispersion Model'!Y14,IF($B$3="pm",$H14*'Piston Model'!Y14,"Wrong Code in B3"))),0)</f>
        <v>0</v>
      </c>
      <c r="Y14">
        <f>IF($B$18&gt;$G14,IF($B$3="em",$H14*'Exponential Model'!Z14,IF($B$3="dm",$H14*'Dispersion Model'!Z14,IF($B$3="pm",$H14*'Piston Model'!Z14,"Wrong Code in B3"))),0)</f>
        <v>0</v>
      </c>
      <c r="Z14">
        <f>IF($B$18&gt;$G14,IF($B$3="em",$H14*'Exponential Model'!AA14,IF($B$3="dm",$H14*'Dispersion Model'!AA14,IF($B$3="pm",$H14*'Piston Model'!AA14,"Wrong Code in B3"))),0)</f>
        <v>0</v>
      </c>
      <c r="AA14">
        <f>IF($B$18&gt;$G14,IF($B$3="em",$H14*'Exponential Model'!AB14,IF($B$3="dm",$H14*'Dispersion Model'!AB14,IF($B$3="pm",$H14*'Piston Model'!AB14,"Wrong Code in B3"))),0)</f>
        <v>0</v>
      </c>
      <c r="AB14">
        <f>IF($B$18&gt;$G14,IF($B$3="em",$H14*'Exponential Model'!AC14,IF($B$3="dm",$H14*'Dispersion Model'!AC14,IF($B$3="pm",$H14*'Piston Model'!AC14,"Wrong Code in B3"))),0)</f>
        <v>0</v>
      </c>
      <c r="AC14">
        <f>IF($B$18&gt;$G14,IF($B$3="em",$H14*'Exponential Model'!AD14,IF($B$3="dm",$H14*'Dispersion Model'!AD14,IF($B$3="pm",$H14*'Piston Model'!AD14,"Wrong Code in B3"))),0)</f>
        <v>0</v>
      </c>
      <c r="AD14">
        <f>IF($B$18&gt;$G14,IF($B$3="em",$H14*'Exponential Model'!AE14,IF($B$3="dm",$H14*'Dispersion Model'!AE14,IF($B$3="pm",$H14*'Piston Model'!AE14,"Wrong Code in B3"))),0)</f>
        <v>0</v>
      </c>
      <c r="AE14">
        <f>IF($B$18&gt;$G14,IF($B$3="em",$H14*'Exponential Model'!AF14,IF($B$3="dm",$H14*'Dispersion Model'!AF14,IF($B$3="pm",$H14*'Piston Model'!AF14,"Wrong Code in B3"))),0)</f>
        <v>0</v>
      </c>
      <c r="AF14">
        <f>IF($B$18&gt;$G14,IF($B$3="em",$H14*'Exponential Model'!AG14,IF($B$3="dm",$H14*'Dispersion Model'!AG14,IF($B$3="pm",$H14*'Piston Model'!AG14,"Wrong Code in B3"))),0)</f>
        <v>0</v>
      </c>
      <c r="AG14">
        <f>IF($B$18&gt;$G14,IF($B$3="em",$H14*'Exponential Model'!AH14,IF($B$3="dm",$H14*'Dispersion Model'!AH14,IF($B$3="pm",$H14*'Piston Model'!AH14,"Wrong Code in B3"))),0)</f>
        <v>0</v>
      </c>
      <c r="AH14">
        <f>IF($B$18&gt;$G14,IF($B$3="em",$H14*'Exponential Model'!AI14,IF($B$3="dm",$H14*'Dispersion Model'!AI14,IF($B$3="pm",$H14*'Piston Model'!AI14,"Wrong Code in B3"))),0)</f>
        <v>0</v>
      </c>
      <c r="AI14">
        <f>IF($B$18&gt;$G14,IF($B$3="em",$H14*'Exponential Model'!AJ14,IF($B$3="dm",$H14*'Dispersion Model'!AJ14,IF($B$3="pm",$H14*'Piston Model'!AJ14,"Wrong Code in B3"))),0)</f>
        <v>0</v>
      </c>
      <c r="AJ14">
        <f>IF($B$18&gt;$G14,IF($B$3="em",$H14*'Exponential Model'!AK14,IF($B$3="dm",$H14*'Dispersion Model'!AK14,IF($B$3="pm",$H14*'Piston Model'!AK14,"Wrong Code in B3"))),0)</f>
        <v>0</v>
      </c>
      <c r="AK14">
        <f>IF($B$18&gt;$G14,IF($B$3="em",$H14*'Exponential Model'!AL14,IF($B$3="dm",$H14*'Dispersion Model'!AL14,IF($B$3="pm",$H14*'Piston Model'!AL14,"Wrong Code in B3"))),0)</f>
        <v>0</v>
      </c>
      <c r="AL14">
        <f>IF($B$18&gt;$G14,IF($B$3="em",$H14*'Exponential Model'!AM14,IF($B$3="dm",$H14*'Dispersion Model'!AM14,IF($B$3="pm",$H14*'Piston Model'!AM14,"Wrong Code in B3"))),0)</f>
        <v>0</v>
      </c>
      <c r="AM14">
        <f>IF($B$18&gt;$G14,IF($B$3="em",$H14*'Exponential Model'!AN14,IF($B$3="dm",$H14*'Dispersion Model'!AN14,IF($B$3="pm",$H14*'Piston Model'!AN14,"Wrong Code in B3"))),0)</f>
        <v>0</v>
      </c>
      <c r="AN14">
        <f>IF($B$18&gt;$G14,IF($B$3="em",$H14*'Exponential Model'!AO14,IF($B$3="dm",$H14*'Dispersion Model'!AO14,IF($B$3="pm",$H14*'Piston Model'!AO14,"Wrong Code in B3"))),0)</f>
        <v>0</v>
      </c>
      <c r="AO14">
        <f>IF($B$18&gt;$G14,IF($B$3="em",$H14*'Exponential Model'!AP14,IF($B$3="dm",$H14*'Dispersion Model'!AP14,IF($B$3="pm",$H14*'Piston Model'!AP14,"Wrong Code in B3"))),0)</f>
        <v>0</v>
      </c>
      <c r="AP14">
        <f>IF($B$18&gt;$G14,IF($B$3="em",$H14*'Exponential Model'!AQ14,IF($B$3="dm",$H14*'Dispersion Model'!AQ14,IF($B$3="pm",$H14*'Piston Model'!AQ14,"Wrong Code in B3"))),0)</f>
        <v>0</v>
      </c>
      <c r="AQ14">
        <f>IF($B$18&gt;$G14,IF($B$3="em",$H14*'Exponential Model'!AR14,IF($B$3="dm",$H14*'Dispersion Model'!AR14,IF($B$3="pm",$H14*'Piston Model'!AR14,"Wrong Code in B3"))),0)</f>
        <v>0</v>
      </c>
      <c r="AR14">
        <f>IF($B$18&gt;$G14,IF($B$3="em",$H14*'Exponential Model'!AS14,IF($B$3="dm",$H14*'Dispersion Model'!AS14,IF($B$3="pm",$H14*'Piston Model'!AS14,"Wrong Code in B3"))),0)</f>
        <v>0</v>
      </c>
      <c r="AS14">
        <f>IF($B$18&gt;$G14,IF($B$3="em",$H14*'Exponential Model'!AT14,IF($B$3="dm",$H14*'Dispersion Model'!AT14,IF($B$3="pm",$H14*'Piston Model'!AT14,"Wrong Code in B3"))),0)</f>
        <v>0</v>
      </c>
      <c r="AT14">
        <f>IF($B$18&gt;$G14,IF($B$3="em",$H14*'Exponential Model'!AU14,IF($B$3="dm",$H14*'Dispersion Model'!AU14,IF($B$3="pm",$H14*'Piston Model'!AU14,"Wrong Code in B3"))),0)</f>
        <v>0</v>
      </c>
      <c r="AU14">
        <f>IF($B$18&gt;$G14,IF($B$3="em",$H14*'Exponential Model'!AV14,IF($B$3="dm",$H14*'Dispersion Model'!AV14,IF($B$3="pm",$H14*'Piston Model'!AV14,"Wrong Code in B3"))),0)</f>
        <v>0</v>
      </c>
    </row>
    <row r="15" spans="1:47" ht="14" thickBot="1" x14ac:dyDescent="0.2">
      <c r="A15" t="s">
        <v>5</v>
      </c>
      <c r="B15" s="2" t="str">
        <f>INTERFACE!B17</f>
        <v>cfc</v>
      </c>
      <c r="G15">
        <v>1943</v>
      </c>
      <c r="H15">
        <f>IF($B$15="tr",'Tritium Input'!H24,IF($B$15="cfc",'CFC Input'!H24,IF($B$15="kr",'85Kr Input'!H24,IF($B$15="he",'Tritium Input'!L24,"Wrong Code in B12!"))))</f>
        <v>0.8</v>
      </c>
      <c r="I15">
        <f>IF($B$18&gt;$G15,IF($B$3="em",$H15*'Exponential Model'!J15,IF($B$3="dm",$H15*'Dispersion Model'!J15,IF($B$3="pm",$H15*'Piston Model'!J15,"Wrong Code in B3"))),0)</f>
        <v>0</v>
      </c>
      <c r="J15">
        <f>IF($B$18&gt;$G15,IF($B$3="em",$H15*'Exponential Model'!K15,IF($B$3="dm",$H15*'Dispersion Model'!K15,IF($B$3="pm",$H15*'Piston Model'!K15,"Wrong Code in B3"))),0)</f>
        <v>0</v>
      </c>
      <c r="K15">
        <f>IF($B$18&gt;$G15,IF($B$3="em",$H15*'Exponential Model'!L15,IF($B$3="dm",$H15*'Dispersion Model'!L15,IF($B$3="pm",$H15*'Piston Model'!L15,"Wrong Code in B3"))),0)</f>
        <v>0</v>
      </c>
      <c r="L15">
        <f>IF($B$18&gt;$G15,IF($B$3="em",$H15*'Exponential Model'!M15,IF($B$3="dm",$H15*'Dispersion Model'!M15,IF($B$3="pm",$H15*'Piston Model'!M15,"Wrong Code in B3"))),0)</f>
        <v>0</v>
      </c>
      <c r="M15">
        <f>IF($B$18&gt;$G15,IF($B$3="em",$H15*'Exponential Model'!N15,IF($B$3="dm",$H15*'Dispersion Model'!N15,IF($B$3="pm",$H15*'Piston Model'!N15,"Wrong Code in B3"))),0)</f>
        <v>0</v>
      </c>
      <c r="N15">
        <f>IF($B$18&gt;$G15,IF($B$3="em",$H15*'Exponential Model'!O15,IF($B$3="dm",$H15*'Dispersion Model'!O15,IF($B$3="pm",$H15*'Piston Model'!O15,"Wrong Code in B3"))),0)</f>
        <v>0</v>
      </c>
      <c r="O15">
        <f>IF($B$18&gt;$G15,IF($B$3="em",$H15*'Exponential Model'!P15,IF($B$3="dm",$H15*'Dispersion Model'!P15,IF($B$3="pm",$H15*'Piston Model'!P15,"Wrong Code in B3"))),0)</f>
        <v>0</v>
      </c>
      <c r="P15">
        <f>IF($B$18&gt;$G15,IF($B$3="em",$H15*'Exponential Model'!Q15,IF($B$3="dm",$H15*'Dispersion Model'!Q15,IF($B$3="pm",$H15*'Piston Model'!Q15,"Wrong Code in B3"))),0)</f>
        <v>0</v>
      </c>
      <c r="Q15">
        <f>IF($B$18&gt;$G15,IF($B$3="em",$H15*'Exponential Model'!R15,IF($B$3="dm",$H15*'Dispersion Model'!R15,IF($B$3="pm",$H15*'Piston Model'!R15,"Wrong Code in B3"))),0)</f>
        <v>0</v>
      </c>
      <c r="R15">
        <f>IF($B$18&gt;$G15,IF($B$3="em",$H15*'Exponential Model'!S15,IF($B$3="dm",$H15*'Dispersion Model'!S15,IF($B$3="pm",$H15*'Piston Model'!S15,"Wrong Code in B3"))),0)</f>
        <v>0</v>
      </c>
      <c r="S15">
        <f>IF($B$18&gt;$G15,IF($B$3="em",$H15*'Exponential Model'!T15,IF($B$3="dm",$H15*'Dispersion Model'!T15,IF($B$3="pm",$H15*'Piston Model'!T15,"Wrong Code in B3"))),0)</f>
        <v>0</v>
      </c>
      <c r="T15">
        <f>IF($B$18&gt;$G15,IF($B$3="em",$H15*'Exponential Model'!U15,IF($B$3="dm",$H15*'Dispersion Model'!U15,IF($B$3="pm",$H15*'Piston Model'!U15,"Wrong Code in B3"))),0)</f>
        <v>0</v>
      </c>
      <c r="U15">
        <f>IF($B$18&gt;$G15,IF($B$3="em",$H15*'Exponential Model'!V15,IF($B$3="dm",$H15*'Dispersion Model'!V15,IF($B$3="pm",$H15*'Piston Model'!V15,"Wrong Code in B3"))),0)</f>
        <v>0</v>
      </c>
      <c r="V15">
        <f>IF($B$18&gt;$G15,IF($B$3="em",$H15*'Exponential Model'!W15,IF($B$3="dm",$H15*'Dispersion Model'!W15,IF($B$3="pm",$H15*'Piston Model'!W15,"Wrong Code in B3"))),0)</f>
        <v>0</v>
      </c>
      <c r="W15">
        <f>IF($B$18&gt;$G15,IF($B$3="em",$H15*'Exponential Model'!X15,IF($B$3="dm",$H15*'Dispersion Model'!X15,IF($B$3="pm",$H15*'Piston Model'!X15,"Wrong Code in B3"))),0)</f>
        <v>0</v>
      </c>
      <c r="X15">
        <f>IF($B$18&gt;$G15,IF($B$3="em",$H15*'Exponential Model'!Y15,IF($B$3="dm",$H15*'Dispersion Model'!Y15,IF($B$3="pm",$H15*'Piston Model'!Y15,"Wrong Code in B3"))),0)</f>
        <v>0</v>
      </c>
      <c r="Y15">
        <f>IF($B$18&gt;$G15,IF($B$3="em",$H15*'Exponential Model'!Z15,IF($B$3="dm",$H15*'Dispersion Model'!Z15,IF($B$3="pm",$H15*'Piston Model'!Z15,"Wrong Code in B3"))),0)</f>
        <v>0</v>
      </c>
      <c r="Z15">
        <f>IF($B$18&gt;$G15,IF($B$3="em",$H15*'Exponential Model'!AA15,IF($B$3="dm",$H15*'Dispersion Model'!AA15,IF($B$3="pm",$H15*'Piston Model'!AA15,"Wrong Code in B3"))),0)</f>
        <v>0</v>
      </c>
      <c r="AA15">
        <f>IF($B$18&gt;$G15,IF($B$3="em",$H15*'Exponential Model'!AB15,IF($B$3="dm",$H15*'Dispersion Model'!AB15,IF($B$3="pm",$H15*'Piston Model'!AB15,"Wrong Code in B3"))),0)</f>
        <v>0</v>
      </c>
      <c r="AB15">
        <f>IF($B$18&gt;$G15,IF($B$3="em",$H15*'Exponential Model'!AC15,IF($B$3="dm",$H15*'Dispersion Model'!AC15,IF($B$3="pm",$H15*'Piston Model'!AC15,"Wrong Code in B3"))),0)</f>
        <v>0</v>
      </c>
      <c r="AC15">
        <f>IF($B$18&gt;$G15,IF($B$3="em",$H15*'Exponential Model'!AD15,IF($B$3="dm",$H15*'Dispersion Model'!AD15,IF($B$3="pm",$H15*'Piston Model'!AD15,"Wrong Code in B3"))),0)</f>
        <v>0</v>
      </c>
      <c r="AD15">
        <f>IF($B$18&gt;$G15,IF($B$3="em",$H15*'Exponential Model'!AE15,IF($B$3="dm",$H15*'Dispersion Model'!AE15,IF($B$3="pm",$H15*'Piston Model'!AE15,"Wrong Code in B3"))),0)</f>
        <v>0</v>
      </c>
      <c r="AE15">
        <f>IF($B$18&gt;$G15,IF($B$3="em",$H15*'Exponential Model'!AF15,IF($B$3="dm",$H15*'Dispersion Model'!AF15,IF($B$3="pm",$H15*'Piston Model'!AF15,"Wrong Code in B3"))),0)</f>
        <v>0</v>
      </c>
      <c r="AF15">
        <f>IF($B$18&gt;$G15,IF($B$3="em",$H15*'Exponential Model'!AG15,IF($B$3="dm",$H15*'Dispersion Model'!AG15,IF($B$3="pm",$H15*'Piston Model'!AG15,"Wrong Code in B3"))),0)</f>
        <v>0</v>
      </c>
      <c r="AG15">
        <f>IF($B$18&gt;$G15,IF($B$3="em",$H15*'Exponential Model'!AH15,IF($B$3="dm",$H15*'Dispersion Model'!AH15,IF($B$3="pm",$H15*'Piston Model'!AH15,"Wrong Code in B3"))),0)</f>
        <v>0</v>
      </c>
      <c r="AH15">
        <f>IF($B$18&gt;$G15,IF($B$3="em",$H15*'Exponential Model'!AI15,IF($B$3="dm",$H15*'Dispersion Model'!AI15,IF($B$3="pm",$H15*'Piston Model'!AI15,"Wrong Code in B3"))),0)</f>
        <v>0</v>
      </c>
      <c r="AI15">
        <f>IF($B$18&gt;$G15,IF($B$3="em",$H15*'Exponential Model'!AJ15,IF($B$3="dm",$H15*'Dispersion Model'!AJ15,IF($B$3="pm",$H15*'Piston Model'!AJ15,"Wrong Code in B3"))),0)</f>
        <v>0</v>
      </c>
      <c r="AJ15">
        <f>IF($B$18&gt;$G15,IF($B$3="em",$H15*'Exponential Model'!AK15,IF($B$3="dm",$H15*'Dispersion Model'!AK15,IF($B$3="pm",$H15*'Piston Model'!AK15,"Wrong Code in B3"))),0)</f>
        <v>0</v>
      </c>
      <c r="AK15">
        <f>IF($B$18&gt;$G15,IF($B$3="em",$H15*'Exponential Model'!AL15,IF($B$3="dm",$H15*'Dispersion Model'!AL15,IF($B$3="pm",$H15*'Piston Model'!AL15,"Wrong Code in B3"))),0)</f>
        <v>0</v>
      </c>
      <c r="AL15">
        <f>IF($B$18&gt;$G15,IF($B$3="em",$H15*'Exponential Model'!AM15,IF($B$3="dm",$H15*'Dispersion Model'!AM15,IF($B$3="pm",$H15*'Piston Model'!AM15,"Wrong Code in B3"))),0)</f>
        <v>0</v>
      </c>
      <c r="AM15">
        <f>IF($B$18&gt;$G15,IF($B$3="em",$H15*'Exponential Model'!AN15,IF($B$3="dm",$H15*'Dispersion Model'!AN15,IF($B$3="pm",$H15*'Piston Model'!AN15,"Wrong Code in B3"))),0)</f>
        <v>0</v>
      </c>
      <c r="AN15">
        <f>IF($B$18&gt;$G15,IF($B$3="em",$H15*'Exponential Model'!AO15,IF($B$3="dm",$H15*'Dispersion Model'!AO15,IF($B$3="pm",$H15*'Piston Model'!AO15,"Wrong Code in B3"))),0)</f>
        <v>0</v>
      </c>
      <c r="AO15">
        <f>IF($B$18&gt;$G15,IF($B$3="em",$H15*'Exponential Model'!AP15,IF($B$3="dm",$H15*'Dispersion Model'!AP15,IF($B$3="pm",$H15*'Piston Model'!AP15,"Wrong Code in B3"))),0)</f>
        <v>0</v>
      </c>
      <c r="AP15">
        <f>IF($B$18&gt;$G15,IF($B$3="em",$H15*'Exponential Model'!AQ15,IF($B$3="dm",$H15*'Dispersion Model'!AQ15,IF($B$3="pm",$H15*'Piston Model'!AQ15,"Wrong Code in B3"))),0)</f>
        <v>0</v>
      </c>
      <c r="AQ15">
        <f>IF($B$18&gt;$G15,IF($B$3="em",$H15*'Exponential Model'!AR15,IF($B$3="dm",$H15*'Dispersion Model'!AR15,IF($B$3="pm",$H15*'Piston Model'!AR15,"Wrong Code in B3"))),0)</f>
        <v>0</v>
      </c>
      <c r="AR15">
        <f>IF($B$18&gt;$G15,IF($B$3="em",$H15*'Exponential Model'!AS15,IF($B$3="dm",$H15*'Dispersion Model'!AS15,IF($B$3="pm",$H15*'Piston Model'!AS15,"Wrong Code in B3"))),0)</f>
        <v>0</v>
      </c>
      <c r="AS15">
        <f>IF($B$18&gt;$G15,IF($B$3="em",$H15*'Exponential Model'!AT15,IF($B$3="dm",$H15*'Dispersion Model'!AT15,IF($B$3="pm",$H15*'Piston Model'!AT15,"Wrong Code in B3"))),0)</f>
        <v>0</v>
      </c>
      <c r="AT15">
        <f>IF($B$18&gt;$G15,IF($B$3="em",$H15*'Exponential Model'!AU15,IF($B$3="dm",$H15*'Dispersion Model'!AU15,IF($B$3="pm",$H15*'Piston Model'!AU15,"Wrong Code in B3"))),0)</f>
        <v>0</v>
      </c>
      <c r="AU15">
        <f>IF($B$18&gt;$G15,IF($B$3="em",$H15*'Exponential Model'!AV15,IF($B$3="dm",$H15*'Dispersion Model'!AV15,IF($B$3="pm",$H15*'Piston Model'!AV15,"Wrong Code in B3"))),0)</f>
        <v>0</v>
      </c>
    </row>
    <row r="16" spans="1:47" x14ac:dyDescent="0.15">
      <c r="A16" t="s">
        <v>29</v>
      </c>
      <c r="G16">
        <v>1944</v>
      </c>
      <c r="H16">
        <f>IF($B$15="tr",'Tritium Input'!H25,IF($B$15="cfc",'CFC Input'!H25,IF($B$15="kr",'85Kr Input'!H25,IF($B$15="he",'Tritium Input'!L25,"Wrong Code in B12!"))))</f>
        <v>1.1000000000000001</v>
      </c>
      <c r="I16">
        <f>IF($B$18&gt;$G16,IF($B$3="em",$H16*'Exponential Model'!J16,IF($B$3="dm",$H16*'Dispersion Model'!J16,IF($B$3="pm",$H16*'Piston Model'!J16,"Wrong Code in B3"))),0)</f>
        <v>0</v>
      </c>
      <c r="J16">
        <f>IF($B$18&gt;$G16,IF($B$3="em",$H16*'Exponential Model'!K16,IF($B$3="dm",$H16*'Dispersion Model'!K16,IF($B$3="pm",$H16*'Piston Model'!K16,"Wrong Code in B3"))),0)</f>
        <v>0</v>
      </c>
      <c r="K16">
        <f>IF($B$18&gt;$G16,IF($B$3="em",$H16*'Exponential Model'!L16,IF($B$3="dm",$H16*'Dispersion Model'!L16,IF($B$3="pm",$H16*'Piston Model'!L16,"Wrong Code in B3"))),0)</f>
        <v>0</v>
      </c>
      <c r="L16">
        <f>IF($B$18&gt;$G16,IF($B$3="em",$H16*'Exponential Model'!M16,IF($B$3="dm",$H16*'Dispersion Model'!M16,IF($B$3="pm",$H16*'Piston Model'!M16,"Wrong Code in B3"))),0)</f>
        <v>0</v>
      </c>
      <c r="M16">
        <f>IF($B$18&gt;$G16,IF($B$3="em",$H16*'Exponential Model'!N16,IF($B$3="dm",$H16*'Dispersion Model'!N16,IF($B$3="pm",$H16*'Piston Model'!N16,"Wrong Code in B3"))),0)</f>
        <v>0</v>
      </c>
      <c r="N16">
        <f>IF($B$18&gt;$G16,IF($B$3="em",$H16*'Exponential Model'!O16,IF($B$3="dm",$H16*'Dispersion Model'!O16,IF($B$3="pm",$H16*'Piston Model'!O16,"Wrong Code in B3"))),0)</f>
        <v>0</v>
      </c>
      <c r="O16">
        <f>IF($B$18&gt;$G16,IF($B$3="em",$H16*'Exponential Model'!P16,IF($B$3="dm",$H16*'Dispersion Model'!P16,IF($B$3="pm",$H16*'Piston Model'!P16,"Wrong Code in B3"))),0)</f>
        <v>0</v>
      </c>
      <c r="P16">
        <f>IF($B$18&gt;$G16,IF($B$3="em",$H16*'Exponential Model'!Q16,IF($B$3="dm",$H16*'Dispersion Model'!Q16,IF($B$3="pm",$H16*'Piston Model'!Q16,"Wrong Code in B3"))),0)</f>
        <v>0</v>
      </c>
      <c r="Q16">
        <f>IF($B$18&gt;$G16,IF($B$3="em",$H16*'Exponential Model'!R16,IF($B$3="dm",$H16*'Dispersion Model'!R16,IF($B$3="pm",$H16*'Piston Model'!R16,"Wrong Code in B3"))),0)</f>
        <v>0</v>
      </c>
      <c r="R16">
        <f>IF($B$18&gt;$G16,IF($B$3="em",$H16*'Exponential Model'!S16,IF($B$3="dm",$H16*'Dispersion Model'!S16,IF($B$3="pm",$H16*'Piston Model'!S16,"Wrong Code in B3"))),0)</f>
        <v>0</v>
      </c>
      <c r="S16">
        <f>IF($B$18&gt;$G16,IF($B$3="em",$H16*'Exponential Model'!T16,IF($B$3="dm",$H16*'Dispersion Model'!T16,IF($B$3="pm",$H16*'Piston Model'!T16,"Wrong Code in B3"))),0)</f>
        <v>0</v>
      </c>
      <c r="T16">
        <f>IF($B$18&gt;$G16,IF($B$3="em",$H16*'Exponential Model'!U16,IF($B$3="dm",$H16*'Dispersion Model'!U16,IF($B$3="pm",$H16*'Piston Model'!U16,"Wrong Code in B3"))),0)</f>
        <v>0</v>
      </c>
      <c r="U16">
        <f>IF($B$18&gt;$G16,IF($B$3="em",$H16*'Exponential Model'!V16,IF($B$3="dm",$H16*'Dispersion Model'!V16,IF($B$3="pm",$H16*'Piston Model'!V16,"Wrong Code in B3"))),0)</f>
        <v>0</v>
      </c>
      <c r="V16">
        <f>IF($B$18&gt;$G16,IF($B$3="em",$H16*'Exponential Model'!W16,IF($B$3="dm",$H16*'Dispersion Model'!W16,IF($B$3="pm",$H16*'Piston Model'!W16,"Wrong Code in B3"))),0)</f>
        <v>0</v>
      </c>
      <c r="W16">
        <f>IF($B$18&gt;$G16,IF($B$3="em",$H16*'Exponential Model'!X16,IF($B$3="dm",$H16*'Dispersion Model'!X16,IF($B$3="pm",$H16*'Piston Model'!X16,"Wrong Code in B3"))),0)</f>
        <v>0</v>
      </c>
      <c r="X16">
        <f>IF($B$18&gt;$G16,IF($B$3="em",$H16*'Exponential Model'!Y16,IF($B$3="dm",$H16*'Dispersion Model'!Y16,IF($B$3="pm",$H16*'Piston Model'!Y16,"Wrong Code in B3"))),0)</f>
        <v>0</v>
      </c>
      <c r="Y16">
        <f>IF($B$18&gt;$G16,IF($B$3="em",$H16*'Exponential Model'!Z16,IF($B$3="dm",$H16*'Dispersion Model'!Z16,IF($B$3="pm",$H16*'Piston Model'!Z16,"Wrong Code in B3"))),0)</f>
        <v>0</v>
      </c>
      <c r="Z16">
        <f>IF($B$18&gt;$G16,IF($B$3="em",$H16*'Exponential Model'!AA16,IF($B$3="dm",$H16*'Dispersion Model'!AA16,IF($B$3="pm",$H16*'Piston Model'!AA16,"Wrong Code in B3"))),0)</f>
        <v>0</v>
      </c>
      <c r="AA16">
        <f>IF($B$18&gt;$G16,IF($B$3="em",$H16*'Exponential Model'!AB16,IF($B$3="dm",$H16*'Dispersion Model'!AB16,IF($B$3="pm",$H16*'Piston Model'!AB16,"Wrong Code in B3"))),0)</f>
        <v>0</v>
      </c>
      <c r="AB16">
        <f>IF($B$18&gt;$G16,IF($B$3="em",$H16*'Exponential Model'!AC16,IF($B$3="dm",$H16*'Dispersion Model'!AC16,IF($B$3="pm",$H16*'Piston Model'!AC16,"Wrong Code in B3"))),0)</f>
        <v>0</v>
      </c>
      <c r="AC16">
        <f>IF($B$18&gt;$G16,IF($B$3="em",$H16*'Exponential Model'!AD16,IF($B$3="dm",$H16*'Dispersion Model'!AD16,IF($B$3="pm",$H16*'Piston Model'!AD16,"Wrong Code in B3"))),0)</f>
        <v>0</v>
      </c>
      <c r="AD16">
        <f>IF($B$18&gt;$G16,IF($B$3="em",$H16*'Exponential Model'!AE16,IF($B$3="dm",$H16*'Dispersion Model'!AE16,IF($B$3="pm",$H16*'Piston Model'!AE16,"Wrong Code in B3"))),0)</f>
        <v>0</v>
      </c>
      <c r="AE16">
        <f>IF($B$18&gt;$G16,IF($B$3="em",$H16*'Exponential Model'!AF16,IF($B$3="dm",$H16*'Dispersion Model'!AF16,IF($B$3="pm",$H16*'Piston Model'!AF16,"Wrong Code in B3"))),0)</f>
        <v>0</v>
      </c>
      <c r="AF16">
        <f>IF($B$18&gt;$G16,IF($B$3="em",$H16*'Exponential Model'!AG16,IF($B$3="dm",$H16*'Dispersion Model'!AG16,IF($B$3="pm",$H16*'Piston Model'!AG16,"Wrong Code in B3"))),0)</f>
        <v>0</v>
      </c>
      <c r="AG16">
        <f>IF($B$18&gt;$G16,IF($B$3="em",$H16*'Exponential Model'!AH16,IF($B$3="dm",$H16*'Dispersion Model'!AH16,IF($B$3="pm",$H16*'Piston Model'!AH16,"Wrong Code in B3"))),0)</f>
        <v>0</v>
      </c>
      <c r="AH16">
        <f>IF($B$18&gt;$G16,IF($B$3="em",$H16*'Exponential Model'!AI16,IF($B$3="dm",$H16*'Dispersion Model'!AI16,IF($B$3="pm",$H16*'Piston Model'!AI16,"Wrong Code in B3"))),0)</f>
        <v>0</v>
      </c>
      <c r="AI16">
        <f>IF($B$18&gt;$G16,IF($B$3="em",$H16*'Exponential Model'!AJ16,IF($B$3="dm",$H16*'Dispersion Model'!AJ16,IF($B$3="pm",$H16*'Piston Model'!AJ16,"Wrong Code in B3"))),0)</f>
        <v>0</v>
      </c>
      <c r="AJ16">
        <f>IF($B$18&gt;$G16,IF($B$3="em",$H16*'Exponential Model'!AK16,IF($B$3="dm",$H16*'Dispersion Model'!AK16,IF($B$3="pm",$H16*'Piston Model'!AK16,"Wrong Code in B3"))),0)</f>
        <v>0</v>
      </c>
      <c r="AK16">
        <f>IF($B$18&gt;$G16,IF($B$3="em",$H16*'Exponential Model'!AL16,IF($B$3="dm",$H16*'Dispersion Model'!AL16,IF($B$3="pm",$H16*'Piston Model'!AL16,"Wrong Code in B3"))),0)</f>
        <v>0</v>
      </c>
      <c r="AL16">
        <f>IF($B$18&gt;$G16,IF($B$3="em",$H16*'Exponential Model'!AM16,IF($B$3="dm",$H16*'Dispersion Model'!AM16,IF($B$3="pm",$H16*'Piston Model'!AM16,"Wrong Code in B3"))),0)</f>
        <v>0</v>
      </c>
      <c r="AM16">
        <f>IF($B$18&gt;$G16,IF($B$3="em",$H16*'Exponential Model'!AN16,IF($B$3="dm",$H16*'Dispersion Model'!AN16,IF($B$3="pm",$H16*'Piston Model'!AN16,"Wrong Code in B3"))),0)</f>
        <v>0</v>
      </c>
      <c r="AN16">
        <f>IF($B$18&gt;$G16,IF($B$3="em",$H16*'Exponential Model'!AO16,IF($B$3="dm",$H16*'Dispersion Model'!AO16,IF($B$3="pm",$H16*'Piston Model'!AO16,"Wrong Code in B3"))),0)</f>
        <v>0</v>
      </c>
      <c r="AO16">
        <f>IF($B$18&gt;$G16,IF($B$3="em",$H16*'Exponential Model'!AP16,IF($B$3="dm",$H16*'Dispersion Model'!AP16,IF($B$3="pm",$H16*'Piston Model'!AP16,"Wrong Code in B3"))),0)</f>
        <v>0</v>
      </c>
      <c r="AP16">
        <f>IF($B$18&gt;$G16,IF($B$3="em",$H16*'Exponential Model'!AQ16,IF($B$3="dm",$H16*'Dispersion Model'!AQ16,IF($B$3="pm",$H16*'Piston Model'!AQ16,"Wrong Code in B3"))),0)</f>
        <v>0</v>
      </c>
      <c r="AQ16">
        <f>IF($B$18&gt;$G16,IF($B$3="em",$H16*'Exponential Model'!AR16,IF($B$3="dm",$H16*'Dispersion Model'!AR16,IF($B$3="pm",$H16*'Piston Model'!AR16,"Wrong Code in B3"))),0)</f>
        <v>0</v>
      </c>
      <c r="AR16">
        <f>IF($B$18&gt;$G16,IF($B$3="em",$H16*'Exponential Model'!AS16,IF($B$3="dm",$H16*'Dispersion Model'!AS16,IF($B$3="pm",$H16*'Piston Model'!AS16,"Wrong Code in B3"))),0)</f>
        <v>0</v>
      </c>
      <c r="AS16">
        <f>IF($B$18&gt;$G16,IF($B$3="em",$H16*'Exponential Model'!AT16,IF($B$3="dm",$H16*'Dispersion Model'!AT16,IF($B$3="pm",$H16*'Piston Model'!AT16,"Wrong Code in B3"))),0)</f>
        <v>0</v>
      </c>
      <c r="AT16">
        <f>IF($B$18&gt;$G16,IF($B$3="em",$H16*'Exponential Model'!AU16,IF($B$3="dm",$H16*'Dispersion Model'!AU16,IF($B$3="pm",$H16*'Piston Model'!AU16,"Wrong Code in B3"))),0)</f>
        <v>0</v>
      </c>
      <c r="AU16">
        <f>IF($B$18&gt;$G16,IF($B$3="em",$H16*'Exponential Model'!AV16,IF($B$3="dm",$H16*'Dispersion Model'!AV16,IF($B$3="pm",$H16*'Piston Model'!AV16,"Wrong Code in B3"))),0)</f>
        <v>0</v>
      </c>
    </row>
    <row r="17" spans="1:47" ht="14" thickBot="1" x14ac:dyDescent="0.2">
      <c r="A17" s="3" t="str">
        <f>IF(AND($B$18&lt;2001,$B$18&gt;1940)," ","Invalid Year!")</f>
        <v xml:space="preserve"> </v>
      </c>
      <c r="G17">
        <v>1945</v>
      </c>
      <c r="H17">
        <f>IF($B$15="tr",'Tritium Input'!H26,IF($B$15="cfc",'CFC Input'!H26,IF($B$15="kr",'85Kr Input'!H26,IF($B$15="he",'Tritium Input'!L26,"Wrong Code in B12!"))))</f>
        <v>1.4</v>
      </c>
      <c r="I17">
        <f>IF($B$18&gt;$G17,IF($B$3="em",$H17*'Exponential Model'!J17,IF($B$3="dm",$H17*'Dispersion Model'!J17,IF($B$3="pm",$H17*'Piston Model'!J17,"Wrong Code in B3"))),0)</f>
        <v>0</v>
      </c>
      <c r="J17">
        <f>IF($B$18&gt;$G17,IF($B$3="em",$H17*'Exponential Model'!K17,IF($B$3="dm",$H17*'Dispersion Model'!K17,IF($B$3="pm",$H17*'Piston Model'!K17,"Wrong Code in B3"))),0)</f>
        <v>0</v>
      </c>
      <c r="K17">
        <f>IF($B$18&gt;$G17,IF($B$3="em",$H17*'Exponential Model'!L17,IF($B$3="dm",$H17*'Dispersion Model'!L17,IF($B$3="pm",$H17*'Piston Model'!L17,"Wrong Code in B3"))),0)</f>
        <v>0</v>
      </c>
      <c r="L17">
        <f>IF($B$18&gt;$G17,IF($B$3="em",$H17*'Exponential Model'!M17,IF($B$3="dm",$H17*'Dispersion Model'!M17,IF($B$3="pm",$H17*'Piston Model'!M17,"Wrong Code in B3"))),0)</f>
        <v>0</v>
      </c>
      <c r="M17">
        <f>IF($B$18&gt;$G17,IF($B$3="em",$H17*'Exponential Model'!N17,IF($B$3="dm",$H17*'Dispersion Model'!N17,IF($B$3="pm",$H17*'Piston Model'!N17,"Wrong Code in B3"))),0)</f>
        <v>0</v>
      </c>
      <c r="N17">
        <f>IF($B$18&gt;$G17,IF($B$3="em",$H17*'Exponential Model'!O17,IF($B$3="dm",$H17*'Dispersion Model'!O17,IF($B$3="pm",$H17*'Piston Model'!O17,"Wrong Code in B3"))),0)</f>
        <v>0</v>
      </c>
      <c r="O17">
        <f>IF($B$18&gt;$G17,IF($B$3="em",$H17*'Exponential Model'!P17,IF($B$3="dm",$H17*'Dispersion Model'!P17,IF($B$3="pm",$H17*'Piston Model'!P17,"Wrong Code in B3"))),0)</f>
        <v>0</v>
      </c>
      <c r="P17">
        <f>IF($B$18&gt;$G17,IF($B$3="em",$H17*'Exponential Model'!Q17,IF($B$3="dm",$H17*'Dispersion Model'!Q17,IF($B$3="pm",$H17*'Piston Model'!Q17,"Wrong Code in B3"))),0)</f>
        <v>0</v>
      </c>
      <c r="Q17">
        <f>IF($B$18&gt;$G17,IF($B$3="em",$H17*'Exponential Model'!R17,IF($B$3="dm",$H17*'Dispersion Model'!R17,IF($B$3="pm",$H17*'Piston Model'!R17,"Wrong Code in B3"))),0)</f>
        <v>0</v>
      </c>
      <c r="R17">
        <f>IF($B$18&gt;$G17,IF($B$3="em",$H17*'Exponential Model'!S17,IF($B$3="dm",$H17*'Dispersion Model'!S17,IF($B$3="pm",$H17*'Piston Model'!S17,"Wrong Code in B3"))),0)</f>
        <v>0</v>
      </c>
      <c r="S17">
        <f>IF($B$18&gt;$G17,IF($B$3="em",$H17*'Exponential Model'!T17,IF($B$3="dm",$H17*'Dispersion Model'!T17,IF($B$3="pm",$H17*'Piston Model'!T17,"Wrong Code in B3"))),0)</f>
        <v>0</v>
      </c>
      <c r="T17">
        <f>IF($B$18&gt;$G17,IF($B$3="em",$H17*'Exponential Model'!U17,IF($B$3="dm",$H17*'Dispersion Model'!U17,IF($B$3="pm",$H17*'Piston Model'!U17,"Wrong Code in B3"))),0)</f>
        <v>0</v>
      </c>
      <c r="U17">
        <f>IF($B$18&gt;$G17,IF($B$3="em",$H17*'Exponential Model'!V17,IF($B$3="dm",$H17*'Dispersion Model'!V17,IF($B$3="pm",$H17*'Piston Model'!V17,"Wrong Code in B3"))),0)</f>
        <v>0</v>
      </c>
      <c r="V17">
        <f>IF($B$18&gt;$G17,IF($B$3="em",$H17*'Exponential Model'!W17,IF($B$3="dm",$H17*'Dispersion Model'!W17,IF($B$3="pm",$H17*'Piston Model'!W17,"Wrong Code in B3"))),0)</f>
        <v>0</v>
      </c>
      <c r="W17">
        <f>IF($B$18&gt;$G17,IF($B$3="em",$H17*'Exponential Model'!X17,IF($B$3="dm",$H17*'Dispersion Model'!X17,IF($B$3="pm",$H17*'Piston Model'!X17,"Wrong Code in B3"))),0)</f>
        <v>0</v>
      </c>
      <c r="X17">
        <f>IF($B$18&gt;$G17,IF($B$3="em",$H17*'Exponential Model'!Y17,IF($B$3="dm",$H17*'Dispersion Model'!Y17,IF($B$3="pm",$H17*'Piston Model'!Y17,"Wrong Code in B3"))),0)</f>
        <v>0</v>
      </c>
      <c r="Y17">
        <f>IF($B$18&gt;$G17,IF($B$3="em",$H17*'Exponential Model'!Z17,IF($B$3="dm",$H17*'Dispersion Model'!Z17,IF($B$3="pm",$H17*'Piston Model'!Z17,"Wrong Code in B3"))),0)</f>
        <v>0</v>
      </c>
      <c r="Z17">
        <f>IF($B$18&gt;$G17,IF($B$3="em",$H17*'Exponential Model'!AA17,IF($B$3="dm",$H17*'Dispersion Model'!AA17,IF($B$3="pm",$H17*'Piston Model'!AA17,"Wrong Code in B3"))),0)</f>
        <v>0</v>
      </c>
      <c r="AA17">
        <f>IF($B$18&gt;$G17,IF($B$3="em",$H17*'Exponential Model'!AB17,IF($B$3="dm",$H17*'Dispersion Model'!AB17,IF($B$3="pm",$H17*'Piston Model'!AB17,"Wrong Code in B3"))),0)</f>
        <v>0</v>
      </c>
      <c r="AB17">
        <f>IF($B$18&gt;$G17,IF($B$3="em",$H17*'Exponential Model'!AC17,IF($B$3="dm",$H17*'Dispersion Model'!AC17,IF($B$3="pm",$H17*'Piston Model'!AC17,"Wrong Code in B3"))),0)</f>
        <v>0</v>
      </c>
      <c r="AC17">
        <f>IF($B$18&gt;$G17,IF($B$3="em",$H17*'Exponential Model'!AD17,IF($B$3="dm",$H17*'Dispersion Model'!AD17,IF($B$3="pm",$H17*'Piston Model'!AD17,"Wrong Code in B3"))),0)</f>
        <v>0</v>
      </c>
      <c r="AD17">
        <f>IF($B$18&gt;$G17,IF($B$3="em",$H17*'Exponential Model'!AE17,IF($B$3="dm",$H17*'Dispersion Model'!AE17,IF($B$3="pm",$H17*'Piston Model'!AE17,"Wrong Code in B3"))),0)</f>
        <v>0</v>
      </c>
      <c r="AE17">
        <f>IF($B$18&gt;$G17,IF($B$3="em",$H17*'Exponential Model'!AF17,IF($B$3="dm",$H17*'Dispersion Model'!AF17,IF($B$3="pm",$H17*'Piston Model'!AF17,"Wrong Code in B3"))),0)</f>
        <v>0</v>
      </c>
      <c r="AF17">
        <f>IF($B$18&gt;$G17,IF($B$3="em",$H17*'Exponential Model'!AG17,IF($B$3="dm",$H17*'Dispersion Model'!AG17,IF($B$3="pm",$H17*'Piston Model'!AG17,"Wrong Code in B3"))),0)</f>
        <v>0</v>
      </c>
      <c r="AG17">
        <f>IF($B$18&gt;$G17,IF($B$3="em",$H17*'Exponential Model'!AH17,IF($B$3="dm",$H17*'Dispersion Model'!AH17,IF($B$3="pm",$H17*'Piston Model'!AH17,"Wrong Code in B3"))),0)</f>
        <v>0</v>
      </c>
      <c r="AH17">
        <f>IF($B$18&gt;$G17,IF($B$3="em",$H17*'Exponential Model'!AI17,IF($B$3="dm",$H17*'Dispersion Model'!AI17,IF($B$3="pm",$H17*'Piston Model'!AI17,"Wrong Code in B3"))),0)</f>
        <v>0</v>
      </c>
      <c r="AI17">
        <f>IF($B$18&gt;$G17,IF($B$3="em",$H17*'Exponential Model'!AJ17,IF($B$3="dm",$H17*'Dispersion Model'!AJ17,IF($B$3="pm",$H17*'Piston Model'!AJ17,"Wrong Code in B3"))),0)</f>
        <v>0</v>
      </c>
      <c r="AJ17">
        <f>IF($B$18&gt;$G17,IF($B$3="em",$H17*'Exponential Model'!AK17,IF($B$3="dm",$H17*'Dispersion Model'!AK17,IF($B$3="pm",$H17*'Piston Model'!AK17,"Wrong Code in B3"))),0)</f>
        <v>0</v>
      </c>
      <c r="AK17">
        <f>IF($B$18&gt;$G17,IF($B$3="em",$H17*'Exponential Model'!AL17,IF($B$3="dm",$H17*'Dispersion Model'!AL17,IF($B$3="pm",$H17*'Piston Model'!AL17,"Wrong Code in B3"))),0)</f>
        <v>0</v>
      </c>
      <c r="AL17">
        <f>IF($B$18&gt;$G17,IF($B$3="em",$H17*'Exponential Model'!AM17,IF($B$3="dm",$H17*'Dispersion Model'!AM17,IF($B$3="pm",$H17*'Piston Model'!AM17,"Wrong Code in B3"))),0)</f>
        <v>0</v>
      </c>
      <c r="AM17">
        <f>IF($B$18&gt;$G17,IF($B$3="em",$H17*'Exponential Model'!AN17,IF($B$3="dm",$H17*'Dispersion Model'!AN17,IF($B$3="pm",$H17*'Piston Model'!AN17,"Wrong Code in B3"))),0)</f>
        <v>0</v>
      </c>
      <c r="AN17">
        <f>IF($B$18&gt;$G17,IF($B$3="em",$H17*'Exponential Model'!AO17,IF($B$3="dm",$H17*'Dispersion Model'!AO17,IF($B$3="pm",$H17*'Piston Model'!AO17,"Wrong Code in B3"))),0)</f>
        <v>0</v>
      </c>
      <c r="AO17">
        <f>IF($B$18&gt;$G17,IF($B$3="em",$H17*'Exponential Model'!AP17,IF($B$3="dm",$H17*'Dispersion Model'!AP17,IF($B$3="pm",$H17*'Piston Model'!AP17,"Wrong Code in B3"))),0)</f>
        <v>0</v>
      </c>
      <c r="AP17">
        <f>IF($B$18&gt;$G17,IF($B$3="em",$H17*'Exponential Model'!AQ17,IF($B$3="dm",$H17*'Dispersion Model'!AQ17,IF($B$3="pm",$H17*'Piston Model'!AQ17,"Wrong Code in B3"))),0)</f>
        <v>0</v>
      </c>
      <c r="AQ17">
        <f>IF($B$18&gt;$G17,IF($B$3="em",$H17*'Exponential Model'!AR17,IF($B$3="dm",$H17*'Dispersion Model'!AR17,IF($B$3="pm",$H17*'Piston Model'!AR17,"Wrong Code in B3"))),0)</f>
        <v>0</v>
      </c>
      <c r="AR17">
        <f>IF($B$18&gt;$G17,IF($B$3="em",$H17*'Exponential Model'!AS17,IF($B$3="dm",$H17*'Dispersion Model'!AS17,IF($B$3="pm",$H17*'Piston Model'!AS17,"Wrong Code in B3"))),0)</f>
        <v>0</v>
      </c>
      <c r="AS17">
        <f>IF($B$18&gt;$G17,IF($B$3="em",$H17*'Exponential Model'!AT17,IF($B$3="dm",$H17*'Dispersion Model'!AT17,IF($B$3="pm",$H17*'Piston Model'!AT17,"Wrong Code in B3"))),0)</f>
        <v>0</v>
      </c>
      <c r="AT17">
        <f>IF($B$18&gt;$G17,IF($B$3="em",$H17*'Exponential Model'!AU17,IF($B$3="dm",$H17*'Dispersion Model'!AU17,IF($B$3="pm",$H17*'Piston Model'!AU17,"Wrong Code in B3"))),0)</f>
        <v>0</v>
      </c>
      <c r="AU17">
        <f>IF($B$18&gt;$G17,IF($B$3="em",$H17*'Exponential Model'!AV17,IF($B$3="dm",$H17*'Dispersion Model'!AV17,IF($B$3="pm",$H17*'Piston Model'!AV17,"Wrong Code in B3"))),0)</f>
        <v>0</v>
      </c>
    </row>
    <row r="18" spans="1:47" ht="14" thickBot="1" x14ac:dyDescent="0.2">
      <c r="A18" t="s">
        <v>6</v>
      </c>
      <c r="B18" s="2">
        <f>INTERFACE!B20</f>
        <v>2000</v>
      </c>
      <c r="G18">
        <v>1946</v>
      </c>
      <c r="H18">
        <f>IF($B$15="tr",'Tritium Input'!H27,IF($B$15="cfc",'CFC Input'!H27,IF($B$15="kr",'85Kr Input'!H27,IF($B$15="he",'Tritium Input'!L27,"Wrong Code in B12!"))))</f>
        <v>1.8</v>
      </c>
      <c r="I18">
        <f>IF($B$18&gt;$G18,IF($B$3="em",$H18*'Exponential Model'!J18,IF($B$3="dm",$H18*'Dispersion Model'!J18,IF($B$3="pm",$H18*'Piston Model'!J18,"Wrong Code in B3"))),0)</f>
        <v>0</v>
      </c>
      <c r="J18">
        <f>IF($B$18&gt;$G18,IF($B$3="em",$H18*'Exponential Model'!K18,IF($B$3="dm",$H18*'Dispersion Model'!K18,IF($B$3="pm",$H18*'Piston Model'!K18,"Wrong Code in B3"))),0)</f>
        <v>0</v>
      </c>
      <c r="K18">
        <f>IF($B$18&gt;$G18,IF($B$3="em",$H18*'Exponential Model'!L18,IF($B$3="dm",$H18*'Dispersion Model'!L18,IF($B$3="pm",$H18*'Piston Model'!L18,"Wrong Code in B3"))),0)</f>
        <v>0</v>
      </c>
      <c r="L18">
        <f>IF($B$18&gt;$G18,IF($B$3="em",$H18*'Exponential Model'!M18,IF($B$3="dm",$H18*'Dispersion Model'!M18,IF($B$3="pm",$H18*'Piston Model'!M18,"Wrong Code in B3"))),0)</f>
        <v>0</v>
      </c>
      <c r="M18">
        <f>IF($B$18&gt;$G18,IF($B$3="em",$H18*'Exponential Model'!N18,IF($B$3="dm",$H18*'Dispersion Model'!N18,IF($B$3="pm",$H18*'Piston Model'!N18,"Wrong Code in B3"))),0)</f>
        <v>0</v>
      </c>
      <c r="N18">
        <f>IF($B$18&gt;$G18,IF($B$3="em",$H18*'Exponential Model'!O18,IF($B$3="dm",$H18*'Dispersion Model'!O18,IF($B$3="pm",$H18*'Piston Model'!O18,"Wrong Code in B3"))),0)</f>
        <v>0</v>
      </c>
      <c r="O18">
        <f>IF($B$18&gt;$G18,IF($B$3="em",$H18*'Exponential Model'!P18,IF($B$3="dm",$H18*'Dispersion Model'!P18,IF($B$3="pm",$H18*'Piston Model'!P18,"Wrong Code in B3"))),0)</f>
        <v>0</v>
      </c>
      <c r="P18">
        <f>IF($B$18&gt;$G18,IF($B$3="em",$H18*'Exponential Model'!Q18,IF($B$3="dm",$H18*'Dispersion Model'!Q18,IF($B$3="pm",$H18*'Piston Model'!Q18,"Wrong Code in B3"))),0)</f>
        <v>0</v>
      </c>
      <c r="Q18">
        <f>IF($B$18&gt;$G18,IF($B$3="em",$H18*'Exponential Model'!R18,IF($B$3="dm",$H18*'Dispersion Model'!R18,IF($B$3="pm",$H18*'Piston Model'!R18,"Wrong Code in B3"))),0)</f>
        <v>0</v>
      </c>
      <c r="R18">
        <f>IF($B$18&gt;$G18,IF($B$3="em",$H18*'Exponential Model'!S18,IF($B$3="dm",$H18*'Dispersion Model'!S18,IF($B$3="pm",$H18*'Piston Model'!S18,"Wrong Code in B3"))),0)</f>
        <v>0</v>
      </c>
      <c r="S18">
        <f>IF($B$18&gt;$G18,IF($B$3="em",$H18*'Exponential Model'!T18,IF($B$3="dm",$H18*'Dispersion Model'!T18,IF($B$3="pm",$H18*'Piston Model'!T18,"Wrong Code in B3"))),0)</f>
        <v>0</v>
      </c>
      <c r="T18">
        <f>IF($B$18&gt;$G18,IF($B$3="em",$H18*'Exponential Model'!U18,IF($B$3="dm",$H18*'Dispersion Model'!U18,IF($B$3="pm",$H18*'Piston Model'!U18,"Wrong Code in B3"))),0)</f>
        <v>0</v>
      </c>
      <c r="U18">
        <f>IF($B$18&gt;$G18,IF($B$3="em",$H18*'Exponential Model'!V18,IF($B$3="dm",$H18*'Dispersion Model'!V18,IF($B$3="pm",$H18*'Piston Model'!V18,"Wrong Code in B3"))),0)</f>
        <v>0</v>
      </c>
      <c r="V18">
        <f>IF($B$18&gt;$G18,IF($B$3="em",$H18*'Exponential Model'!W18,IF($B$3="dm",$H18*'Dispersion Model'!W18,IF($B$3="pm",$H18*'Piston Model'!W18,"Wrong Code in B3"))),0)</f>
        <v>0</v>
      </c>
      <c r="W18">
        <f>IF($B$18&gt;$G18,IF($B$3="em",$H18*'Exponential Model'!X18,IF($B$3="dm",$H18*'Dispersion Model'!X18,IF($B$3="pm",$H18*'Piston Model'!X18,"Wrong Code in B3"))),0)</f>
        <v>0</v>
      </c>
      <c r="X18">
        <f>IF($B$18&gt;$G18,IF($B$3="em",$H18*'Exponential Model'!Y18,IF($B$3="dm",$H18*'Dispersion Model'!Y18,IF($B$3="pm",$H18*'Piston Model'!Y18,"Wrong Code in B3"))),0)</f>
        <v>0</v>
      </c>
      <c r="Y18">
        <f>IF($B$18&gt;$G18,IF($B$3="em",$H18*'Exponential Model'!Z18,IF($B$3="dm",$H18*'Dispersion Model'!Z18,IF($B$3="pm",$H18*'Piston Model'!Z18,"Wrong Code in B3"))),0)</f>
        <v>0</v>
      </c>
      <c r="Z18">
        <f>IF($B$18&gt;$G18,IF($B$3="em",$H18*'Exponential Model'!AA18,IF($B$3="dm",$H18*'Dispersion Model'!AA18,IF($B$3="pm",$H18*'Piston Model'!AA18,"Wrong Code in B3"))),0)</f>
        <v>0</v>
      </c>
      <c r="AA18">
        <f>IF($B$18&gt;$G18,IF($B$3="em",$H18*'Exponential Model'!AB18,IF($B$3="dm",$H18*'Dispersion Model'!AB18,IF($B$3="pm",$H18*'Piston Model'!AB18,"Wrong Code in B3"))),0)</f>
        <v>0</v>
      </c>
      <c r="AB18">
        <f>IF($B$18&gt;$G18,IF($B$3="em",$H18*'Exponential Model'!AC18,IF($B$3="dm",$H18*'Dispersion Model'!AC18,IF($B$3="pm",$H18*'Piston Model'!AC18,"Wrong Code in B3"))),0)</f>
        <v>0</v>
      </c>
      <c r="AC18">
        <f>IF($B$18&gt;$G18,IF($B$3="em",$H18*'Exponential Model'!AD18,IF($B$3="dm",$H18*'Dispersion Model'!AD18,IF($B$3="pm",$H18*'Piston Model'!AD18,"Wrong Code in B3"))),0)</f>
        <v>0</v>
      </c>
      <c r="AD18">
        <f>IF($B$18&gt;$G18,IF($B$3="em",$H18*'Exponential Model'!AE18,IF($B$3="dm",$H18*'Dispersion Model'!AE18,IF($B$3="pm",$H18*'Piston Model'!AE18,"Wrong Code in B3"))),0)</f>
        <v>0</v>
      </c>
      <c r="AE18">
        <f>IF($B$18&gt;$G18,IF($B$3="em",$H18*'Exponential Model'!AF18,IF($B$3="dm",$H18*'Dispersion Model'!AF18,IF($B$3="pm",$H18*'Piston Model'!AF18,"Wrong Code in B3"))),0)</f>
        <v>0</v>
      </c>
      <c r="AF18">
        <f>IF($B$18&gt;$G18,IF($B$3="em",$H18*'Exponential Model'!AG18,IF($B$3="dm",$H18*'Dispersion Model'!AG18,IF($B$3="pm",$H18*'Piston Model'!AG18,"Wrong Code in B3"))),0)</f>
        <v>0</v>
      </c>
      <c r="AG18">
        <f>IF($B$18&gt;$G18,IF($B$3="em",$H18*'Exponential Model'!AH18,IF($B$3="dm",$H18*'Dispersion Model'!AH18,IF($B$3="pm",$H18*'Piston Model'!AH18,"Wrong Code in B3"))),0)</f>
        <v>0</v>
      </c>
      <c r="AH18">
        <f>IF($B$18&gt;$G18,IF($B$3="em",$H18*'Exponential Model'!AI18,IF($B$3="dm",$H18*'Dispersion Model'!AI18,IF($B$3="pm",$H18*'Piston Model'!AI18,"Wrong Code in B3"))),0)</f>
        <v>0</v>
      </c>
      <c r="AI18">
        <f>IF($B$18&gt;$G18,IF($B$3="em",$H18*'Exponential Model'!AJ18,IF($B$3="dm",$H18*'Dispersion Model'!AJ18,IF($B$3="pm",$H18*'Piston Model'!AJ18,"Wrong Code in B3"))),0)</f>
        <v>0</v>
      </c>
      <c r="AJ18">
        <f>IF($B$18&gt;$G18,IF($B$3="em",$H18*'Exponential Model'!AK18,IF($B$3="dm",$H18*'Dispersion Model'!AK18,IF($B$3="pm",$H18*'Piston Model'!AK18,"Wrong Code in B3"))),0)</f>
        <v>0</v>
      </c>
      <c r="AK18">
        <f>IF($B$18&gt;$G18,IF($B$3="em",$H18*'Exponential Model'!AL18,IF($B$3="dm",$H18*'Dispersion Model'!AL18,IF($B$3="pm",$H18*'Piston Model'!AL18,"Wrong Code in B3"))),0)</f>
        <v>0</v>
      </c>
      <c r="AL18">
        <f>IF($B$18&gt;$G18,IF($B$3="em",$H18*'Exponential Model'!AM18,IF($B$3="dm",$H18*'Dispersion Model'!AM18,IF($B$3="pm",$H18*'Piston Model'!AM18,"Wrong Code in B3"))),0)</f>
        <v>0</v>
      </c>
      <c r="AM18">
        <f>IF($B$18&gt;$G18,IF($B$3="em",$H18*'Exponential Model'!AN18,IF($B$3="dm",$H18*'Dispersion Model'!AN18,IF($B$3="pm",$H18*'Piston Model'!AN18,"Wrong Code in B3"))),0)</f>
        <v>0</v>
      </c>
      <c r="AN18">
        <f>IF($B$18&gt;$G18,IF($B$3="em",$H18*'Exponential Model'!AO18,IF($B$3="dm",$H18*'Dispersion Model'!AO18,IF($B$3="pm",$H18*'Piston Model'!AO18,"Wrong Code in B3"))),0)</f>
        <v>0</v>
      </c>
      <c r="AO18">
        <f>IF($B$18&gt;$G18,IF($B$3="em",$H18*'Exponential Model'!AP18,IF($B$3="dm",$H18*'Dispersion Model'!AP18,IF($B$3="pm",$H18*'Piston Model'!AP18,"Wrong Code in B3"))),0)</f>
        <v>0</v>
      </c>
      <c r="AP18">
        <f>IF($B$18&gt;$G18,IF($B$3="em",$H18*'Exponential Model'!AQ18,IF($B$3="dm",$H18*'Dispersion Model'!AQ18,IF($B$3="pm",$H18*'Piston Model'!AQ18,"Wrong Code in B3"))),0)</f>
        <v>0</v>
      </c>
      <c r="AQ18">
        <f>IF($B$18&gt;$G18,IF($B$3="em",$H18*'Exponential Model'!AR18,IF($B$3="dm",$H18*'Dispersion Model'!AR18,IF($B$3="pm",$H18*'Piston Model'!AR18,"Wrong Code in B3"))),0)</f>
        <v>0</v>
      </c>
      <c r="AR18">
        <f>IF($B$18&gt;$G18,IF($B$3="em",$H18*'Exponential Model'!AS18,IF($B$3="dm",$H18*'Dispersion Model'!AS18,IF($B$3="pm",$H18*'Piston Model'!AS18,"Wrong Code in B3"))),0)</f>
        <v>0</v>
      </c>
      <c r="AS18">
        <f>IF($B$18&gt;$G18,IF($B$3="em",$H18*'Exponential Model'!AT18,IF($B$3="dm",$H18*'Dispersion Model'!AT18,IF($B$3="pm",$H18*'Piston Model'!AT18,"Wrong Code in B3"))),0)</f>
        <v>0</v>
      </c>
      <c r="AT18">
        <f>IF($B$18&gt;$G18,IF($B$3="em",$H18*'Exponential Model'!AU18,IF($B$3="dm",$H18*'Dispersion Model'!AU18,IF($B$3="pm",$H18*'Piston Model'!AU18,"Wrong Code in B3"))),0)</f>
        <v>0</v>
      </c>
      <c r="AU18">
        <f>IF($B$18&gt;$G18,IF($B$3="em",$H18*'Exponential Model'!AV18,IF($B$3="dm",$H18*'Dispersion Model'!AV18,IF($B$3="pm",$H18*'Piston Model'!AV18,"Wrong Code in B3"))),0)</f>
        <v>0</v>
      </c>
    </row>
    <row r="19" spans="1:47" x14ac:dyDescent="0.15">
      <c r="G19">
        <v>1947</v>
      </c>
      <c r="H19">
        <f>IF($B$15="tr",'Tritium Input'!H28,IF($B$15="cfc",'CFC Input'!H28,IF($B$15="kr",'85Kr Input'!H28,IF($B$15="he",'Tritium Input'!L28,"Wrong Code in B12!"))))</f>
        <v>2.6</v>
      </c>
      <c r="I19">
        <f>IF($B$18&gt;$G19,IF($B$3="em",$H19*'Exponential Model'!J19,IF($B$3="dm",$H19*'Dispersion Model'!J19,IF($B$3="pm",$H19*'Piston Model'!J19,"Wrong Code in B3"))),0)</f>
        <v>0</v>
      </c>
      <c r="J19">
        <f>IF($B$18&gt;$G19,IF($B$3="em",$H19*'Exponential Model'!K19,IF($B$3="dm",$H19*'Dispersion Model'!K19,IF($B$3="pm",$H19*'Piston Model'!K19,"Wrong Code in B3"))),0)</f>
        <v>0</v>
      </c>
      <c r="K19">
        <f>IF($B$18&gt;$G19,IF($B$3="em",$H19*'Exponential Model'!L19,IF($B$3="dm",$H19*'Dispersion Model'!L19,IF($B$3="pm",$H19*'Piston Model'!L19,"Wrong Code in B3"))),0)</f>
        <v>0</v>
      </c>
      <c r="L19">
        <f>IF($B$18&gt;$G19,IF($B$3="em",$H19*'Exponential Model'!M19,IF($B$3="dm",$H19*'Dispersion Model'!M19,IF($B$3="pm",$H19*'Piston Model'!M19,"Wrong Code in B3"))),0)</f>
        <v>0</v>
      </c>
      <c r="M19">
        <f>IF($B$18&gt;$G19,IF($B$3="em",$H19*'Exponential Model'!N19,IF($B$3="dm",$H19*'Dispersion Model'!N19,IF($B$3="pm",$H19*'Piston Model'!N19,"Wrong Code in B3"))),0)</f>
        <v>0</v>
      </c>
      <c r="N19">
        <f>IF($B$18&gt;$G19,IF($B$3="em",$H19*'Exponential Model'!O19,IF($B$3="dm",$H19*'Dispersion Model'!O19,IF($B$3="pm",$H19*'Piston Model'!O19,"Wrong Code in B3"))),0)</f>
        <v>0</v>
      </c>
      <c r="O19">
        <f>IF($B$18&gt;$G19,IF($B$3="em",$H19*'Exponential Model'!P19,IF($B$3="dm",$H19*'Dispersion Model'!P19,IF($B$3="pm",$H19*'Piston Model'!P19,"Wrong Code in B3"))),0)</f>
        <v>0</v>
      </c>
      <c r="P19">
        <f>IF($B$18&gt;$G19,IF($B$3="em",$H19*'Exponential Model'!Q19,IF($B$3="dm",$H19*'Dispersion Model'!Q19,IF($B$3="pm",$H19*'Piston Model'!Q19,"Wrong Code in B3"))),0)</f>
        <v>0</v>
      </c>
      <c r="Q19">
        <f>IF($B$18&gt;$G19,IF($B$3="em",$H19*'Exponential Model'!R19,IF($B$3="dm",$H19*'Dispersion Model'!R19,IF($B$3="pm",$H19*'Piston Model'!R19,"Wrong Code in B3"))),0)</f>
        <v>0</v>
      </c>
      <c r="R19">
        <f>IF($B$18&gt;$G19,IF($B$3="em",$H19*'Exponential Model'!S19,IF($B$3="dm",$H19*'Dispersion Model'!S19,IF($B$3="pm",$H19*'Piston Model'!S19,"Wrong Code in B3"))),0)</f>
        <v>0</v>
      </c>
      <c r="S19">
        <f>IF($B$18&gt;$G19,IF($B$3="em",$H19*'Exponential Model'!T19,IF($B$3="dm",$H19*'Dispersion Model'!T19,IF($B$3="pm",$H19*'Piston Model'!T19,"Wrong Code in B3"))),0)</f>
        <v>0</v>
      </c>
      <c r="T19">
        <f>IF($B$18&gt;$G19,IF($B$3="em",$H19*'Exponential Model'!U19,IF($B$3="dm",$H19*'Dispersion Model'!U19,IF($B$3="pm",$H19*'Piston Model'!U19,"Wrong Code in B3"))),0)</f>
        <v>0</v>
      </c>
      <c r="U19">
        <f>IF($B$18&gt;$G19,IF($B$3="em",$H19*'Exponential Model'!V19,IF($B$3="dm",$H19*'Dispersion Model'!V19,IF($B$3="pm",$H19*'Piston Model'!V19,"Wrong Code in B3"))),0)</f>
        <v>0</v>
      </c>
      <c r="V19">
        <f>IF($B$18&gt;$G19,IF($B$3="em",$H19*'Exponential Model'!W19,IF($B$3="dm",$H19*'Dispersion Model'!W19,IF($B$3="pm",$H19*'Piston Model'!W19,"Wrong Code in B3"))),0)</f>
        <v>0</v>
      </c>
      <c r="W19">
        <f>IF($B$18&gt;$G19,IF($B$3="em",$H19*'Exponential Model'!X19,IF($B$3="dm",$H19*'Dispersion Model'!X19,IF($B$3="pm",$H19*'Piston Model'!X19,"Wrong Code in B3"))),0)</f>
        <v>0</v>
      </c>
      <c r="X19">
        <f>IF($B$18&gt;$G19,IF($B$3="em",$H19*'Exponential Model'!Y19,IF($B$3="dm",$H19*'Dispersion Model'!Y19,IF($B$3="pm",$H19*'Piston Model'!Y19,"Wrong Code in B3"))),0)</f>
        <v>0</v>
      </c>
      <c r="Y19">
        <f>IF($B$18&gt;$G19,IF($B$3="em",$H19*'Exponential Model'!Z19,IF($B$3="dm",$H19*'Dispersion Model'!Z19,IF($B$3="pm",$H19*'Piston Model'!Z19,"Wrong Code in B3"))),0)</f>
        <v>0</v>
      </c>
      <c r="Z19">
        <f>IF($B$18&gt;$G19,IF($B$3="em",$H19*'Exponential Model'!AA19,IF($B$3="dm",$H19*'Dispersion Model'!AA19,IF($B$3="pm",$H19*'Piston Model'!AA19,"Wrong Code in B3"))),0)</f>
        <v>0</v>
      </c>
      <c r="AA19">
        <f>IF($B$18&gt;$G19,IF($B$3="em",$H19*'Exponential Model'!AB19,IF($B$3="dm",$H19*'Dispersion Model'!AB19,IF($B$3="pm",$H19*'Piston Model'!AB19,"Wrong Code in B3"))),0)</f>
        <v>0</v>
      </c>
      <c r="AB19">
        <f>IF($B$18&gt;$G19,IF($B$3="em",$H19*'Exponential Model'!AC19,IF($B$3="dm",$H19*'Dispersion Model'!AC19,IF($B$3="pm",$H19*'Piston Model'!AC19,"Wrong Code in B3"))),0)</f>
        <v>0</v>
      </c>
      <c r="AC19">
        <f>IF($B$18&gt;$G19,IF($B$3="em",$H19*'Exponential Model'!AD19,IF($B$3="dm",$H19*'Dispersion Model'!AD19,IF($B$3="pm",$H19*'Piston Model'!AD19,"Wrong Code in B3"))),0)</f>
        <v>0</v>
      </c>
      <c r="AD19">
        <f>IF($B$18&gt;$G19,IF($B$3="em",$H19*'Exponential Model'!AE19,IF($B$3="dm",$H19*'Dispersion Model'!AE19,IF($B$3="pm",$H19*'Piston Model'!AE19,"Wrong Code in B3"))),0)</f>
        <v>0</v>
      </c>
      <c r="AE19">
        <f>IF($B$18&gt;$G19,IF($B$3="em",$H19*'Exponential Model'!AF19,IF($B$3="dm",$H19*'Dispersion Model'!AF19,IF($B$3="pm",$H19*'Piston Model'!AF19,"Wrong Code in B3"))),0)</f>
        <v>0</v>
      </c>
      <c r="AF19">
        <f>IF($B$18&gt;$G19,IF($B$3="em",$H19*'Exponential Model'!AG19,IF($B$3="dm",$H19*'Dispersion Model'!AG19,IF($B$3="pm",$H19*'Piston Model'!AG19,"Wrong Code in B3"))),0)</f>
        <v>0</v>
      </c>
      <c r="AG19">
        <f>IF($B$18&gt;$G19,IF($B$3="em",$H19*'Exponential Model'!AH19,IF($B$3="dm",$H19*'Dispersion Model'!AH19,IF($B$3="pm",$H19*'Piston Model'!AH19,"Wrong Code in B3"))),0)</f>
        <v>0</v>
      </c>
      <c r="AH19">
        <f>IF($B$18&gt;$G19,IF($B$3="em",$H19*'Exponential Model'!AI19,IF($B$3="dm",$H19*'Dispersion Model'!AI19,IF($B$3="pm",$H19*'Piston Model'!AI19,"Wrong Code in B3"))),0)</f>
        <v>0</v>
      </c>
      <c r="AI19">
        <f>IF($B$18&gt;$G19,IF($B$3="em",$H19*'Exponential Model'!AJ19,IF($B$3="dm",$H19*'Dispersion Model'!AJ19,IF($B$3="pm",$H19*'Piston Model'!AJ19,"Wrong Code in B3"))),0)</f>
        <v>0</v>
      </c>
      <c r="AJ19">
        <f>IF($B$18&gt;$G19,IF($B$3="em",$H19*'Exponential Model'!AK19,IF($B$3="dm",$H19*'Dispersion Model'!AK19,IF($B$3="pm",$H19*'Piston Model'!AK19,"Wrong Code in B3"))),0)</f>
        <v>0</v>
      </c>
      <c r="AK19">
        <f>IF($B$18&gt;$G19,IF($B$3="em",$H19*'Exponential Model'!AL19,IF($B$3="dm",$H19*'Dispersion Model'!AL19,IF($B$3="pm",$H19*'Piston Model'!AL19,"Wrong Code in B3"))),0)</f>
        <v>0</v>
      </c>
      <c r="AL19">
        <f>IF($B$18&gt;$G19,IF($B$3="em",$H19*'Exponential Model'!AM19,IF($B$3="dm",$H19*'Dispersion Model'!AM19,IF($B$3="pm",$H19*'Piston Model'!AM19,"Wrong Code in B3"))),0)</f>
        <v>0</v>
      </c>
      <c r="AM19">
        <f>IF($B$18&gt;$G19,IF($B$3="em",$H19*'Exponential Model'!AN19,IF($B$3="dm",$H19*'Dispersion Model'!AN19,IF($B$3="pm",$H19*'Piston Model'!AN19,"Wrong Code in B3"))),0)</f>
        <v>0</v>
      </c>
      <c r="AN19">
        <f>IF($B$18&gt;$G19,IF($B$3="em",$H19*'Exponential Model'!AO19,IF($B$3="dm",$H19*'Dispersion Model'!AO19,IF($B$3="pm",$H19*'Piston Model'!AO19,"Wrong Code in B3"))),0)</f>
        <v>0</v>
      </c>
      <c r="AO19">
        <f>IF($B$18&gt;$G19,IF($B$3="em",$H19*'Exponential Model'!AP19,IF($B$3="dm",$H19*'Dispersion Model'!AP19,IF($B$3="pm",$H19*'Piston Model'!AP19,"Wrong Code in B3"))),0)</f>
        <v>0</v>
      </c>
      <c r="AP19">
        <f>IF($B$18&gt;$G19,IF($B$3="em",$H19*'Exponential Model'!AQ19,IF($B$3="dm",$H19*'Dispersion Model'!AQ19,IF($B$3="pm",$H19*'Piston Model'!AQ19,"Wrong Code in B3"))),0)</f>
        <v>0</v>
      </c>
      <c r="AQ19">
        <f>IF($B$18&gt;$G19,IF($B$3="em",$H19*'Exponential Model'!AR19,IF($B$3="dm",$H19*'Dispersion Model'!AR19,IF($B$3="pm",$H19*'Piston Model'!AR19,"Wrong Code in B3"))),0)</f>
        <v>0</v>
      </c>
      <c r="AR19">
        <f>IF($B$18&gt;$G19,IF($B$3="em",$H19*'Exponential Model'!AS19,IF($B$3="dm",$H19*'Dispersion Model'!AS19,IF($B$3="pm",$H19*'Piston Model'!AS19,"Wrong Code in B3"))),0)</f>
        <v>0</v>
      </c>
      <c r="AS19">
        <f>IF($B$18&gt;$G19,IF($B$3="em",$H19*'Exponential Model'!AT19,IF($B$3="dm",$H19*'Dispersion Model'!AT19,IF($B$3="pm",$H19*'Piston Model'!AT19,"Wrong Code in B3"))),0)</f>
        <v>0</v>
      </c>
      <c r="AT19">
        <f>IF($B$18&gt;$G19,IF($B$3="em",$H19*'Exponential Model'!AU19,IF($B$3="dm",$H19*'Dispersion Model'!AU19,IF($B$3="pm",$H19*'Piston Model'!AU19,"Wrong Code in B3"))),0)</f>
        <v>0</v>
      </c>
      <c r="AU19">
        <f>IF($B$18&gt;$G19,IF($B$3="em",$H19*'Exponential Model'!AV19,IF($B$3="dm",$H19*'Dispersion Model'!AV19,IF($B$3="pm",$H19*'Piston Model'!AV19,"Wrong Code in B3"))),0)</f>
        <v>0</v>
      </c>
    </row>
    <row r="20" spans="1:47" x14ac:dyDescent="0.15">
      <c r="A20" t="s">
        <v>7</v>
      </c>
      <c r="G20">
        <v>1948</v>
      </c>
      <c r="H20">
        <f>IF($B$15="tr",'Tritium Input'!H29,IF($B$15="cfc",'CFC Input'!H29,IF($B$15="kr",'85Kr Input'!H29,IF($B$15="he",'Tritium Input'!L29,"Wrong Code in B12!"))))</f>
        <v>3.8</v>
      </c>
      <c r="I20">
        <f>IF($B$18&gt;$G20,IF($B$3="em",$H20*'Exponential Model'!J20,IF($B$3="dm",$H20*'Dispersion Model'!J20,IF($B$3="pm",$H20*'Piston Model'!J20,"Wrong Code in B3"))),0)</f>
        <v>0</v>
      </c>
      <c r="J20">
        <f>IF($B$18&gt;$G20,IF($B$3="em",$H20*'Exponential Model'!K20,IF($B$3="dm",$H20*'Dispersion Model'!K20,IF($B$3="pm",$H20*'Piston Model'!K20,"Wrong Code in B3"))),0)</f>
        <v>0</v>
      </c>
      <c r="K20">
        <f>IF($B$18&gt;$G20,IF($B$3="em",$H20*'Exponential Model'!L20,IF($B$3="dm",$H20*'Dispersion Model'!L20,IF($B$3="pm",$H20*'Piston Model'!L20,"Wrong Code in B3"))),0)</f>
        <v>0</v>
      </c>
      <c r="L20">
        <f>IF($B$18&gt;$G20,IF($B$3="em",$H20*'Exponential Model'!M20,IF($B$3="dm",$H20*'Dispersion Model'!M20,IF($B$3="pm",$H20*'Piston Model'!M20,"Wrong Code in B3"))),0)</f>
        <v>0</v>
      </c>
      <c r="M20">
        <f>IF($B$18&gt;$G20,IF($B$3="em",$H20*'Exponential Model'!N20,IF($B$3="dm",$H20*'Dispersion Model'!N20,IF($B$3="pm",$H20*'Piston Model'!N20,"Wrong Code in B3"))),0)</f>
        <v>0</v>
      </c>
      <c r="N20">
        <f>IF($B$18&gt;$G20,IF($B$3="em",$H20*'Exponential Model'!O20,IF($B$3="dm",$H20*'Dispersion Model'!O20,IF($B$3="pm",$H20*'Piston Model'!O20,"Wrong Code in B3"))),0)</f>
        <v>0</v>
      </c>
      <c r="O20">
        <f>IF($B$18&gt;$G20,IF($B$3="em",$H20*'Exponential Model'!P20,IF($B$3="dm",$H20*'Dispersion Model'!P20,IF($B$3="pm",$H20*'Piston Model'!P20,"Wrong Code in B3"))),0)</f>
        <v>0</v>
      </c>
      <c r="P20">
        <f>IF($B$18&gt;$G20,IF($B$3="em",$H20*'Exponential Model'!Q20,IF($B$3="dm",$H20*'Dispersion Model'!Q20,IF($B$3="pm",$H20*'Piston Model'!Q20,"Wrong Code in B3"))),0)</f>
        <v>0</v>
      </c>
      <c r="Q20">
        <f>IF($B$18&gt;$G20,IF($B$3="em",$H20*'Exponential Model'!R20,IF($B$3="dm",$H20*'Dispersion Model'!R20,IF($B$3="pm",$H20*'Piston Model'!R20,"Wrong Code in B3"))),0)</f>
        <v>0</v>
      </c>
      <c r="R20">
        <f>IF($B$18&gt;$G20,IF($B$3="em",$H20*'Exponential Model'!S20,IF($B$3="dm",$H20*'Dispersion Model'!S20,IF($B$3="pm",$H20*'Piston Model'!S20,"Wrong Code in B3"))),0)</f>
        <v>0</v>
      </c>
      <c r="S20">
        <f>IF($B$18&gt;$G20,IF($B$3="em",$H20*'Exponential Model'!T20,IF($B$3="dm",$H20*'Dispersion Model'!T20,IF($B$3="pm",$H20*'Piston Model'!T20,"Wrong Code in B3"))),0)</f>
        <v>0</v>
      </c>
      <c r="T20">
        <f>IF($B$18&gt;$G20,IF($B$3="em",$H20*'Exponential Model'!U20,IF($B$3="dm",$H20*'Dispersion Model'!U20,IF($B$3="pm",$H20*'Piston Model'!U20,"Wrong Code in B3"))),0)</f>
        <v>0</v>
      </c>
      <c r="U20">
        <f>IF($B$18&gt;$G20,IF($B$3="em",$H20*'Exponential Model'!V20,IF($B$3="dm",$H20*'Dispersion Model'!V20,IF($B$3="pm",$H20*'Piston Model'!V20,"Wrong Code in B3"))),0)</f>
        <v>0</v>
      </c>
      <c r="V20">
        <f>IF($B$18&gt;$G20,IF($B$3="em",$H20*'Exponential Model'!W20,IF($B$3="dm",$H20*'Dispersion Model'!W20,IF($B$3="pm",$H20*'Piston Model'!W20,"Wrong Code in B3"))),0)</f>
        <v>0</v>
      </c>
      <c r="W20">
        <f>IF($B$18&gt;$G20,IF($B$3="em",$H20*'Exponential Model'!X20,IF($B$3="dm",$H20*'Dispersion Model'!X20,IF($B$3="pm",$H20*'Piston Model'!X20,"Wrong Code in B3"))),0)</f>
        <v>0</v>
      </c>
      <c r="X20">
        <f>IF($B$18&gt;$G20,IF($B$3="em",$H20*'Exponential Model'!Y20,IF($B$3="dm",$H20*'Dispersion Model'!Y20,IF($B$3="pm",$H20*'Piston Model'!Y20,"Wrong Code in B3"))),0)</f>
        <v>0</v>
      </c>
      <c r="Y20">
        <f>IF($B$18&gt;$G20,IF($B$3="em",$H20*'Exponential Model'!Z20,IF($B$3="dm",$H20*'Dispersion Model'!Z20,IF($B$3="pm",$H20*'Piston Model'!Z20,"Wrong Code in B3"))),0)</f>
        <v>0</v>
      </c>
      <c r="Z20">
        <f>IF($B$18&gt;$G20,IF($B$3="em",$H20*'Exponential Model'!AA20,IF($B$3="dm",$H20*'Dispersion Model'!AA20,IF($B$3="pm",$H20*'Piston Model'!AA20,"Wrong Code in B3"))),0)</f>
        <v>0</v>
      </c>
      <c r="AA20">
        <f>IF($B$18&gt;$G20,IF($B$3="em",$H20*'Exponential Model'!AB20,IF($B$3="dm",$H20*'Dispersion Model'!AB20,IF($B$3="pm",$H20*'Piston Model'!AB20,"Wrong Code in B3"))),0)</f>
        <v>0</v>
      </c>
      <c r="AB20">
        <f>IF($B$18&gt;$G20,IF($B$3="em",$H20*'Exponential Model'!AC20,IF($B$3="dm",$H20*'Dispersion Model'!AC20,IF($B$3="pm",$H20*'Piston Model'!AC20,"Wrong Code in B3"))),0)</f>
        <v>0</v>
      </c>
      <c r="AC20">
        <f>IF($B$18&gt;$G20,IF($B$3="em",$H20*'Exponential Model'!AD20,IF($B$3="dm",$H20*'Dispersion Model'!AD20,IF($B$3="pm",$H20*'Piston Model'!AD20,"Wrong Code in B3"))),0)</f>
        <v>0</v>
      </c>
      <c r="AD20">
        <f>IF($B$18&gt;$G20,IF($B$3="em",$H20*'Exponential Model'!AE20,IF($B$3="dm",$H20*'Dispersion Model'!AE20,IF($B$3="pm",$H20*'Piston Model'!AE20,"Wrong Code in B3"))),0)</f>
        <v>0</v>
      </c>
      <c r="AE20">
        <f>IF($B$18&gt;$G20,IF($B$3="em",$H20*'Exponential Model'!AF20,IF($B$3="dm",$H20*'Dispersion Model'!AF20,IF($B$3="pm",$H20*'Piston Model'!AF20,"Wrong Code in B3"))),0)</f>
        <v>0</v>
      </c>
      <c r="AF20">
        <f>IF($B$18&gt;$G20,IF($B$3="em",$H20*'Exponential Model'!AG20,IF($B$3="dm",$H20*'Dispersion Model'!AG20,IF($B$3="pm",$H20*'Piston Model'!AG20,"Wrong Code in B3"))),0)</f>
        <v>0</v>
      </c>
      <c r="AG20">
        <f>IF($B$18&gt;$G20,IF($B$3="em",$H20*'Exponential Model'!AH20,IF($B$3="dm",$H20*'Dispersion Model'!AH20,IF($B$3="pm",$H20*'Piston Model'!AH20,"Wrong Code in B3"))),0)</f>
        <v>0</v>
      </c>
      <c r="AH20">
        <f>IF($B$18&gt;$G20,IF($B$3="em",$H20*'Exponential Model'!AI20,IF($B$3="dm",$H20*'Dispersion Model'!AI20,IF($B$3="pm",$H20*'Piston Model'!AI20,"Wrong Code in B3"))),0)</f>
        <v>0</v>
      </c>
      <c r="AI20">
        <f>IF($B$18&gt;$G20,IF($B$3="em",$H20*'Exponential Model'!AJ20,IF($B$3="dm",$H20*'Dispersion Model'!AJ20,IF($B$3="pm",$H20*'Piston Model'!AJ20,"Wrong Code in B3"))),0)</f>
        <v>0</v>
      </c>
      <c r="AJ20">
        <f>IF($B$18&gt;$G20,IF($B$3="em",$H20*'Exponential Model'!AK20,IF($B$3="dm",$H20*'Dispersion Model'!AK20,IF($B$3="pm",$H20*'Piston Model'!AK20,"Wrong Code in B3"))),0)</f>
        <v>0</v>
      </c>
      <c r="AK20">
        <f>IF($B$18&gt;$G20,IF($B$3="em",$H20*'Exponential Model'!AL20,IF($B$3="dm",$H20*'Dispersion Model'!AL20,IF($B$3="pm",$H20*'Piston Model'!AL20,"Wrong Code in B3"))),0)</f>
        <v>0</v>
      </c>
      <c r="AL20">
        <f>IF($B$18&gt;$G20,IF($B$3="em",$H20*'Exponential Model'!AM20,IF($B$3="dm",$H20*'Dispersion Model'!AM20,IF($B$3="pm",$H20*'Piston Model'!AM20,"Wrong Code in B3"))),0)</f>
        <v>0</v>
      </c>
      <c r="AM20">
        <f>IF($B$18&gt;$G20,IF($B$3="em",$H20*'Exponential Model'!AN20,IF($B$3="dm",$H20*'Dispersion Model'!AN20,IF($B$3="pm",$H20*'Piston Model'!AN20,"Wrong Code in B3"))),0)</f>
        <v>0</v>
      </c>
      <c r="AN20">
        <f>IF($B$18&gt;$G20,IF($B$3="em",$H20*'Exponential Model'!AO20,IF($B$3="dm",$H20*'Dispersion Model'!AO20,IF($B$3="pm",$H20*'Piston Model'!AO20,"Wrong Code in B3"))),0)</f>
        <v>0</v>
      </c>
      <c r="AO20">
        <f>IF($B$18&gt;$G20,IF($B$3="em",$H20*'Exponential Model'!AP20,IF($B$3="dm",$H20*'Dispersion Model'!AP20,IF($B$3="pm",$H20*'Piston Model'!AP20,"Wrong Code in B3"))),0)</f>
        <v>0</v>
      </c>
      <c r="AP20">
        <f>IF($B$18&gt;$G20,IF($B$3="em",$H20*'Exponential Model'!AQ20,IF($B$3="dm",$H20*'Dispersion Model'!AQ20,IF($B$3="pm",$H20*'Piston Model'!AQ20,"Wrong Code in B3"))),0)</f>
        <v>0</v>
      </c>
      <c r="AQ20">
        <f>IF($B$18&gt;$G20,IF($B$3="em",$H20*'Exponential Model'!AR20,IF($B$3="dm",$H20*'Dispersion Model'!AR20,IF($B$3="pm",$H20*'Piston Model'!AR20,"Wrong Code in B3"))),0)</f>
        <v>0</v>
      </c>
      <c r="AR20">
        <f>IF($B$18&gt;$G20,IF($B$3="em",$H20*'Exponential Model'!AS20,IF($B$3="dm",$H20*'Dispersion Model'!AS20,IF($B$3="pm",$H20*'Piston Model'!AS20,"Wrong Code in B3"))),0)</f>
        <v>0</v>
      </c>
      <c r="AS20">
        <f>IF($B$18&gt;$G20,IF($B$3="em",$H20*'Exponential Model'!AT20,IF($B$3="dm",$H20*'Dispersion Model'!AT20,IF($B$3="pm",$H20*'Piston Model'!AT20,"Wrong Code in B3"))),0)</f>
        <v>0</v>
      </c>
      <c r="AT20">
        <f>IF($B$18&gt;$G20,IF($B$3="em",$H20*'Exponential Model'!AU20,IF($B$3="dm",$H20*'Dispersion Model'!AU20,IF($B$3="pm",$H20*'Piston Model'!AU20,"Wrong Code in B3"))),0)</f>
        <v>0</v>
      </c>
      <c r="AU20">
        <f>IF($B$18&gt;$G20,IF($B$3="em",$H20*'Exponential Model'!AV20,IF($B$3="dm",$H20*'Dispersion Model'!AV20,IF($B$3="pm",$H20*'Piston Model'!AV20,"Wrong Code in B3"))),0)</f>
        <v>0</v>
      </c>
    </row>
    <row r="21" spans="1:47" ht="14" thickBot="1" x14ac:dyDescent="0.2">
      <c r="A21" t="s">
        <v>8</v>
      </c>
      <c r="G21">
        <v>1949</v>
      </c>
      <c r="H21">
        <f>IF($B$15="tr",'Tritium Input'!H30,IF($B$15="cfc",'CFC Input'!H30,IF($B$15="kr",'85Kr Input'!H30,IF($B$15="he",'Tritium Input'!L30,"Wrong Code in B12!"))))</f>
        <v>5.2</v>
      </c>
      <c r="I21">
        <f>IF($B$18&gt;$G21,IF($B$3="em",$H21*'Exponential Model'!J21,IF($B$3="dm",$H21*'Dispersion Model'!J21,IF($B$3="pm",$H21*'Piston Model'!J21,"Wrong Code in B3"))),0)</f>
        <v>0</v>
      </c>
      <c r="J21">
        <f>IF($B$18&gt;$G21,IF($B$3="em",$H21*'Exponential Model'!K21,IF($B$3="dm",$H21*'Dispersion Model'!K21,IF($B$3="pm",$H21*'Piston Model'!K21,"Wrong Code in B3"))),0)</f>
        <v>0</v>
      </c>
      <c r="K21">
        <f>IF($B$18&gt;$G21,IF($B$3="em",$H21*'Exponential Model'!L21,IF($B$3="dm",$H21*'Dispersion Model'!L21,IF($B$3="pm",$H21*'Piston Model'!L21,"Wrong Code in B3"))),0)</f>
        <v>0</v>
      </c>
      <c r="L21">
        <f>IF($B$18&gt;$G21,IF($B$3="em",$H21*'Exponential Model'!M21,IF($B$3="dm",$H21*'Dispersion Model'!M21,IF($B$3="pm",$H21*'Piston Model'!M21,"Wrong Code in B3"))),0)</f>
        <v>0</v>
      </c>
      <c r="M21">
        <f>IF($B$18&gt;$G21,IF($B$3="em",$H21*'Exponential Model'!N21,IF($B$3="dm",$H21*'Dispersion Model'!N21,IF($B$3="pm",$H21*'Piston Model'!N21,"Wrong Code in B3"))),0)</f>
        <v>0</v>
      </c>
      <c r="N21">
        <f>IF($B$18&gt;$G21,IF($B$3="em",$H21*'Exponential Model'!O21,IF($B$3="dm",$H21*'Dispersion Model'!O21,IF($B$3="pm",$H21*'Piston Model'!O21,"Wrong Code in B3"))),0)</f>
        <v>0</v>
      </c>
      <c r="O21">
        <f>IF($B$18&gt;$G21,IF($B$3="em",$H21*'Exponential Model'!P21,IF($B$3="dm",$H21*'Dispersion Model'!P21,IF($B$3="pm",$H21*'Piston Model'!P21,"Wrong Code in B3"))),0)</f>
        <v>0</v>
      </c>
      <c r="P21">
        <f>IF($B$18&gt;$G21,IF($B$3="em",$H21*'Exponential Model'!Q21,IF($B$3="dm",$H21*'Dispersion Model'!Q21,IF($B$3="pm",$H21*'Piston Model'!Q21,"Wrong Code in B3"))),0)</f>
        <v>0</v>
      </c>
      <c r="Q21">
        <f>IF($B$18&gt;$G21,IF($B$3="em",$H21*'Exponential Model'!R21,IF($B$3="dm",$H21*'Dispersion Model'!R21,IF($B$3="pm",$H21*'Piston Model'!R21,"Wrong Code in B3"))),0)</f>
        <v>0</v>
      </c>
      <c r="R21">
        <f>IF($B$18&gt;$G21,IF($B$3="em",$H21*'Exponential Model'!S21,IF($B$3="dm",$H21*'Dispersion Model'!S21,IF($B$3="pm",$H21*'Piston Model'!S21,"Wrong Code in B3"))),0)</f>
        <v>0</v>
      </c>
      <c r="S21">
        <f>IF($B$18&gt;$G21,IF($B$3="em",$H21*'Exponential Model'!T21,IF($B$3="dm",$H21*'Dispersion Model'!T21,IF($B$3="pm",$H21*'Piston Model'!T21,"Wrong Code in B3"))),0)</f>
        <v>0</v>
      </c>
      <c r="T21">
        <f>IF($B$18&gt;$G21,IF($B$3="em",$H21*'Exponential Model'!U21,IF($B$3="dm",$H21*'Dispersion Model'!U21,IF($B$3="pm",$H21*'Piston Model'!U21,"Wrong Code in B3"))),0)</f>
        <v>0</v>
      </c>
      <c r="U21">
        <f>IF($B$18&gt;$G21,IF($B$3="em",$H21*'Exponential Model'!V21,IF($B$3="dm",$H21*'Dispersion Model'!V21,IF($B$3="pm",$H21*'Piston Model'!V21,"Wrong Code in B3"))),0)</f>
        <v>0</v>
      </c>
      <c r="V21">
        <f>IF($B$18&gt;$G21,IF($B$3="em",$H21*'Exponential Model'!W21,IF($B$3="dm",$H21*'Dispersion Model'!W21,IF($B$3="pm",$H21*'Piston Model'!W21,"Wrong Code in B3"))),0)</f>
        <v>0</v>
      </c>
      <c r="W21">
        <f>IF($B$18&gt;$G21,IF($B$3="em",$H21*'Exponential Model'!X21,IF($B$3="dm",$H21*'Dispersion Model'!X21,IF($B$3="pm",$H21*'Piston Model'!X21,"Wrong Code in B3"))),0)</f>
        <v>0</v>
      </c>
      <c r="X21">
        <f>IF($B$18&gt;$G21,IF($B$3="em",$H21*'Exponential Model'!Y21,IF($B$3="dm",$H21*'Dispersion Model'!Y21,IF($B$3="pm",$H21*'Piston Model'!Y21,"Wrong Code in B3"))),0)</f>
        <v>0</v>
      </c>
      <c r="Y21">
        <f>IF($B$18&gt;$G21,IF($B$3="em",$H21*'Exponential Model'!Z21,IF($B$3="dm",$H21*'Dispersion Model'!Z21,IF($B$3="pm",$H21*'Piston Model'!Z21,"Wrong Code in B3"))),0)</f>
        <v>0</v>
      </c>
      <c r="Z21">
        <f>IF($B$18&gt;$G21,IF($B$3="em",$H21*'Exponential Model'!AA21,IF($B$3="dm",$H21*'Dispersion Model'!AA21,IF($B$3="pm",$H21*'Piston Model'!AA21,"Wrong Code in B3"))),0)</f>
        <v>0</v>
      </c>
      <c r="AA21">
        <f>IF($B$18&gt;$G21,IF($B$3="em",$H21*'Exponential Model'!AB21,IF($B$3="dm",$H21*'Dispersion Model'!AB21,IF($B$3="pm",$H21*'Piston Model'!AB21,"Wrong Code in B3"))),0)</f>
        <v>0</v>
      </c>
      <c r="AB21">
        <f>IF($B$18&gt;$G21,IF($B$3="em",$H21*'Exponential Model'!AC21,IF($B$3="dm",$H21*'Dispersion Model'!AC21,IF($B$3="pm",$H21*'Piston Model'!AC21,"Wrong Code in B3"))),0)</f>
        <v>0</v>
      </c>
      <c r="AC21">
        <f>IF($B$18&gt;$G21,IF($B$3="em",$H21*'Exponential Model'!AD21,IF($B$3="dm",$H21*'Dispersion Model'!AD21,IF($B$3="pm",$H21*'Piston Model'!AD21,"Wrong Code in B3"))),0)</f>
        <v>0</v>
      </c>
      <c r="AD21">
        <f>IF($B$18&gt;$G21,IF($B$3="em",$H21*'Exponential Model'!AE21,IF($B$3="dm",$H21*'Dispersion Model'!AE21,IF($B$3="pm",$H21*'Piston Model'!AE21,"Wrong Code in B3"))),0)</f>
        <v>0</v>
      </c>
      <c r="AE21">
        <f>IF($B$18&gt;$G21,IF($B$3="em",$H21*'Exponential Model'!AF21,IF($B$3="dm",$H21*'Dispersion Model'!AF21,IF($B$3="pm",$H21*'Piston Model'!AF21,"Wrong Code in B3"))),0)</f>
        <v>0</v>
      </c>
      <c r="AF21">
        <f>IF($B$18&gt;$G21,IF($B$3="em",$H21*'Exponential Model'!AG21,IF($B$3="dm",$H21*'Dispersion Model'!AG21,IF($B$3="pm",$H21*'Piston Model'!AG21,"Wrong Code in B3"))),0)</f>
        <v>0</v>
      </c>
      <c r="AG21">
        <f>IF($B$18&gt;$G21,IF($B$3="em",$H21*'Exponential Model'!AH21,IF($B$3="dm",$H21*'Dispersion Model'!AH21,IF($B$3="pm",$H21*'Piston Model'!AH21,"Wrong Code in B3"))),0)</f>
        <v>0</v>
      </c>
      <c r="AH21">
        <f>IF($B$18&gt;$G21,IF($B$3="em",$H21*'Exponential Model'!AI21,IF($B$3="dm",$H21*'Dispersion Model'!AI21,IF($B$3="pm",$H21*'Piston Model'!AI21,"Wrong Code in B3"))),0)</f>
        <v>0</v>
      </c>
      <c r="AI21">
        <f>IF($B$18&gt;$G21,IF($B$3="em",$H21*'Exponential Model'!AJ21,IF($B$3="dm",$H21*'Dispersion Model'!AJ21,IF($B$3="pm",$H21*'Piston Model'!AJ21,"Wrong Code in B3"))),0)</f>
        <v>0</v>
      </c>
      <c r="AJ21">
        <f>IF($B$18&gt;$G21,IF($B$3="em",$H21*'Exponential Model'!AK21,IF($B$3="dm",$H21*'Dispersion Model'!AK21,IF($B$3="pm",$H21*'Piston Model'!AK21,"Wrong Code in B3"))),0)</f>
        <v>0</v>
      </c>
      <c r="AK21">
        <f>IF($B$18&gt;$G21,IF($B$3="em",$H21*'Exponential Model'!AL21,IF($B$3="dm",$H21*'Dispersion Model'!AL21,IF($B$3="pm",$H21*'Piston Model'!AL21,"Wrong Code in B3"))),0)</f>
        <v>0</v>
      </c>
      <c r="AL21">
        <f>IF($B$18&gt;$G21,IF($B$3="em",$H21*'Exponential Model'!AM21,IF($B$3="dm",$H21*'Dispersion Model'!AM21,IF($B$3="pm",$H21*'Piston Model'!AM21,"Wrong Code in B3"))),0)</f>
        <v>0</v>
      </c>
      <c r="AM21">
        <f>IF($B$18&gt;$G21,IF($B$3="em",$H21*'Exponential Model'!AN21,IF($B$3="dm",$H21*'Dispersion Model'!AN21,IF($B$3="pm",$H21*'Piston Model'!AN21,"Wrong Code in B3"))),0)</f>
        <v>0</v>
      </c>
      <c r="AN21">
        <f>IF($B$18&gt;$G21,IF($B$3="em",$H21*'Exponential Model'!AO21,IF($B$3="dm",$H21*'Dispersion Model'!AO21,IF($B$3="pm",$H21*'Piston Model'!AO21,"Wrong Code in B3"))),0)</f>
        <v>0</v>
      </c>
      <c r="AO21">
        <f>IF($B$18&gt;$G21,IF($B$3="em",$H21*'Exponential Model'!AP21,IF($B$3="dm",$H21*'Dispersion Model'!AP21,IF($B$3="pm",$H21*'Piston Model'!AP21,"Wrong Code in B3"))),0)</f>
        <v>0</v>
      </c>
      <c r="AP21">
        <f>IF($B$18&gt;$G21,IF($B$3="em",$H21*'Exponential Model'!AQ21,IF($B$3="dm",$H21*'Dispersion Model'!AQ21,IF($B$3="pm",$H21*'Piston Model'!AQ21,"Wrong Code in B3"))),0)</f>
        <v>0</v>
      </c>
      <c r="AQ21">
        <f>IF($B$18&gt;$G21,IF($B$3="em",$H21*'Exponential Model'!AR21,IF($B$3="dm",$H21*'Dispersion Model'!AR21,IF($B$3="pm",$H21*'Piston Model'!AR21,"Wrong Code in B3"))),0)</f>
        <v>0</v>
      </c>
      <c r="AR21">
        <f>IF($B$18&gt;$G21,IF($B$3="em",$H21*'Exponential Model'!AS21,IF($B$3="dm",$H21*'Dispersion Model'!AS21,IF($B$3="pm",$H21*'Piston Model'!AS21,"Wrong Code in B3"))),0)</f>
        <v>0</v>
      </c>
      <c r="AS21">
        <f>IF($B$18&gt;$G21,IF($B$3="em",$H21*'Exponential Model'!AT21,IF($B$3="dm",$H21*'Dispersion Model'!AT21,IF($B$3="pm",$H21*'Piston Model'!AT21,"Wrong Code in B3"))),0)</f>
        <v>0</v>
      </c>
      <c r="AT21">
        <f>IF($B$18&gt;$G21,IF($B$3="em",$H21*'Exponential Model'!AU21,IF($B$3="dm",$H21*'Dispersion Model'!AU21,IF($B$3="pm",$H21*'Piston Model'!AU21,"Wrong Code in B3"))),0)</f>
        <v>0</v>
      </c>
      <c r="AU21">
        <f>IF($B$18&gt;$G21,IF($B$3="em",$H21*'Exponential Model'!AV21,IF($B$3="dm",$H21*'Dispersion Model'!AV21,IF($B$3="pm",$H21*'Piston Model'!AV21,"Wrong Code in B3"))),0)</f>
        <v>0</v>
      </c>
    </row>
    <row r="22" spans="1:47" x14ac:dyDescent="0.15">
      <c r="A22" t="s">
        <v>34</v>
      </c>
      <c r="B22" s="4">
        <f>INTERFACE!B24</f>
        <v>18.8</v>
      </c>
      <c r="G22">
        <v>1950</v>
      </c>
      <c r="H22">
        <f>IF($B$15="tr",'Tritium Input'!H31,IF($B$15="cfc",'CFC Input'!H31,IF($B$15="kr",'85Kr Input'!H31,IF($B$15="he",'Tritium Input'!L31,"Wrong Code in B12!"))))</f>
        <v>6.7</v>
      </c>
      <c r="I22">
        <f>IF($B$18&gt;$G22,IF($B$3="em",$H22*'Exponential Model'!J22,IF($B$3="dm",$H22*'Dispersion Model'!J22,IF($B$3="pm",$H22*'Piston Model'!J22,"Wrong Code in B3"))),0)</f>
        <v>0</v>
      </c>
      <c r="J22">
        <f>IF($B$18&gt;$G22,IF($B$3="em",$H22*'Exponential Model'!K22,IF($B$3="dm",$H22*'Dispersion Model'!K22,IF($B$3="pm",$H22*'Piston Model'!K22,"Wrong Code in B3"))),0)</f>
        <v>0</v>
      </c>
      <c r="K22">
        <f>IF($B$18&gt;$G22,IF($B$3="em",$H22*'Exponential Model'!L22,IF($B$3="dm",$H22*'Dispersion Model'!L22,IF($B$3="pm",$H22*'Piston Model'!L22,"Wrong Code in B3"))),0)</f>
        <v>0</v>
      </c>
      <c r="L22">
        <f>IF($B$18&gt;$G22,IF($B$3="em",$H22*'Exponential Model'!M22,IF($B$3="dm",$H22*'Dispersion Model'!M22,IF($B$3="pm",$H22*'Piston Model'!M22,"Wrong Code in B3"))),0)</f>
        <v>0</v>
      </c>
      <c r="M22">
        <f>IF($B$18&gt;$G22,IF($B$3="em",$H22*'Exponential Model'!N22,IF($B$3="dm",$H22*'Dispersion Model'!N22,IF($B$3="pm",$H22*'Piston Model'!N22,"Wrong Code in B3"))),0)</f>
        <v>0</v>
      </c>
      <c r="N22">
        <f>IF($B$18&gt;$G22,IF($B$3="em",$H22*'Exponential Model'!O22,IF($B$3="dm",$H22*'Dispersion Model'!O22,IF($B$3="pm",$H22*'Piston Model'!O22,"Wrong Code in B3"))),0)</f>
        <v>0</v>
      </c>
      <c r="O22">
        <f>IF($B$18&gt;$G22,IF($B$3="em",$H22*'Exponential Model'!P22,IF($B$3="dm",$H22*'Dispersion Model'!P22,IF($B$3="pm",$H22*'Piston Model'!P22,"Wrong Code in B3"))),0)</f>
        <v>0</v>
      </c>
      <c r="P22">
        <f>IF($B$18&gt;$G22,IF($B$3="em",$H22*'Exponential Model'!Q22,IF($B$3="dm",$H22*'Dispersion Model'!Q22,IF($B$3="pm",$H22*'Piston Model'!Q22,"Wrong Code in B3"))),0)</f>
        <v>0</v>
      </c>
      <c r="Q22">
        <f>IF($B$18&gt;$G22,IF($B$3="em",$H22*'Exponential Model'!R22,IF($B$3="dm",$H22*'Dispersion Model'!R22,IF($B$3="pm",$H22*'Piston Model'!R22,"Wrong Code in B3"))),0)</f>
        <v>0</v>
      </c>
      <c r="R22">
        <f>IF($B$18&gt;$G22,IF($B$3="em",$H22*'Exponential Model'!S22,IF($B$3="dm",$H22*'Dispersion Model'!S22,IF($B$3="pm",$H22*'Piston Model'!S22,"Wrong Code in B3"))),0)</f>
        <v>0</v>
      </c>
      <c r="S22">
        <f>IF($B$18&gt;$G22,IF($B$3="em",$H22*'Exponential Model'!T22,IF($B$3="dm",$H22*'Dispersion Model'!T22,IF($B$3="pm",$H22*'Piston Model'!T22,"Wrong Code in B3"))),0)</f>
        <v>0</v>
      </c>
      <c r="T22">
        <f>IF($B$18&gt;$G22,IF($B$3="em",$H22*'Exponential Model'!U22,IF($B$3="dm",$H22*'Dispersion Model'!U22,IF($B$3="pm",$H22*'Piston Model'!U22,"Wrong Code in B3"))),0)</f>
        <v>0</v>
      </c>
      <c r="U22">
        <f>IF($B$18&gt;$G22,IF($B$3="em",$H22*'Exponential Model'!V22,IF($B$3="dm",$H22*'Dispersion Model'!V22,IF($B$3="pm",$H22*'Piston Model'!V22,"Wrong Code in B3"))),0)</f>
        <v>0</v>
      </c>
      <c r="V22">
        <f>IF($B$18&gt;$G22,IF($B$3="em",$H22*'Exponential Model'!W22,IF($B$3="dm",$H22*'Dispersion Model'!W22,IF($B$3="pm",$H22*'Piston Model'!W22,"Wrong Code in B3"))),0)</f>
        <v>0</v>
      </c>
      <c r="W22">
        <f>IF($B$18&gt;$G22,IF($B$3="em",$H22*'Exponential Model'!X22,IF($B$3="dm",$H22*'Dispersion Model'!X22,IF($B$3="pm",$H22*'Piston Model'!X22,"Wrong Code in B3"))),0)</f>
        <v>0</v>
      </c>
      <c r="X22">
        <f>IF($B$18&gt;$G22,IF($B$3="em",$H22*'Exponential Model'!Y22,IF($B$3="dm",$H22*'Dispersion Model'!Y22,IF($B$3="pm",$H22*'Piston Model'!Y22,"Wrong Code in B3"))),0)</f>
        <v>0</v>
      </c>
      <c r="Y22">
        <f>IF($B$18&gt;$G22,IF($B$3="em",$H22*'Exponential Model'!Z22,IF($B$3="dm",$H22*'Dispersion Model'!Z22,IF($B$3="pm",$H22*'Piston Model'!Z22,"Wrong Code in B3"))),0)</f>
        <v>0</v>
      </c>
      <c r="Z22">
        <f>IF($B$18&gt;$G22,IF($B$3="em",$H22*'Exponential Model'!AA22,IF($B$3="dm",$H22*'Dispersion Model'!AA22,IF($B$3="pm",$H22*'Piston Model'!AA22,"Wrong Code in B3"))),0)</f>
        <v>0</v>
      </c>
      <c r="AA22">
        <f>IF($B$18&gt;$G22,IF($B$3="em",$H22*'Exponential Model'!AB22,IF($B$3="dm",$H22*'Dispersion Model'!AB22,IF($B$3="pm",$H22*'Piston Model'!AB22,"Wrong Code in B3"))),0)</f>
        <v>0</v>
      </c>
      <c r="AB22">
        <f>IF($B$18&gt;$G22,IF($B$3="em",$H22*'Exponential Model'!AC22,IF($B$3="dm",$H22*'Dispersion Model'!AC22,IF($B$3="pm",$H22*'Piston Model'!AC22,"Wrong Code in B3"))),0)</f>
        <v>0</v>
      </c>
      <c r="AC22">
        <f>IF($B$18&gt;$G22,IF($B$3="em",$H22*'Exponential Model'!AD22,IF($B$3="dm",$H22*'Dispersion Model'!AD22,IF($B$3="pm",$H22*'Piston Model'!AD22,"Wrong Code in B3"))),0)</f>
        <v>0</v>
      </c>
      <c r="AD22">
        <f>IF($B$18&gt;$G22,IF($B$3="em",$H22*'Exponential Model'!AE22,IF($B$3="dm",$H22*'Dispersion Model'!AE22,IF($B$3="pm",$H22*'Piston Model'!AE22,"Wrong Code in B3"))),0)</f>
        <v>0</v>
      </c>
      <c r="AE22">
        <f>IF($B$18&gt;$G22,IF($B$3="em",$H22*'Exponential Model'!AF22,IF($B$3="dm",$H22*'Dispersion Model'!AF22,IF($B$3="pm",$H22*'Piston Model'!AF22,"Wrong Code in B3"))),0)</f>
        <v>0</v>
      </c>
      <c r="AF22">
        <f>IF($B$18&gt;$G22,IF($B$3="em",$H22*'Exponential Model'!AG22,IF($B$3="dm",$H22*'Dispersion Model'!AG22,IF($B$3="pm",$H22*'Piston Model'!AG22,"Wrong Code in B3"))),0)</f>
        <v>0</v>
      </c>
      <c r="AG22">
        <f>IF($B$18&gt;$G22,IF($B$3="em",$H22*'Exponential Model'!AH22,IF($B$3="dm",$H22*'Dispersion Model'!AH22,IF($B$3="pm",$H22*'Piston Model'!AH22,"Wrong Code in B3"))),0)</f>
        <v>0</v>
      </c>
      <c r="AH22">
        <f>IF($B$18&gt;$G22,IF($B$3="em",$H22*'Exponential Model'!AI22,IF($B$3="dm",$H22*'Dispersion Model'!AI22,IF($B$3="pm",$H22*'Piston Model'!AI22,"Wrong Code in B3"))),0)</f>
        <v>0</v>
      </c>
      <c r="AI22">
        <f>IF($B$18&gt;$G22,IF($B$3="em",$H22*'Exponential Model'!AJ22,IF($B$3="dm",$H22*'Dispersion Model'!AJ22,IF($B$3="pm",$H22*'Piston Model'!AJ22,"Wrong Code in B3"))),0)</f>
        <v>0</v>
      </c>
      <c r="AJ22">
        <f>IF($B$18&gt;$G22,IF($B$3="em",$H22*'Exponential Model'!AK22,IF($B$3="dm",$H22*'Dispersion Model'!AK22,IF($B$3="pm",$H22*'Piston Model'!AK22,"Wrong Code in B3"))),0)</f>
        <v>0</v>
      </c>
      <c r="AK22">
        <f>IF($B$18&gt;$G22,IF($B$3="em",$H22*'Exponential Model'!AL22,IF($B$3="dm",$H22*'Dispersion Model'!AL22,IF($B$3="pm",$H22*'Piston Model'!AL22,"Wrong Code in B3"))),0)</f>
        <v>0</v>
      </c>
      <c r="AL22">
        <f>IF($B$18&gt;$G22,IF($B$3="em",$H22*'Exponential Model'!AM22,IF($B$3="dm",$H22*'Dispersion Model'!AM22,IF($B$3="pm",$H22*'Piston Model'!AM22,"Wrong Code in B3"))),0)</f>
        <v>0</v>
      </c>
      <c r="AM22">
        <f>IF($B$18&gt;$G22,IF($B$3="em",$H22*'Exponential Model'!AN22,IF($B$3="dm",$H22*'Dispersion Model'!AN22,IF($B$3="pm",$H22*'Piston Model'!AN22,"Wrong Code in B3"))),0)</f>
        <v>0</v>
      </c>
      <c r="AN22">
        <f>IF($B$18&gt;$G22,IF($B$3="em",$H22*'Exponential Model'!AO22,IF($B$3="dm",$H22*'Dispersion Model'!AO22,IF($B$3="pm",$H22*'Piston Model'!AO22,"Wrong Code in B3"))),0)</f>
        <v>0</v>
      </c>
      <c r="AO22">
        <f>IF($B$18&gt;$G22,IF($B$3="em",$H22*'Exponential Model'!AP22,IF($B$3="dm",$H22*'Dispersion Model'!AP22,IF($B$3="pm",$H22*'Piston Model'!AP22,"Wrong Code in B3"))),0)</f>
        <v>0</v>
      </c>
      <c r="AP22">
        <f>IF($B$18&gt;$G22,IF($B$3="em",$H22*'Exponential Model'!AQ22,IF($B$3="dm",$H22*'Dispersion Model'!AQ22,IF($B$3="pm",$H22*'Piston Model'!AQ22,"Wrong Code in B3"))),0)</f>
        <v>0</v>
      </c>
      <c r="AQ22">
        <f>IF($B$18&gt;$G22,IF($B$3="em",$H22*'Exponential Model'!AR22,IF($B$3="dm",$H22*'Dispersion Model'!AR22,IF($B$3="pm",$H22*'Piston Model'!AR22,"Wrong Code in B3"))),0)</f>
        <v>0</v>
      </c>
      <c r="AR22">
        <f>IF($B$18&gt;$G22,IF($B$3="em",$H22*'Exponential Model'!AS22,IF($B$3="dm",$H22*'Dispersion Model'!AS22,IF($B$3="pm",$H22*'Piston Model'!AS22,"Wrong Code in B3"))),0)</f>
        <v>0</v>
      </c>
      <c r="AS22">
        <f>IF($B$18&gt;$G22,IF($B$3="em",$H22*'Exponential Model'!AT22,IF($B$3="dm",$H22*'Dispersion Model'!AT22,IF($B$3="pm",$H22*'Piston Model'!AT22,"Wrong Code in B3"))),0)</f>
        <v>0</v>
      </c>
      <c r="AT22">
        <f>IF($B$18&gt;$G22,IF($B$3="em",$H22*'Exponential Model'!AU22,IF($B$3="dm",$H22*'Dispersion Model'!AU22,IF($B$3="pm",$H22*'Piston Model'!AU22,"Wrong Code in B3"))),0)</f>
        <v>0</v>
      </c>
      <c r="AU22">
        <f>IF($B$18&gt;$G22,IF($B$3="em",$H22*'Exponential Model'!AV22,IF($B$3="dm",$H22*'Dispersion Model'!AV22,IF($B$3="pm",$H22*'Piston Model'!AV22,"Wrong Code in B3"))),0)</f>
        <v>0</v>
      </c>
    </row>
    <row r="23" spans="1:47" x14ac:dyDescent="0.15">
      <c r="A23" t="s">
        <v>35</v>
      </c>
      <c r="B23" s="5">
        <f>INTERFACE!B25</f>
        <v>390</v>
      </c>
      <c r="G23">
        <v>1951</v>
      </c>
      <c r="H23">
        <f>IF($B$15="tr",'Tritium Input'!H32,IF($B$15="cfc",'CFC Input'!H32,IF($B$15="kr",'85Kr Input'!H32,IF($B$15="he",'Tritium Input'!L32,"Wrong Code in B12!"))))</f>
        <v>8.3000000000000007</v>
      </c>
      <c r="I23">
        <f>IF($B$18&gt;$G23,IF($B$3="em",$H23*'Exponential Model'!J23,IF($B$3="dm",$H23*'Dispersion Model'!J23,IF($B$3="pm",$H23*'Piston Model'!J23,"Wrong Code in B3"))),0)</f>
        <v>0</v>
      </c>
      <c r="J23">
        <f>IF($B$18&gt;$G23,IF($B$3="em",$H23*'Exponential Model'!K23,IF($B$3="dm",$H23*'Dispersion Model'!K23,IF($B$3="pm",$H23*'Piston Model'!K23,"Wrong Code in B3"))),0)</f>
        <v>0</v>
      </c>
      <c r="K23">
        <f>IF($B$18&gt;$G23,IF($B$3="em",$H23*'Exponential Model'!L23,IF($B$3="dm",$H23*'Dispersion Model'!L23,IF($B$3="pm",$H23*'Piston Model'!L23,"Wrong Code in B3"))),0)</f>
        <v>0</v>
      </c>
      <c r="L23">
        <f>IF($B$18&gt;$G23,IF($B$3="em",$H23*'Exponential Model'!M23,IF($B$3="dm",$H23*'Dispersion Model'!M23,IF($B$3="pm",$H23*'Piston Model'!M23,"Wrong Code in B3"))),0)</f>
        <v>0</v>
      </c>
      <c r="M23">
        <f>IF($B$18&gt;$G23,IF($B$3="em",$H23*'Exponential Model'!N23,IF($B$3="dm",$H23*'Dispersion Model'!N23,IF($B$3="pm",$H23*'Piston Model'!N23,"Wrong Code in B3"))),0)</f>
        <v>0</v>
      </c>
      <c r="N23">
        <f>IF($B$18&gt;$G23,IF($B$3="em",$H23*'Exponential Model'!O23,IF($B$3="dm",$H23*'Dispersion Model'!O23,IF($B$3="pm",$H23*'Piston Model'!O23,"Wrong Code in B3"))),0)</f>
        <v>0</v>
      </c>
      <c r="O23">
        <f>IF($B$18&gt;$G23,IF($B$3="em",$H23*'Exponential Model'!P23,IF($B$3="dm",$H23*'Dispersion Model'!P23,IF($B$3="pm",$H23*'Piston Model'!P23,"Wrong Code in B3"))),0)</f>
        <v>0</v>
      </c>
      <c r="P23">
        <f>IF($B$18&gt;$G23,IF($B$3="em",$H23*'Exponential Model'!Q23,IF($B$3="dm",$H23*'Dispersion Model'!Q23,IF($B$3="pm",$H23*'Piston Model'!Q23,"Wrong Code in B3"))),0)</f>
        <v>0</v>
      </c>
      <c r="Q23">
        <f>IF($B$18&gt;$G23,IF($B$3="em",$H23*'Exponential Model'!R23,IF($B$3="dm",$H23*'Dispersion Model'!R23,IF($B$3="pm",$H23*'Piston Model'!R23,"Wrong Code in B3"))),0)</f>
        <v>0</v>
      </c>
      <c r="R23">
        <f>IF($B$18&gt;$G23,IF($B$3="em",$H23*'Exponential Model'!S23,IF($B$3="dm",$H23*'Dispersion Model'!S23,IF($B$3="pm",$H23*'Piston Model'!S23,"Wrong Code in B3"))),0)</f>
        <v>0</v>
      </c>
      <c r="S23">
        <f>IF($B$18&gt;$G23,IF($B$3="em",$H23*'Exponential Model'!T23,IF($B$3="dm",$H23*'Dispersion Model'!T23,IF($B$3="pm",$H23*'Piston Model'!T23,"Wrong Code in B3"))),0)</f>
        <v>0</v>
      </c>
      <c r="T23">
        <f>IF($B$18&gt;$G23,IF($B$3="em",$H23*'Exponential Model'!U23,IF($B$3="dm",$H23*'Dispersion Model'!U23,IF($B$3="pm",$H23*'Piston Model'!U23,"Wrong Code in B3"))),0)</f>
        <v>0</v>
      </c>
      <c r="U23">
        <f>IF($B$18&gt;$G23,IF($B$3="em",$H23*'Exponential Model'!V23,IF($B$3="dm",$H23*'Dispersion Model'!V23,IF($B$3="pm",$H23*'Piston Model'!V23,"Wrong Code in B3"))),0)</f>
        <v>0</v>
      </c>
      <c r="V23">
        <f>IF($B$18&gt;$G23,IF($B$3="em",$H23*'Exponential Model'!W23,IF($B$3="dm",$H23*'Dispersion Model'!W23,IF($B$3="pm",$H23*'Piston Model'!W23,"Wrong Code in B3"))),0)</f>
        <v>0</v>
      </c>
      <c r="W23">
        <f>IF($B$18&gt;$G23,IF($B$3="em",$H23*'Exponential Model'!X23,IF($B$3="dm",$H23*'Dispersion Model'!X23,IF($B$3="pm",$H23*'Piston Model'!X23,"Wrong Code in B3"))),0)</f>
        <v>0</v>
      </c>
      <c r="X23">
        <f>IF($B$18&gt;$G23,IF($B$3="em",$H23*'Exponential Model'!Y23,IF($B$3="dm",$H23*'Dispersion Model'!Y23,IF($B$3="pm",$H23*'Piston Model'!Y23,"Wrong Code in B3"))),0)</f>
        <v>0</v>
      </c>
      <c r="Y23">
        <f>IF($B$18&gt;$G23,IF($B$3="em",$H23*'Exponential Model'!Z23,IF($B$3="dm",$H23*'Dispersion Model'!Z23,IF($B$3="pm",$H23*'Piston Model'!Z23,"Wrong Code in B3"))),0)</f>
        <v>0</v>
      </c>
      <c r="Z23">
        <f>IF($B$18&gt;$G23,IF($B$3="em",$H23*'Exponential Model'!AA23,IF($B$3="dm",$H23*'Dispersion Model'!AA23,IF($B$3="pm",$H23*'Piston Model'!AA23,"Wrong Code in B3"))),0)</f>
        <v>0</v>
      </c>
      <c r="AA23">
        <f>IF($B$18&gt;$G23,IF($B$3="em",$H23*'Exponential Model'!AB23,IF($B$3="dm",$H23*'Dispersion Model'!AB23,IF($B$3="pm",$H23*'Piston Model'!AB23,"Wrong Code in B3"))),0)</f>
        <v>0</v>
      </c>
      <c r="AB23">
        <f>IF($B$18&gt;$G23,IF($B$3="em",$H23*'Exponential Model'!AC23,IF($B$3="dm",$H23*'Dispersion Model'!AC23,IF($B$3="pm",$H23*'Piston Model'!AC23,"Wrong Code in B3"))),0)</f>
        <v>0</v>
      </c>
      <c r="AC23">
        <f>IF($B$18&gt;$G23,IF($B$3="em",$H23*'Exponential Model'!AD23,IF($B$3="dm",$H23*'Dispersion Model'!AD23,IF($B$3="pm",$H23*'Piston Model'!AD23,"Wrong Code in B3"))),0)</f>
        <v>0</v>
      </c>
      <c r="AD23">
        <f>IF($B$18&gt;$G23,IF($B$3="em",$H23*'Exponential Model'!AE23,IF($B$3="dm",$H23*'Dispersion Model'!AE23,IF($B$3="pm",$H23*'Piston Model'!AE23,"Wrong Code in B3"))),0)</f>
        <v>0</v>
      </c>
      <c r="AE23">
        <f>IF($B$18&gt;$G23,IF($B$3="em",$H23*'Exponential Model'!AF23,IF($B$3="dm",$H23*'Dispersion Model'!AF23,IF($B$3="pm",$H23*'Piston Model'!AF23,"Wrong Code in B3"))),0)</f>
        <v>0</v>
      </c>
      <c r="AF23">
        <f>IF($B$18&gt;$G23,IF($B$3="em",$H23*'Exponential Model'!AG23,IF($B$3="dm",$H23*'Dispersion Model'!AG23,IF($B$3="pm",$H23*'Piston Model'!AG23,"Wrong Code in B3"))),0)</f>
        <v>0</v>
      </c>
      <c r="AG23">
        <f>IF($B$18&gt;$G23,IF($B$3="em",$H23*'Exponential Model'!AH23,IF($B$3="dm",$H23*'Dispersion Model'!AH23,IF($B$3="pm",$H23*'Piston Model'!AH23,"Wrong Code in B3"))),0)</f>
        <v>0</v>
      </c>
      <c r="AH23">
        <f>IF($B$18&gt;$G23,IF($B$3="em",$H23*'Exponential Model'!AI23,IF($B$3="dm",$H23*'Dispersion Model'!AI23,IF($B$3="pm",$H23*'Piston Model'!AI23,"Wrong Code in B3"))),0)</f>
        <v>0</v>
      </c>
      <c r="AI23">
        <f>IF($B$18&gt;$G23,IF($B$3="em",$H23*'Exponential Model'!AJ23,IF($B$3="dm",$H23*'Dispersion Model'!AJ23,IF($B$3="pm",$H23*'Piston Model'!AJ23,"Wrong Code in B3"))),0)</f>
        <v>0</v>
      </c>
      <c r="AJ23">
        <f>IF($B$18&gt;$G23,IF($B$3="em",$H23*'Exponential Model'!AK23,IF($B$3="dm",$H23*'Dispersion Model'!AK23,IF($B$3="pm",$H23*'Piston Model'!AK23,"Wrong Code in B3"))),0)</f>
        <v>0</v>
      </c>
      <c r="AK23">
        <f>IF($B$18&gt;$G23,IF($B$3="em",$H23*'Exponential Model'!AL23,IF($B$3="dm",$H23*'Dispersion Model'!AL23,IF($B$3="pm",$H23*'Piston Model'!AL23,"Wrong Code in B3"))),0)</f>
        <v>0</v>
      </c>
      <c r="AL23">
        <f>IF($B$18&gt;$G23,IF($B$3="em",$H23*'Exponential Model'!AM23,IF($B$3="dm",$H23*'Dispersion Model'!AM23,IF($B$3="pm",$H23*'Piston Model'!AM23,"Wrong Code in B3"))),0)</f>
        <v>0</v>
      </c>
      <c r="AM23">
        <f>IF($B$18&gt;$G23,IF($B$3="em",$H23*'Exponential Model'!AN23,IF($B$3="dm",$H23*'Dispersion Model'!AN23,IF($B$3="pm",$H23*'Piston Model'!AN23,"Wrong Code in B3"))),0)</f>
        <v>0</v>
      </c>
      <c r="AN23">
        <f>IF($B$18&gt;$G23,IF($B$3="em",$H23*'Exponential Model'!AO23,IF($B$3="dm",$H23*'Dispersion Model'!AO23,IF($B$3="pm",$H23*'Piston Model'!AO23,"Wrong Code in B3"))),0)</f>
        <v>0</v>
      </c>
      <c r="AO23">
        <f>IF($B$18&gt;$G23,IF($B$3="em",$H23*'Exponential Model'!AP23,IF($B$3="dm",$H23*'Dispersion Model'!AP23,IF($B$3="pm",$H23*'Piston Model'!AP23,"Wrong Code in B3"))),0)</f>
        <v>0</v>
      </c>
      <c r="AP23">
        <f>IF($B$18&gt;$G23,IF($B$3="em",$H23*'Exponential Model'!AQ23,IF($B$3="dm",$H23*'Dispersion Model'!AQ23,IF($B$3="pm",$H23*'Piston Model'!AQ23,"Wrong Code in B3"))),0)</f>
        <v>0</v>
      </c>
      <c r="AQ23">
        <f>IF($B$18&gt;$G23,IF($B$3="em",$H23*'Exponential Model'!AR23,IF($B$3="dm",$H23*'Dispersion Model'!AR23,IF($B$3="pm",$H23*'Piston Model'!AR23,"Wrong Code in B3"))),0)</f>
        <v>0</v>
      </c>
      <c r="AR23">
        <f>IF($B$18&gt;$G23,IF($B$3="em",$H23*'Exponential Model'!AS23,IF($B$3="dm",$H23*'Dispersion Model'!AS23,IF($B$3="pm",$H23*'Piston Model'!AS23,"Wrong Code in B3"))),0)</f>
        <v>0</v>
      </c>
      <c r="AS23">
        <f>IF($B$18&gt;$G23,IF($B$3="em",$H23*'Exponential Model'!AT23,IF($B$3="dm",$H23*'Dispersion Model'!AT23,IF($B$3="pm",$H23*'Piston Model'!AT23,"Wrong Code in B3"))),0)</f>
        <v>0</v>
      </c>
      <c r="AT23">
        <f>IF($B$18&gt;$G23,IF($B$3="em",$H23*'Exponential Model'!AU23,IF($B$3="dm",$H23*'Dispersion Model'!AU23,IF($B$3="pm",$H23*'Piston Model'!AU23,"Wrong Code in B3"))),0)</f>
        <v>0</v>
      </c>
      <c r="AU23">
        <f>IF($B$18&gt;$G23,IF($B$3="em",$H23*'Exponential Model'!AV23,IF($B$3="dm",$H23*'Dispersion Model'!AV23,IF($B$3="pm",$H23*'Piston Model'!AV23,"Wrong Code in B3"))),0)</f>
        <v>0</v>
      </c>
    </row>
    <row r="24" spans="1:47" x14ac:dyDescent="0.15">
      <c r="A24" t="s">
        <v>32</v>
      </c>
      <c r="B24" s="5">
        <f>INTERFACE!B26</f>
        <v>25.7</v>
      </c>
      <c r="G24">
        <v>1952</v>
      </c>
      <c r="H24">
        <f>IF($B$15="tr",'Tritium Input'!H33,IF($B$15="cfc",'CFC Input'!H33,IF($B$15="kr",'85Kr Input'!H33,IF($B$15="he",'Tritium Input'!L33,"Wrong Code in B12!"))))</f>
        <v>10.1</v>
      </c>
      <c r="I24">
        <f>IF($B$18&gt;$G24,IF($B$3="em",$H24*'Exponential Model'!J24,IF($B$3="dm",$H24*'Dispersion Model'!J24,IF($B$3="pm",$H24*'Piston Model'!J24,"Wrong Code in B3"))),0)</f>
        <v>0</v>
      </c>
      <c r="J24">
        <f>IF($B$18&gt;$G24,IF($B$3="em",$H24*'Exponential Model'!K24,IF($B$3="dm",$H24*'Dispersion Model'!K24,IF($B$3="pm",$H24*'Piston Model'!K24,"Wrong Code in B3"))),0)</f>
        <v>0</v>
      </c>
      <c r="K24">
        <f>IF($B$18&gt;$G24,IF($B$3="em",$H24*'Exponential Model'!L24,IF($B$3="dm",$H24*'Dispersion Model'!L24,IF($B$3="pm",$H24*'Piston Model'!L24,"Wrong Code in B3"))),0)</f>
        <v>0</v>
      </c>
      <c r="L24">
        <f>IF($B$18&gt;$G24,IF($B$3="em",$H24*'Exponential Model'!M24,IF($B$3="dm",$H24*'Dispersion Model'!M24,IF($B$3="pm",$H24*'Piston Model'!M24,"Wrong Code in B3"))),0)</f>
        <v>0</v>
      </c>
      <c r="M24">
        <f>IF($B$18&gt;$G24,IF($B$3="em",$H24*'Exponential Model'!N24,IF($B$3="dm",$H24*'Dispersion Model'!N24,IF($B$3="pm",$H24*'Piston Model'!N24,"Wrong Code in B3"))),0)</f>
        <v>0</v>
      </c>
      <c r="N24">
        <f>IF($B$18&gt;$G24,IF($B$3="em",$H24*'Exponential Model'!O24,IF($B$3="dm",$H24*'Dispersion Model'!O24,IF($B$3="pm",$H24*'Piston Model'!O24,"Wrong Code in B3"))),0)</f>
        <v>0</v>
      </c>
      <c r="O24">
        <f>IF($B$18&gt;$G24,IF($B$3="em",$H24*'Exponential Model'!P24,IF($B$3="dm",$H24*'Dispersion Model'!P24,IF($B$3="pm",$H24*'Piston Model'!P24,"Wrong Code in B3"))),0)</f>
        <v>0</v>
      </c>
      <c r="P24">
        <f>IF($B$18&gt;$G24,IF($B$3="em",$H24*'Exponential Model'!Q24,IF($B$3="dm",$H24*'Dispersion Model'!Q24,IF($B$3="pm",$H24*'Piston Model'!Q24,"Wrong Code in B3"))),0)</f>
        <v>0</v>
      </c>
      <c r="Q24">
        <f>IF($B$18&gt;$G24,IF($B$3="em",$H24*'Exponential Model'!R24,IF($B$3="dm",$H24*'Dispersion Model'!R24,IF($B$3="pm",$H24*'Piston Model'!R24,"Wrong Code in B3"))),0)</f>
        <v>0</v>
      </c>
      <c r="R24">
        <f>IF($B$18&gt;$G24,IF($B$3="em",$H24*'Exponential Model'!S24,IF($B$3="dm",$H24*'Dispersion Model'!S24,IF($B$3="pm",$H24*'Piston Model'!S24,"Wrong Code in B3"))),0)</f>
        <v>0</v>
      </c>
      <c r="S24">
        <f>IF($B$18&gt;$G24,IF($B$3="em",$H24*'Exponential Model'!T24,IF($B$3="dm",$H24*'Dispersion Model'!T24,IF($B$3="pm",$H24*'Piston Model'!T24,"Wrong Code in B3"))),0)</f>
        <v>0</v>
      </c>
      <c r="T24">
        <f>IF($B$18&gt;$G24,IF($B$3="em",$H24*'Exponential Model'!U24,IF($B$3="dm",$H24*'Dispersion Model'!U24,IF($B$3="pm",$H24*'Piston Model'!U24,"Wrong Code in B3"))),0)</f>
        <v>0</v>
      </c>
      <c r="U24">
        <f>IF($B$18&gt;$G24,IF($B$3="em",$H24*'Exponential Model'!V24,IF($B$3="dm",$H24*'Dispersion Model'!V24,IF($B$3="pm",$H24*'Piston Model'!V24,"Wrong Code in B3"))),0)</f>
        <v>0</v>
      </c>
      <c r="V24">
        <f>IF($B$18&gt;$G24,IF($B$3="em",$H24*'Exponential Model'!W24,IF($B$3="dm",$H24*'Dispersion Model'!W24,IF($B$3="pm",$H24*'Piston Model'!W24,"Wrong Code in B3"))),0)</f>
        <v>0</v>
      </c>
      <c r="W24">
        <f>IF($B$18&gt;$G24,IF($B$3="em",$H24*'Exponential Model'!X24,IF($B$3="dm",$H24*'Dispersion Model'!X24,IF($B$3="pm",$H24*'Piston Model'!X24,"Wrong Code in B3"))),0)</f>
        <v>0</v>
      </c>
      <c r="X24">
        <f>IF($B$18&gt;$G24,IF($B$3="em",$H24*'Exponential Model'!Y24,IF($B$3="dm",$H24*'Dispersion Model'!Y24,IF($B$3="pm",$H24*'Piston Model'!Y24,"Wrong Code in B3"))),0)</f>
        <v>0</v>
      </c>
      <c r="Y24">
        <f>IF($B$18&gt;$G24,IF($B$3="em",$H24*'Exponential Model'!Z24,IF($B$3="dm",$H24*'Dispersion Model'!Z24,IF($B$3="pm",$H24*'Piston Model'!Z24,"Wrong Code in B3"))),0)</f>
        <v>0</v>
      </c>
      <c r="Z24">
        <f>IF($B$18&gt;$G24,IF($B$3="em",$H24*'Exponential Model'!AA24,IF($B$3="dm",$H24*'Dispersion Model'!AA24,IF($B$3="pm",$H24*'Piston Model'!AA24,"Wrong Code in B3"))),0)</f>
        <v>0</v>
      </c>
      <c r="AA24">
        <f>IF($B$18&gt;$G24,IF($B$3="em",$H24*'Exponential Model'!AB24,IF($B$3="dm",$H24*'Dispersion Model'!AB24,IF($B$3="pm",$H24*'Piston Model'!AB24,"Wrong Code in B3"))),0)</f>
        <v>0</v>
      </c>
      <c r="AB24">
        <f>IF($B$18&gt;$G24,IF($B$3="em",$H24*'Exponential Model'!AC24,IF($B$3="dm",$H24*'Dispersion Model'!AC24,IF($B$3="pm",$H24*'Piston Model'!AC24,"Wrong Code in B3"))),0)</f>
        <v>0</v>
      </c>
      <c r="AC24">
        <f>IF($B$18&gt;$G24,IF($B$3="em",$H24*'Exponential Model'!AD24,IF($B$3="dm",$H24*'Dispersion Model'!AD24,IF($B$3="pm",$H24*'Piston Model'!AD24,"Wrong Code in B3"))),0)</f>
        <v>0</v>
      </c>
      <c r="AD24">
        <f>IF($B$18&gt;$G24,IF($B$3="em",$H24*'Exponential Model'!AE24,IF($B$3="dm",$H24*'Dispersion Model'!AE24,IF($B$3="pm",$H24*'Piston Model'!AE24,"Wrong Code in B3"))),0)</f>
        <v>0</v>
      </c>
      <c r="AE24">
        <f>IF($B$18&gt;$G24,IF($B$3="em",$H24*'Exponential Model'!AF24,IF($B$3="dm",$H24*'Dispersion Model'!AF24,IF($B$3="pm",$H24*'Piston Model'!AF24,"Wrong Code in B3"))),0)</f>
        <v>0</v>
      </c>
      <c r="AF24">
        <f>IF($B$18&gt;$G24,IF($B$3="em",$H24*'Exponential Model'!AG24,IF($B$3="dm",$H24*'Dispersion Model'!AG24,IF($B$3="pm",$H24*'Piston Model'!AG24,"Wrong Code in B3"))),0)</f>
        <v>0</v>
      </c>
      <c r="AG24">
        <f>IF($B$18&gt;$G24,IF($B$3="em",$H24*'Exponential Model'!AH24,IF($B$3="dm",$H24*'Dispersion Model'!AH24,IF($B$3="pm",$H24*'Piston Model'!AH24,"Wrong Code in B3"))),0)</f>
        <v>0</v>
      </c>
      <c r="AH24">
        <f>IF($B$18&gt;$G24,IF($B$3="em",$H24*'Exponential Model'!AI24,IF($B$3="dm",$H24*'Dispersion Model'!AI24,IF($B$3="pm",$H24*'Piston Model'!AI24,"Wrong Code in B3"))),0)</f>
        <v>0</v>
      </c>
      <c r="AI24">
        <f>IF($B$18&gt;$G24,IF($B$3="em",$H24*'Exponential Model'!AJ24,IF($B$3="dm",$H24*'Dispersion Model'!AJ24,IF($B$3="pm",$H24*'Piston Model'!AJ24,"Wrong Code in B3"))),0)</f>
        <v>0</v>
      </c>
      <c r="AJ24">
        <f>IF($B$18&gt;$G24,IF($B$3="em",$H24*'Exponential Model'!AK24,IF($B$3="dm",$H24*'Dispersion Model'!AK24,IF($B$3="pm",$H24*'Piston Model'!AK24,"Wrong Code in B3"))),0)</f>
        <v>0</v>
      </c>
      <c r="AK24">
        <f>IF($B$18&gt;$G24,IF($B$3="em",$H24*'Exponential Model'!AL24,IF($B$3="dm",$H24*'Dispersion Model'!AL24,IF($B$3="pm",$H24*'Piston Model'!AL24,"Wrong Code in B3"))),0)</f>
        <v>0</v>
      </c>
      <c r="AL24">
        <f>IF($B$18&gt;$G24,IF($B$3="em",$H24*'Exponential Model'!AM24,IF($B$3="dm",$H24*'Dispersion Model'!AM24,IF($B$3="pm",$H24*'Piston Model'!AM24,"Wrong Code in B3"))),0)</f>
        <v>0</v>
      </c>
      <c r="AM24">
        <f>IF($B$18&gt;$G24,IF($B$3="em",$H24*'Exponential Model'!AN24,IF($B$3="dm",$H24*'Dispersion Model'!AN24,IF($B$3="pm",$H24*'Piston Model'!AN24,"Wrong Code in B3"))),0)</f>
        <v>0</v>
      </c>
      <c r="AN24">
        <f>IF($B$18&gt;$G24,IF($B$3="em",$H24*'Exponential Model'!AO24,IF($B$3="dm",$H24*'Dispersion Model'!AO24,IF($B$3="pm",$H24*'Piston Model'!AO24,"Wrong Code in B3"))),0)</f>
        <v>0</v>
      </c>
      <c r="AO24">
        <f>IF($B$18&gt;$G24,IF($B$3="em",$H24*'Exponential Model'!AP24,IF($B$3="dm",$H24*'Dispersion Model'!AP24,IF($B$3="pm",$H24*'Piston Model'!AP24,"Wrong Code in B3"))),0)</f>
        <v>0</v>
      </c>
      <c r="AP24">
        <f>IF($B$18&gt;$G24,IF($B$3="em",$H24*'Exponential Model'!AQ24,IF($B$3="dm",$H24*'Dispersion Model'!AQ24,IF($B$3="pm",$H24*'Piston Model'!AQ24,"Wrong Code in B3"))),0)</f>
        <v>0</v>
      </c>
      <c r="AQ24">
        <f>IF($B$18&gt;$G24,IF($B$3="em",$H24*'Exponential Model'!AR24,IF($B$3="dm",$H24*'Dispersion Model'!AR24,IF($B$3="pm",$H24*'Piston Model'!AR24,"Wrong Code in B3"))),0)</f>
        <v>0</v>
      </c>
      <c r="AR24">
        <f>IF($B$18&gt;$G24,IF($B$3="em",$H24*'Exponential Model'!AS24,IF($B$3="dm",$H24*'Dispersion Model'!AS24,IF($B$3="pm",$H24*'Piston Model'!AS24,"Wrong Code in B3"))),0)</f>
        <v>0</v>
      </c>
      <c r="AS24">
        <f>IF($B$18&gt;$G24,IF($B$3="em",$H24*'Exponential Model'!AT24,IF($B$3="dm",$H24*'Dispersion Model'!AT24,IF($B$3="pm",$H24*'Piston Model'!AT24,"Wrong Code in B3"))),0)</f>
        <v>0</v>
      </c>
      <c r="AT24">
        <f>IF($B$18&gt;$G24,IF($B$3="em",$H24*'Exponential Model'!AU24,IF($B$3="dm",$H24*'Dispersion Model'!AU24,IF($B$3="pm",$H24*'Piston Model'!AU24,"Wrong Code in B3"))),0)</f>
        <v>0</v>
      </c>
      <c r="AU24">
        <f>IF($B$18&gt;$G24,IF($B$3="em",$H24*'Exponential Model'!AV24,IF($B$3="dm",$H24*'Dispersion Model'!AV24,IF($B$3="pm",$H24*'Piston Model'!AV24,"Wrong Code in B3"))),0)</f>
        <v>0</v>
      </c>
    </row>
    <row r="25" spans="1:47" ht="14" thickBot="1" x14ac:dyDescent="0.2">
      <c r="A25" t="s">
        <v>43</v>
      </c>
      <c r="B25" s="6">
        <f>INTERFACE!B27</f>
        <v>56.6</v>
      </c>
      <c r="G25">
        <v>1953</v>
      </c>
      <c r="H25">
        <f>IF($B$15="tr",'Tritium Input'!H34,IF($B$15="cfc",'CFC Input'!H34,IF($B$15="kr",'85Kr Input'!H34,IF($B$15="he",'Tritium Input'!L34,"Wrong Code in B12!"))))</f>
        <v>11.9</v>
      </c>
      <c r="I25">
        <f>IF($B$18&gt;$G25,IF($B$3="em",$H25*'Exponential Model'!J25,IF($B$3="dm",$H25*'Dispersion Model'!J25,IF($B$3="pm",$H25*'Piston Model'!J25,"Wrong Code in B3"))),0)</f>
        <v>0</v>
      </c>
      <c r="J25">
        <f>IF($B$18&gt;$G25,IF($B$3="em",$H25*'Exponential Model'!K25,IF($B$3="dm",$H25*'Dispersion Model'!K25,IF($B$3="pm",$H25*'Piston Model'!K25,"Wrong Code in B3"))),0)</f>
        <v>0</v>
      </c>
      <c r="K25">
        <f>IF($B$18&gt;$G25,IF($B$3="em",$H25*'Exponential Model'!L25,IF($B$3="dm",$H25*'Dispersion Model'!L25,IF($B$3="pm",$H25*'Piston Model'!L25,"Wrong Code in B3"))),0)</f>
        <v>0</v>
      </c>
      <c r="L25">
        <f>IF($B$18&gt;$G25,IF($B$3="em",$H25*'Exponential Model'!M25,IF($B$3="dm",$H25*'Dispersion Model'!M25,IF($B$3="pm",$H25*'Piston Model'!M25,"Wrong Code in B3"))),0)</f>
        <v>0</v>
      </c>
      <c r="M25">
        <f>IF($B$18&gt;$G25,IF($B$3="em",$H25*'Exponential Model'!N25,IF($B$3="dm",$H25*'Dispersion Model'!N25,IF($B$3="pm",$H25*'Piston Model'!N25,"Wrong Code in B3"))),0)</f>
        <v>0</v>
      </c>
      <c r="N25">
        <f>IF($B$18&gt;$G25,IF($B$3="em",$H25*'Exponential Model'!O25,IF($B$3="dm",$H25*'Dispersion Model'!O25,IF($B$3="pm",$H25*'Piston Model'!O25,"Wrong Code in B3"))),0)</f>
        <v>0</v>
      </c>
      <c r="O25">
        <f>IF($B$18&gt;$G25,IF($B$3="em",$H25*'Exponential Model'!P25,IF($B$3="dm",$H25*'Dispersion Model'!P25,IF($B$3="pm",$H25*'Piston Model'!P25,"Wrong Code in B3"))),0)</f>
        <v>0</v>
      </c>
      <c r="P25">
        <f>IF($B$18&gt;$G25,IF($B$3="em",$H25*'Exponential Model'!Q25,IF($B$3="dm",$H25*'Dispersion Model'!Q25,IF($B$3="pm",$H25*'Piston Model'!Q25,"Wrong Code in B3"))),0)</f>
        <v>0</v>
      </c>
      <c r="Q25">
        <f>IF($B$18&gt;$G25,IF($B$3="em",$H25*'Exponential Model'!R25,IF($B$3="dm",$H25*'Dispersion Model'!R25,IF($B$3="pm",$H25*'Piston Model'!R25,"Wrong Code in B3"))),0)</f>
        <v>0</v>
      </c>
      <c r="R25">
        <f>IF($B$18&gt;$G25,IF($B$3="em",$H25*'Exponential Model'!S25,IF($B$3="dm",$H25*'Dispersion Model'!S25,IF($B$3="pm",$H25*'Piston Model'!S25,"Wrong Code in B3"))),0)</f>
        <v>0</v>
      </c>
      <c r="S25">
        <f>IF($B$18&gt;$G25,IF($B$3="em",$H25*'Exponential Model'!T25,IF($B$3="dm",$H25*'Dispersion Model'!T25,IF($B$3="pm",$H25*'Piston Model'!T25,"Wrong Code in B3"))),0)</f>
        <v>0</v>
      </c>
      <c r="T25">
        <f>IF($B$18&gt;$G25,IF($B$3="em",$H25*'Exponential Model'!U25,IF($B$3="dm",$H25*'Dispersion Model'!U25,IF($B$3="pm",$H25*'Piston Model'!U25,"Wrong Code in B3"))),0)</f>
        <v>0</v>
      </c>
      <c r="U25">
        <f>IF($B$18&gt;$G25,IF($B$3="em",$H25*'Exponential Model'!V25,IF($B$3="dm",$H25*'Dispersion Model'!V25,IF($B$3="pm",$H25*'Piston Model'!V25,"Wrong Code in B3"))),0)</f>
        <v>0</v>
      </c>
      <c r="V25">
        <f>IF($B$18&gt;$G25,IF($B$3="em",$H25*'Exponential Model'!W25,IF($B$3="dm",$H25*'Dispersion Model'!W25,IF($B$3="pm",$H25*'Piston Model'!W25,"Wrong Code in B3"))),0)</f>
        <v>0</v>
      </c>
      <c r="W25">
        <f>IF($B$18&gt;$G25,IF($B$3="em",$H25*'Exponential Model'!X25,IF($B$3="dm",$H25*'Dispersion Model'!X25,IF($B$3="pm",$H25*'Piston Model'!X25,"Wrong Code in B3"))),0)</f>
        <v>0</v>
      </c>
      <c r="X25">
        <f>IF($B$18&gt;$G25,IF($B$3="em",$H25*'Exponential Model'!Y25,IF($B$3="dm",$H25*'Dispersion Model'!Y25,IF($B$3="pm",$H25*'Piston Model'!Y25,"Wrong Code in B3"))),0)</f>
        <v>0</v>
      </c>
      <c r="Y25">
        <f>IF($B$18&gt;$G25,IF($B$3="em",$H25*'Exponential Model'!Z25,IF($B$3="dm",$H25*'Dispersion Model'!Z25,IF($B$3="pm",$H25*'Piston Model'!Z25,"Wrong Code in B3"))),0)</f>
        <v>0</v>
      </c>
      <c r="Z25">
        <f>IF($B$18&gt;$G25,IF($B$3="em",$H25*'Exponential Model'!AA25,IF($B$3="dm",$H25*'Dispersion Model'!AA25,IF($B$3="pm",$H25*'Piston Model'!AA25,"Wrong Code in B3"))),0)</f>
        <v>0</v>
      </c>
      <c r="AA25">
        <f>IF($B$18&gt;$G25,IF($B$3="em",$H25*'Exponential Model'!AB25,IF($B$3="dm",$H25*'Dispersion Model'!AB25,IF($B$3="pm",$H25*'Piston Model'!AB25,"Wrong Code in B3"))),0)</f>
        <v>0</v>
      </c>
      <c r="AB25">
        <f>IF($B$18&gt;$G25,IF($B$3="em",$H25*'Exponential Model'!AC25,IF($B$3="dm",$H25*'Dispersion Model'!AC25,IF($B$3="pm",$H25*'Piston Model'!AC25,"Wrong Code in B3"))),0)</f>
        <v>0</v>
      </c>
      <c r="AC25">
        <f>IF($B$18&gt;$G25,IF($B$3="em",$H25*'Exponential Model'!AD25,IF($B$3="dm",$H25*'Dispersion Model'!AD25,IF($B$3="pm",$H25*'Piston Model'!AD25,"Wrong Code in B3"))),0)</f>
        <v>0</v>
      </c>
      <c r="AD25">
        <f>IF($B$18&gt;$G25,IF($B$3="em",$H25*'Exponential Model'!AE25,IF($B$3="dm",$H25*'Dispersion Model'!AE25,IF($B$3="pm",$H25*'Piston Model'!AE25,"Wrong Code in B3"))),0)</f>
        <v>0</v>
      </c>
      <c r="AE25">
        <f>IF($B$18&gt;$G25,IF($B$3="em",$H25*'Exponential Model'!AF25,IF($B$3="dm",$H25*'Dispersion Model'!AF25,IF($B$3="pm",$H25*'Piston Model'!AF25,"Wrong Code in B3"))),0)</f>
        <v>0</v>
      </c>
      <c r="AF25">
        <f>IF($B$18&gt;$G25,IF($B$3="em",$H25*'Exponential Model'!AG25,IF($B$3="dm",$H25*'Dispersion Model'!AG25,IF($B$3="pm",$H25*'Piston Model'!AG25,"Wrong Code in B3"))),0)</f>
        <v>0</v>
      </c>
      <c r="AG25">
        <f>IF($B$18&gt;$G25,IF($B$3="em",$H25*'Exponential Model'!AH25,IF($B$3="dm",$H25*'Dispersion Model'!AH25,IF($B$3="pm",$H25*'Piston Model'!AH25,"Wrong Code in B3"))),0)</f>
        <v>0</v>
      </c>
      <c r="AH25">
        <f>IF($B$18&gt;$G25,IF($B$3="em",$H25*'Exponential Model'!AI25,IF($B$3="dm",$H25*'Dispersion Model'!AI25,IF($B$3="pm",$H25*'Piston Model'!AI25,"Wrong Code in B3"))),0)</f>
        <v>0</v>
      </c>
      <c r="AI25">
        <f>IF($B$18&gt;$G25,IF($B$3="em",$H25*'Exponential Model'!AJ25,IF($B$3="dm",$H25*'Dispersion Model'!AJ25,IF($B$3="pm",$H25*'Piston Model'!AJ25,"Wrong Code in B3"))),0)</f>
        <v>0</v>
      </c>
      <c r="AJ25">
        <f>IF($B$18&gt;$G25,IF($B$3="em",$H25*'Exponential Model'!AK25,IF($B$3="dm",$H25*'Dispersion Model'!AK25,IF($B$3="pm",$H25*'Piston Model'!AK25,"Wrong Code in B3"))),0)</f>
        <v>0</v>
      </c>
      <c r="AK25">
        <f>IF($B$18&gt;$G25,IF($B$3="em",$H25*'Exponential Model'!AL25,IF($B$3="dm",$H25*'Dispersion Model'!AL25,IF($B$3="pm",$H25*'Piston Model'!AL25,"Wrong Code in B3"))),0)</f>
        <v>0</v>
      </c>
      <c r="AL25">
        <f>IF($B$18&gt;$G25,IF($B$3="em",$H25*'Exponential Model'!AM25,IF($B$3="dm",$H25*'Dispersion Model'!AM25,IF($B$3="pm",$H25*'Piston Model'!AM25,"Wrong Code in B3"))),0)</f>
        <v>0</v>
      </c>
      <c r="AM25">
        <f>IF($B$18&gt;$G25,IF($B$3="em",$H25*'Exponential Model'!AN25,IF($B$3="dm",$H25*'Dispersion Model'!AN25,IF($B$3="pm",$H25*'Piston Model'!AN25,"Wrong Code in B3"))),0)</f>
        <v>0</v>
      </c>
      <c r="AN25">
        <f>IF($B$18&gt;$G25,IF($B$3="em",$H25*'Exponential Model'!AO25,IF($B$3="dm",$H25*'Dispersion Model'!AO25,IF($B$3="pm",$H25*'Piston Model'!AO25,"Wrong Code in B3"))),0)</f>
        <v>0</v>
      </c>
      <c r="AO25">
        <f>IF($B$18&gt;$G25,IF($B$3="em",$H25*'Exponential Model'!AP25,IF($B$3="dm",$H25*'Dispersion Model'!AP25,IF($B$3="pm",$H25*'Piston Model'!AP25,"Wrong Code in B3"))),0)</f>
        <v>0</v>
      </c>
      <c r="AP25">
        <f>IF($B$18&gt;$G25,IF($B$3="em",$H25*'Exponential Model'!AQ25,IF($B$3="dm",$H25*'Dispersion Model'!AQ25,IF($B$3="pm",$H25*'Piston Model'!AQ25,"Wrong Code in B3"))),0)</f>
        <v>0</v>
      </c>
      <c r="AQ25">
        <f>IF($B$18&gt;$G25,IF($B$3="em",$H25*'Exponential Model'!AR25,IF($B$3="dm",$H25*'Dispersion Model'!AR25,IF($B$3="pm",$H25*'Piston Model'!AR25,"Wrong Code in B3"))),0)</f>
        <v>0</v>
      </c>
      <c r="AR25">
        <f>IF($B$18&gt;$G25,IF($B$3="em",$H25*'Exponential Model'!AS25,IF($B$3="dm",$H25*'Dispersion Model'!AS25,IF($B$3="pm",$H25*'Piston Model'!AS25,"Wrong Code in B3"))),0)</f>
        <v>0</v>
      </c>
      <c r="AS25">
        <f>IF($B$18&gt;$G25,IF($B$3="em",$H25*'Exponential Model'!AT25,IF($B$3="dm",$H25*'Dispersion Model'!AT25,IF($B$3="pm",$H25*'Piston Model'!AT25,"Wrong Code in B3"))),0)</f>
        <v>0</v>
      </c>
      <c r="AT25">
        <f>IF($B$18&gt;$G25,IF($B$3="em",$H25*'Exponential Model'!AU25,IF($B$3="dm",$H25*'Dispersion Model'!AU25,IF($B$3="pm",$H25*'Piston Model'!AU25,"Wrong Code in B3"))),0)</f>
        <v>0</v>
      </c>
      <c r="AU25">
        <f>IF($B$18&gt;$G25,IF($B$3="em",$H25*'Exponential Model'!AV25,IF($B$3="dm",$H25*'Dispersion Model'!AV25,IF($B$3="pm",$H25*'Piston Model'!AV25,"Wrong Code in B3"))),0)</f>
        <v>0</v>
      </c>
    </row>
    <row r="26" spans="1:47" x14ac:dyDescent="0.15">
      <c r="G26">
        <v>1954</v>
      </c>
      <c r="H26">
        <f>IF($B$15="tr",'Tritium Input'!H35,IF($B$15="cfc",'CFC Input'!H35,IF($B$15="kr",'85Kr Input'!H35,IF($B$15="he",'Tritium Input'!L35,"Wrong Code in B12!"))))</f>
        <v>14</v>
      </c>
      <c r="I26">
        <f>IF($B$18&gt;$G26,IF($B$3="em",$H26*'Exponential Model'!J26,IF($B$3="dm",$H26*'Dispersion Model'!J26,IF($B$3="pm",$H26*'Piston Model'!J26,"Wrong Code in B3"))),0)</f>
        <v>0</v>
      </c>
      <c r="J26">
        <f>IF($B$18&gt;$G26,IF($B$3="em",$H26*'Exponential Model'!K26,IF($B$3="dm",$H26*'Dispersion Model'!K26,IF($B$3="pm",$H26*'Piston Model'!K26,"Wrong Code in B3"))),0)</f>
        <v>0</v>
      </c>
      <c r="K26">
        <f>IF($B$18&gt;$G26,IF($B$3="em",$H26*'Exponential Model'!L26,IF($B$3="dm",$H26*'Dispersion Model'!L26,IF($B$3="pm",$H26*'Piston Model'!L26,"Wrong Code in B3"))),0)</f>
        <v>0</v>
      </c>
      <c r="L26">
        <f>IF($B$18&gt;$G26,IF($B$3="em",$H26*'Exponential Model'!M26,IF($B$3="dm",$H26*'Dispersion Model'!M26,IF($B$3="pm",$H26*'Piston Model'!M26,"Wrong Code in B3"))),0)</f>
        <v>0</v>
      </c>
      <c r="M26">
        <f>IF($B$18&gt;$G26,IF($B$3="em",$H26*'Exponential Model'!N26,IF($B$3="dm",$H26*'Dispersion Model'!N26,IF($B$3="pm",$H26*'Piston Model'!N26,"Wrong Code in B3"))),0)</f>
        <v>0</v>
      </c>
      <c r="N26">
        <f>IF($B$18&gt;$G26,IF($B$3="em",$H26*'Exponential Model'!O26,IF($B$3="dm",$H26*'Dispersion Model'!O26,IF($B$3="pm",$H26*'Piston Model'!O26,"Wrong Code in B3"))),0)</f>
        <v>0</v>
      </c>
      <c r="O26">
        <f>IF($B$18&gt;$G26,IF($B$3="em",$H26*'Exponential Model'!P26,IF($B$3="dm",$H26*'Dispersion Model'!P26,IF($B$3="pm",$H26*'Piston Model'!P26,"Wrong Code in B3"))),0)</f>
        <v>0</v>
      </c>
      <c r="P26">
        <f>IF($B$18&gt;$G26,IF($B$3="em",$H26*'Exponential Model'!Q26,IF($B$3="dm",$H26*'Dispersion Model'!Q26,IF($B$3="pm",$H26*'Piston Model'!Q26,"Wrong Code in B3"))),0)</f>
        <v>0</v>
      </c>
      <c r="Q26">
        <f>IF($B$18&gt;$G26,IF($B$3="em",$H26*'Exponential Model'!R26,IF($B$3="dm",$H26*'Dispersion Model'!R26,IF($B$3="pm",$H26*'Piston Model'!R26,"Wrong Code in B3"))),0)</f>
        <v>0</v>
      </c>
      <c r="R26">
        <f>IF($B$18&gt;$G26,IF($B$3="em",$H26*'Exponential Model'!S26,IF($B$3="dm",$H26*'Dispersion Model'!S26,IF($B$3="pm",$H26*'Piston Model'!S26,"Wrong Code in B3"))),0)</f>
        <v>0</v>
      </c>
      <c r="S26">
        <f>IF($B$18&gt;$G26,IF($B$3="em",$H26*'Exponential Model'!T26,IF($B$3="dm",$H26*'Dispersion Model'!T26,IF($B$3="pm",$H26*'Piston Model'!T26,"Wrong Code in B3"))),0)</f>
        <v>0</v>
      </c>
      <c r="T26">
        <f>IF($B$18&gt;$G26,IF($B$3="em",$H26*'Exponential Model'!U26,IF($B$3="dm",$H26*'Dispersion Model'!U26,IF($B$3="pm",$H26*'Piston Model'!U26,"Wrong Code in B3"))),0)</f>
        <v>0</v>
      </c>
      <c r="U26">
        <f>IF($B$18&gt;$G26,IF($B$3="em",$H26*'Exponential Model'!V26,IF($B$3="dm",$H26*'Dispersion Model'!V26,IF($B$3="pm",$H26*'Piston Model'!V26,"Wrong Code in B3"))),0)</f>
        <v>0</v>
      </c>
      <c r="V26">
        <f>IF($B$18&gt;$G26,IF($B$3="em",$H26*'Exponential Model'!W26,IF($B$3="dm",$H26*'Dispersion Model'!W26,IF($B$3="pm",$H26*'Piston Model'!W26,"Wrong Code in B3"))),0)</f>
        <v>0</v>
      </c>
      <c r="W26">
        <f>IF($B$18&gt;$G26,IF($B$3="em",$H26*'Exponential Model'!X26,IF($B$3="dm",$H26*'Dispersion Model'!X26,IF($B$3="pm",$H26*'Piston Model'!X26,"Wrong Code in B3"))),0)</f>
        <v>0</v>
      </c>
      <c r="X26">
        <f>IF($B$18&gt;$G26,IF($B$3="em",$H26*'Exponential Model'!Y26,IF($B$3="dm",$H26*'Dispersion Model'!Y26,IF($B$3="pm",$H26*'Piston Model'!Y26,"Wrong Code in B3"))),0)</f>
        <v>0</v>
      </c>
      <c r="Y26">
        <f>IF($B$18&gt;$G26,IF($B$3="em",$H26*'Exponential Model'!Z26,IF($B$3="dm",$H26*'Dispersion Model'!Z26,IF($B$3="pm",$H26*'Piston Model'!Z26,"Wrong Code in B3"))),0)</f>
        <v>0</v>
      </c>
      <c r="Z26">
        <f>IF($B$18&gt;$G26,IF($B$3="em",$H26*'Exponential Model'!AA26,IF($B$3="dm",$H26*'Dispersion Model'!AA26,IF($B$3="pm",$H26*'Piston Model'!AA26,"Wrong Code in B3"))),0)</f>
        <v>0</v>
      </c>
      <c r="AA26">
        <f>IF($B$18&gt;$G26,IF($B$3="em",$H26*'Exponential Model'!AB26,IF($B$3="dm",$H26*'Dispersion Model'!AB26,IF($B$3="pm",$H26*'Piston Model'!AB26,"Wrong Code in B3"))),0)</f>
        <v>0</v>
      </c>
      <c r="AB26">
        <f>IF($B$18&gt;$G26,IF($B$3="em",$H26*'Exponential Model'!AC26,IF($B$3="dm",$H26*'Dispersion Model'!AC26,IF($B$3="pm",$H26*'Piston Model'!AC26,"Wrong Code in B3"))),0)</f>
        <v>0</v>
      </c>
      <c r="AC26">
        <f>IF($B$18&gt;$G26,IF($B$3="em",$H26*'Exponential Model'!AD26,IF($B$3="dm",$H26*'Dispersion Model'!AD26,IF($B$3="pm",$H26*'Piston Model'!AD26,"Wrong Code in B3"))),0)</f>
        <v>0</v>
      </c>
      <c r="AD26">
        <f>IF($B$18&gt;$G26,IF($B$3="em",$H26*'Exponential Model'!AE26,IF($B$3="dm",$H26*'Dispersion Model'!AE26,IF($B$3="pm",$H26*'Piston Model'!AE26,"Wrong Code in B3"))),0)</f>
        <v>0</v>
      </c>
      <c r="AE26">
        <f>IF($B$18&gt;$G26,IF($B$3="em",$H26*'Exponential Model'!AF26,IF($B$3="dm",$H26*'Dispersion Model'!AF26,IF($B$3="pm",$H26*'Piston Model'!AF26,"Wrong Code in B3"))),0)</f>
        <v>0</v>
      </c>
      <c r="AF26">
        <f>IF($B$18&gt;$G26,IF($B$3="em",$H26*'Exponential Model'!AG26,IF($B$3="dm",$H26*'Dispersion Model'!AG26,IF($B$3="pm",$H26*'Piston Model'!AG26,"Wrong Code in B3"))),0)</f>
        <v>0</v>
      </c>
      <c r="AG26">
        <f>IF($B$18&gt;$G26,IF($B$3="em",$H26*'Exponential Model'!AH26,IF($B$3="dm",$H26*'Dispersion Model'!AH26,IF($B$3="pm",$H26*'Piston Model'!AH26,"Wrong Code in B3"))),0)</f>
        <v>0</v>
      </c>
      <c r="AH26">
        <f>IF($B$18&gt;$G26,IF($B$3="em",$H26*'Exponential Model'!AI26,IF($B$3="dm",$H26*'Dispersion Model'!AI26,IF($B$3="pm",$H26*'Piston Model'!AI26,"Wrong Code in B3"))),0)</f>
        <v>0</v>
      </c>
      <c r="AI26">
        <f>IF($B$18&gt;$G26,IF($B$3="em",$H26*'Exponential Model'!AJ26,IF($B$3="dm",$H26*'Dispersion Model'!AJ26,IF($B$3="pm",$H26*'Piston Model'!AJ26,"Wrong Code in B3"))),0)</f>
        <v>0</v>
      </c>
      <c r="AJ26">
        <f>IF($B$18&gt;$G26,IF($B$3="em",$H26*'Exponential Model'!AK26,IF($B$3="dm",$H26*'Dispersion Model'!AK26,IF($B$3="pm",$H26*'Piston Model'!AK26,"Wrong Code in B3"))),0)</f>
        <v>0</v>
      </c>
      <c r="AK26">
        <f>IF($B$18&gt;$G26,IF($B$3="em",$H26*'Exponential Model'!AL26,IF($B$3="dm",$H26*'Dispersion Model'!AL26,IF($B$3="pm",$H26*'Piston Model'!AL26,"Wrong Code in B3"))),0)</f>
        <v>0</v>
      </c>
      <c r="AL26">
        <f>IF($B$18&gt;$G26,IF($B$3="em",$H26*'Exponential Model'!AM26,IF($B$3="dm",$H26*'Dispersion Model'!AM26,IF($B$3="pm",$H26*'Piston Model'!AM26,"Wrong Code in B3"))),0)</f>
        <v>0</v>
      </c>
      <c r="AM26">
        <f>IF($B$18&gt;$G26,IF($B$3="em",$H26*'Exponential Model'!AN26,IF($B$3="dm",$H26*'Dispersion Model'!AN26,IF($B$3="pm",$H26*'Piston Model'!AN26,"Wrong Code in B3"))),0)</f>
        <v>0</v>
      </c>
      <c r="AN26">
        <f>IF($B$18&gt;$G26,IF($B$3="em",$H26*'Exponential Model'!AO26,IF($B$3="dm",$H26*'Dispersion Model'!AO26,IF($B$3="pm",$H26*'Piston Model'!AO26,"Wrong Code in B3"))),0)</f>
        <v>0</v>
      </c>
      <c r="AO26">
        <f>IF($B$18&gt;$G26,IF($B$3="em",$H26*'Exponential Model'!AP26,IF($B$3="dm",$H26*'Dispersion Model'!AP26,IF($B$3="pm",$H26*'Piston Model'!AP26,"Wrong Code in B3"))),0)</f>
        <v>0</v>
      </c>
      <c r="AP26">
        <f>IF($B$18&gt;$G26,IF($B$3="em",$H26*'Exponential Model'!AQ26,IF($B$3="dm",$H26*'Dispersion Model'!AQ26,IF($B$3="pm",$H26*'Piston Model'!AQ26,"Wrong Code in B3"))),0)</f>
        <v>0</v>
      </c>
      <c r="AQ26">
        <f>IF($B$18&gt;$G26,IF($B$3="em",$H26*'Exponential Model'!AR26,IF($B$3="dm",$H26*'Dispersion Model'!AR26,IF($B$3="pm",$H26*'Piston Model'!AR26,"Wrong Code in B3"))),0)</f>
        <v>0</v>
      </c>
      <c r="AR26">
        <f>IF($B$18&gt;$G26,IF($B$3="em",$H26*'Exponential Model'!AS26,IF($B$3="dm",$H26*'Dispersion Model'!AS26,IF($B$3="pm",$H26*'Piston Model'!AS26,"Wrong Code in B3"))),0)</f>
        <v>0</v>
      </c>
      <c r="AS26">
        <f>IF($B$18&gt;$G26,IF($B$3="em",$H26*'Exponential Model'!AT26,IF($B$3="dm",$H26*'Dispersion Model'!AT26,IF($B$3="pm",$H26*'Piston Model'!AT26,"Wrong Code in B3"))),0)</f>
        <v>0</v>
      </c>
      <c r="AT26">
        <f>IF($B$18&gt;$G26,IF($B$3="em",$H26*'Exponential Model'!AU26,IF($B$3="dm",$H26*'Dispersion Model'!AU26,IF($B$3="pm",$H26*'Piston Model'!AU26,"Wrong Code in B3"))),0)</f>
        <v>0</v>
      </c>
      <c r="AU26">
        <f>IF($B$18&gt;$G26,IF($B$3="em",$H26*'Exponential Model'!AV26,IF($B$3="dm",$H26*'Dispersion Model'!AV26,IF($B$3="pm",$H26*'Piston Model'!AV26,"Wrong Code in B3"))),0)</f>
        <v>0</v>
      </c>
    </row>
    <row r="27" spans="1:47" x14ac:dyDescent="0.15">
      <c r="A27" t="s">
        <v>19</v>
      </c>
      <c r="G27">
        <v>1955</v>
      </c>
      <c r="H27">
        <f>IF($B$15="tr",'Tritium Input'!H36,IF($B$15="cfc",'CFC Input'!H36,IF($B$15="kr",'85Kr Input'!H36,IF($B$15="he",'Tritium Input'!L36,"Wrong Code in B12!"))))</f>
        <v>16.3</v>
      </c>
      <c r="I27">
        <f>IF($B$18&gt;$G27,IF($B$3="em",$H27*'Exponential Model'!J27,IF($B$3="dm",$H27*'Dispersion Model'!J27,IF($B$3="pm",$H27*'Piston Model'!J27,"Wrong Code in B3"))),0)</f>
        <v>0</v>
      </c>
      <c r="J27">
        <f>IF($B$18&gt;$G27,IF($B$3="em",$H27*'Exponential Model'!K27,IF($B$3="dm",$H27*'Dispersion Model'!K27,IF($B$3="pm",$H27*'Piston Model'!K27,"Wrong Code in B3"))),0)</f>
        <v>0</v>
      </c>
      <c r="K27">
        <f>IF($B$18&gt;$G27,IF($B$3="em",$H27*'Exponential Model'!L27,IF($B$3="dm",$H27*'Dispersion Model'!L27,IF($B$3="pm",$H27*'Piston Model'!L27,"Wrong Code in B3"))),0)</f>
        <v>0</v>
      </c>
      <c r="L27">
        <f>IF($B$18&gt;$G27,IF($B$3="em",$H27*'Exponential Model'!M27,IF($B$3="dm",$H27*'Dispersion Model'!M27,IF($B$3="pm",$H27*'Piston Model'!M27,"Wrong Code in B3"))),0)</f>
        <v>0</v>
      </c>
      <c r="M27">
        <f>IF($B$18&gt;$G27,IF($B$3="em",$H27*'Exponential Model'!N27,IF($B$3="dm",$H27*'Dispersion Model'!N27,IF($B$3="pm",$H27*'Piston Model'!N27,"Wrong Code in B3"))),0)</f>
        <v>0</v>
      </c>
      <c r="N27">
        <f>IF($B$18&gt;$G27,IF($B$3="em",$H27*'Exponential Model'!O27,IF($B$3="dm",$H27*'Dispersion Model'!O27,IF($B$3="pm",$H27*'Piston Model'!O27,"Wrong Code in B3"))),0)</f>
        <v>0</v>
      </c>
      <c r="O27">
        <f>IF($B$18&gt;$G27,IF($B$3="em",$H27*'Exponential Model'!P27,IF($B$3="dm",$H27*'Dispersion Model'!P27,IF($B$3="pm",$H27*'Piston Model'!P27,"Wrong Code in B3"))),0)</f>
        <v>0</v>
      </c>
      <c r="P27">
        <f>IF($B$18&gt;$G27,IF($B$3="em",$H27*'Exponential Model'!Q27,IF($B$3="dm",$H27*'Dispersion Model'!Q27,IF($B$3="pm",$H27*'Piston Model'!Q27,"Wrong Code in B3"))),0)</f>
        <v>0</v>
      </c>
      <c r="Q27">
        <f>IF($B$18&gt;$G27,IF($B$3="em",$H27*'Exponential Model'!R27,IF($B$3="dm",$H27*'Dispersion Model'!R27,IF($B$3="pm",$H27*'Piston Model'!R27,"Wrong Code in B3"))),0)</f>
        <v>0</v>
      </c>
      <c r="R27">
        <f>IF($B$18&gt;$G27,IF($B$3="em",$H27*'Exponential Model'!S27,IF($B$3="dm",$H27*'Dispersion Model'!S27,IF($B$3="pm",$H27*'Piston Model'!S27,"Wrong Code in B3"))),0)</f>
        <v>0</v>
      </c>
      <c r="S27">
        <f>IF($B$18&gt;$G27,IF($B$3="em",$H27*'Exponential Model'!T27,IF($B$3="dm",$H27*'Dispersion Model'!T27,IF($B$3="pm",$H27*'Piston Model'!T27,"Wrong Code in B3"))),0)</f>
        <v>0</v>
      </c>
      <c r="T27">
        <f>IF($B$18&gt;$G27,IF($B$3="em",$H27*'Exponential Model'!U27,IF($B$3="dm",$H27*'Dispersion Model'!U27,IF($B$3="pm",$H27*'Piston Model'!U27,"Wrong Code in B3"))),0)</f>
        <v>0</v>
      </c>
      <c r="U27">
        <f>IF($B$18&gt;$G27,IF($B$3="em",$H27*'Exponential Model'!V27,IF($B$3="dm",$H27*'Dispersion Model'!V27,IF($B$3="pm",$H27*'Piston Model'!V27,"Wrong Code in B3"))),0)</f>
        <v>0</v>
      </c>
      <c r="V27">
        <f>IF($B$18&gt;$G27,IF($B$3="em",$H27*'Exponential Model'!W27,IF($B$3="dm",$H27*'Dispersion Model'!W27,IF($B$3="pm",$H27*'Piston Model'!W27,"Wrong Code in B3"))),0)</f>
        <v>0</v>
      </c>
      <c r="W27">
        <f>IF($B$18&gt;$G27,IF($B$3="em",$H27*'Exponential Model'!X27,IF($B$3="dm",$H27*'Dispersion Model'!X27,IF($B$3="pm",$H27*'Piston Model'!X27,"Wrong Code in B3"))),0)</f>
        <v>0</v>
      </c>
      <c r="X27">
        <f>IF($B$18&gt;$G27,IF($B$3="em",$H27*'Exponential Model'!Y27,IF($B$3="dm",$H27*'Dispersion Model'!Y27,IF($B$3="pm",$H27*'Piston Model'!Y27,"Wrong Code in B3"))),0)</f>
        <v>0</v>
      </c>
      <c r="Y27">
        <f>IF($B$18&gt;$G27,IF($B$3="em",$H27*'Exponential Model'!Z27,IF($B$3="dm",$H27*'Dispersion Model'!Z27,IF($B$3="pm",$H27*'Piston Model'!Z27,"Wrong Code in B3"))),0)</f>
        <v>0</v>
      </c>
      <c r="Z27">
        <f>IF($B$18&gt;$G27,IF($B$3="em",$H27*'Exponential Model'!AA27,IF($B$3="dm",$H27*'Dispersion Model'!AA27,IF($B$3="pm",$H27*'Piston Model'!AA27,"Wrong Code in B3"))),0)</f>
        <v>0</v>
      </c>
      <c r="AA27">
        <f>IF($B$18&gt;$G27,IF($B$3="em",$H27*'Exponential Model'!AB27,IF($B$3="dm",$H27*'Dispersion Model'!AB27,IF($B$3="pm",$H27*'Piston Model'!AB27,"Wrong Code in B3"))),0)</f>
        <v>0</v>
      </c>
      <c r="AB27">
        <f>IF($B$18&gt;$G27,IF($B$3="em",$H27*'Exponential Model'!AC27,IF($B$3="dm",$H27*'Dispersion Model'!AC27,IF($B$3="pm",$H27*'Piston Model'!AC27,"Wrong Code in B3"))),0)</f>
        <v>0</v>
      </c>
      <c r="AC27">
        <f>IF($B$18&gt;$G27,IF($B$3="em",$H27*'Exponential Model'!AD27,IF($B$3="dm",$H27*'Dispersion Model'!AD27,IF($B$3="pm",$H27*'Piston Model'!AD27,"Wrong Code in B3"))),0)</f>
        <v>0</v>
      </c>
      <c r="AD27">
        <f>IF($B$18&gt;$G27,IF($B$3="em",$H27*'Exponential Model'!AE27,IF($B$3="dm",$H27*'Dispersion Model'!AE27,IF($B$3="pm",$H27*'Piston Model'!AE27,"Wrong Code in B3"))),0)</f>
        <v>0</v>
      </c>
      <c r="AE27">
        <f>IF($B$18&gt;$G27,IF($B$3="em",$H27*'Exponential Model'!AF27,IF($B$3="dm",$H27*'Dispersion Model'!AF27,IF($B$3="pm",$H27*'Piston Model'!AF27,"Wrong Code in B3"))),0)</f>
        <v>0</v>
      </c>
      <c r="AF27">
        <f>IF($B$18&gt;$G27,IF($B$3="em",$H27*'Exponential Model'!AG27,IF($B$3="dm",$H27*'Dispersion Model'!AG27,IF($B$3="pm",$H27*'Piston Model'!AG27,"Wrong Code in B3"))),0)</f>
        <v>0</v>
      </c>
      <c r="AG27">
        <f>IF($B$18&gt;$G27,IF($B$3="em",$H27*'Exponential Model'!AH27,IF($B$3="dm",$H27*'Dispersion Model'!AH27,IF($B$3="pm",$H27*'Piston Model'!AH27,"Wrong Code in B3"))),0)</f>
        <v>0</v>
      </c>
      <c r="AH27">
        <f>IF($B$18&gt;$G27,IF($B$3="em",$H27*'Exponential Model'!AI27,IF($B$3="dm",$H27*'Dispersion Model'!AI27,IF($B$3="pm",$H27*'Piston Model'!AI27,"Wrong Code in B3"))),0)</f>
        <v>0</v>
      </c>
      <c r="AI27">
        <f>IF($B$18&gt;$G27,IF($B$3="em",$H27*'Exponential Model'!AJ27,IF($B$3="dm",$H27*'Dispersion Model'!AJ27,IF($B$3="pm",$H27*'Piston Model'!AJ27,"Wrong Code in B3"))),0)</f>
        <v>0</v>
      </c>
      <c r="AJ27">
        <f>IF($B$18&gt;$G27,IF($B$3="em",$H27*'Exponential Model'!AK27,IF($B$3="dm",$H27*'Dispersion Model'!AK27,IF($B$3="pm",$H27*'Piston Model'!AK27,"Wrong Code in B3"))),0)</f>
        <v>0</v>
      </c>
      <c r="AK27">
        <f>IF($B$18&gt;$G27,IF($B$3="em",$H27*'Exponential Model'!AL27,IF($B$3="dm",$H27*'Dispersion Model'!AL27,IF($B$3="pm",$H27*'Piston Model'!AL27,"Wrong Code in B3"))),0)</f>
        <v>0</v>
      </c>
      <c r="AL27">
        <f>IF($B$18&gt;$G27,IF($B$3="em",$H27*'Exponential Model'!AM27,IF($B$3="dm",$H27*'Dispersion Model'!AM27,IF($B$3="pm",$H27*'Piston Model'!AM27,"Wrong Code in B3"))),0)</f>
        <v>0</v>
      </c>
      <c r="AM27">
        <f>IF($B$18&gt;$G27,IF($B$3="em",$H27*'Exponential Model'!AN27,IF($B$3="dm",$H27*'Dispersion Model'!AN27,IF($B$3="pm",$H27*'Piston Model'!AN27,"Wrong Code in B3"))),0)</f>
        <v>0</v>
      </c>
      <c r="AN27">
        <f>IF($B$18&gt;$G27,IF($B$3="em",$H27*'Exponential Model'!AO27,IF($B$3="dm",$H27*'Dispersion Model'!AO27,IF($B$3="pm",$H27*'Piston Model'!AO27,"Wrong Code in B3"))),0)</f>
        <v>0</v>
      </c>
      <c r="AO27">
        <f>IF($B$18&gt;$G27,IF($B$3="em",$H27*'Exponential Model'!AP27,IF($B$3="dm",$H27*'Dispersion Model'!AP27,IF($B$3="pm",$H27*'Piston Model'!AP27,"Wrong Code in B3"))),0)</f>
        <v>0</v>
      </c>
      <c r="AP27">
        <f>IF($B$18&gt;$G27,IF($B$3="em",$H27*'Exponential Model'!AQ27,IF($B$3="dm",$H27*'Dispersion Model'!AQ27,IF($B$3="pm",$H27*'Piston Model'!AQ27,"Wrong Code in B3"))),0)</f>
        <v>0</v>
      </c>
      <c r="AQ27">
        <f>IF($B$18&gt;$G27,IF($B$3="em",$H27*'Exponential Model'!AR27,IF($B$3="dm",$H27*'Dispersion Model'!AR27,IF($B$3="pm",$H27*'Piston Model'!AR27,"Wrong Code in B3"))),0)</f>
        <v>0</v>
      </c>
      <c r="AR27">
        <f>IF($B$18&gt;$G27,IF($B$3="em",$H27*'Exponential Model'!AS27,IF($B$3="dm",$H27*'Dispersion Model'!AS27,IF($B$3="pm",$H27*'Piston Model'!AS27,"Wrong Code in B3"))),0)</f>
        <v>0</v>
      </c>
      <c r="AS27">
        <f>IF($B$18&gt;$G27,IF($B$3="em",$H27*'Exponential Model'!AT27,IF($B$3="dm",$H27*'Dispersion Model'!AT27,IF($B$3="pm",$H27*'Piston Model'!AT27,"Wrong Code in B3"))),0)</f>
        <v>0</v>
      </c>
      <c r="AT27">
        <f>IF($B$18&gt;$G27,IF($B$3="em",$H27*'Exponential Model'!AU27,IF($B$3="dm",$H27*'Dispersion Model'!AU27,IF($B$3="pm",$H27*'Piston Model'!AU27,"Wrong Code in B3"))),0)</f>
        <v>0</v>
      </c>
      <c r="AU27">
        <f>IF($B$18&gt;$G27,IF($B$3="em",$H27*'Exponential Model'!AV27,IF($B$3="dm",$H27*'Dispersion Model'!AV27,IF($B$3="pm",$H27*'Piston Model'!AV27,"Wrong Code in B3"))),0)</f>
        <v>0</v>
      </c>
    </row>
    <row r="28" spans="1:47" x14ac:dyDescent="0.15">
      <c r="A28" t="s">
        <v>20</v>
      </c>
      <c r="B28">
        <v>12.38</v>
      </c>
      <c r="G28">
        <v>1956</v>
      </c>
      <c r="H28">
        <f>IF($B$15="tr",'Tritium Input'!H37,IF($B$15="cfc",'CFC Input'!H37,IF($B$15="kr",'85Kr Input'!H37,IF($B$15="he",'Tritium Input'!L37,"Wrong Code in B12!"))))</f>
        <v>18.899999999999999</v>
      </c>
      <c r="I28">
        <f>IF($B$18&gt;$G28,IF($B$3="em",$H28*'Exponential Model'!J28,IF($B$3="dm",$H28*'Dispersion Model'!J28,IF($B$3="pm",$H28*'Piston Model'!J28,"Wrong Code in B3"))),0)</f>
        <v>0</v>
      </c>
      <c r="J28">
        <f>IF($B$18&gt;$G28,IF($B$3="em",$H28*'Exponential Model'!K28,IF($B$3="dm",$H28*'Dispersion Model'!K28,IF($B$3="pm",$H28*'Piston Model'!K28,"Wrong Code in B3"))),0)</f>
        <v>0</v>
      </c>
      <c r="K28">
        <f>IF($B$18&gt;$G28,IF($B$3="em",$H28*'Exponential Model'!L28,IF($B$3="dm",$H28*'Dispersion Model'!L28,IF($B$3="pm",$H28*'Piston Model'!L28,"Wrong Code in B3"))),0)</f>
        <v>0</v>
      </c>
      <c r="L28">
        <f>IF($B$18&gt;$G28,IF($B$3="em",$H28*'Exponential Model'!M28,IF($B$3="dm",$H28*'Dispersion Model'!M28,IF($B$3="pm",$H28*'Piston Model'!M28,"Wrong Code in B3"))),0)</f>
        <v>0</v>
      </c>
      <c r="M28">
        <f>IF($B$18&gt;$G28,IF($B$3="em",$H28*'Exponential Model'!N28,IF($B$3="dm",$H28*'Dispersion Model'!N28,IF($B$3="pm",$H28*'Piston Model'!N28,"Wrong Code in B3"))),0)</f>
        <v>0</v>
      </c>
      <c r="N28">
        <f>IF($B$18&gt;$G28,IF($B$3="em",$H28*'Exponential Model'!O28,IF($B$3="dm",$H28*'Dispersion Model'!O28,IF($B$3="pm",$H28*'Piston Model'!O28,"Wrong Code in B3"))),0)</f>
        <v>0</v>
      </c>
      <c r="O28">
        <f>IF($B$18&gt;$G28,IF($B$3="em",$H28*'Exponential Model'!P28,IF($B$3="dm",$H28*'Dispersion Model'!P28,IF($B$3="pm",$H28*'Piston Model'!P28,"Wrong Code in B3"))),0)</f>
        <v>0</v>
      </c>
      <c r="P28">
        <f>IF($B$18&gt;$G28,IF($B$3="em",$H28*'Exponential Model'!Q28,IF($B$3="dm",$H28*'Dispersion Model'!Q28,IF($B$3="pm",$H28*'Piston Model'!Q28,"Wrong Code in B3"))),0)</f>
        <v>0</v>
      </c>
      <c r="Q28">
        <f>IF($B$18&gt;$G28,IF($B$3="em",$H28*'Exponential Model'!R28,IF($B$3="dm",$H28*'Dispersion Model'!R28,IF($B$3="pm",$H28*'Piston Model'!R28,"Wrong Code in B3"))),0)</f>
        <v>0</v>
      </c>
      <c r="R28">
        <f>IF($B$18&gt;$G28,IF($B$3="em",$H28*'Exponential Model'!S28,IF($B$3="dm",$H28*'Dispersion Model'!S28,IF($B$3="pm",$H28*'Piston Model'!S28,"Wrong Code in B3"))),0)</f>
        <v>0</v>
      </c>
      <c r="S28">
        <f>IF($B$18&gt;$G28,IF($B$3="em",$H28*'Exponential Model'!T28,IF($B$3="dm",$H28*'Dispersion Model'!T28,IF($B$3="pm",$H28*'Piston Model'!T28,"Wrong Code in B3"))),0)</f>
        <v>0</v>
      </c>
      <c r="T28">
        <f>IF($B$18&gt;$G28,IF($B$3="em",$H28*'Exponential Model'!U28,IF($B$3="dm",$H28*'Dispersion Model'!U28,IF($B$3="pm",$H28*'Piston Model'!U28,"Wrong Code in B3"))),0)</f>
        <v>0</v>
      </c>
      <c r="U28">
        <f>IF($B$18&gt;$G28,IF($B$3="em",$H28*'Exponential Model'!V28,IF($B$3="dm",$H28*'Dispersion Model'!V28,IF($B$3="pm",$H28*'Piston Model'!V28,"Wrong Code in B3"))),0)</f>
        <v>0</v>
      </c>
      <c r="V28">
        <f>IF($B$18&gt;$G28,IF($B$3="em",$H28*'Exponential Model'!W28,IF($B$3="dm",$H28*'Dispersion Model'!W28,IF($B$3="pm",$H28*'Piston Model'!W28,"Wrong Code in B3"))),0)</f>
        <v>0</v>
      </c>
      <c r="W28">
        <f>IF($B$18&gt;$G28,IF($B$3="em",$H28*'Exponential Model'!X28,IF($B$3="dm",$H28*'Dispersion Model'!X28,IF($B$3="pm",$H28*'Piston Model'!X28,"Wrong Code in B3"))),0)</f>
        <v>0</v>
      </c>
      <c r="X28">
        <f>IF($B$18&gt;$G28,IF($B$3="em",$H28*'Exponential Model'!Y28,IF($B$3="dm",$H28*'Dispersion Model'!Y28,IF($B$3="pm",$H28*'Piston Model'!Y28,"Wrong Code in B3"))),0)</f>
        <v>0</v>
      </c>
      <c r="Y28">
        <f>IF($B$18&gt;$G28,IF($B$3="em",$H28*'Exponential Model'!Z28,IF($B$3="dm",$H28*'Dispersion Model'!Z28,IF($B$3="pm",$H28*'Piston Model'!Z28,"Wrong Code in B3"))),0)</f>
        <v>0</v>
      </c>
      <c r="Z28">
        <f>IF($B$18&gt;$G28,IF($B$3="em",$H28*'Exponential Model'!AA28,IF($B$3="dm",$H28*'Dispersion Model'!AA28,IF($B$3="pm",$H28*'Piston Model'!AA28,"Wrong Code in B3"))),0)</f>
        <v>0</v>
      </c>
      <c r="AA28">
        <f>IF($B$18&gt;$G28,IF($B$3="em",$H28*'Exponential Model'!AB28,IF($B$3="dm",$H28*'Dispersion Model'!AB28,IF($B$3="pm",$H28*'Piston Model'!AB28,"Wrong Code in B3"))),0)</f>
        <v>0</v>
      </c>
      <c r="AB28">
        <f>IF($B$18&gt;$G28,IF($B$3="em",$H28*'Exponential Model'!AC28,IF($B$3="dm",$H28*'Dispersion Model'!AC28,IF($B$3="pm",$H28*'Piston Model'!AC28,"Wrong Code in B3"))),0)</f>
        <v>0</v>
      </c>
      <c r="AC28">
        <f>IF($B$18&gt;$G28,IF($B$3="em",$H28*'Exponential Model'!AD28,IF($B$3="dm",$H28*'Dispersion Model'!AD28,IF($B$3="pm",$H28*'Piston Model'!AD28,"Wrong Code in B3"))),0)</f>
        <v>0</v>
      </c>
      <c r="AD28">
        <f>IF($B$18&gt;$G28,IF($B$3="em",$H28*'Exponential Model'!AE28,IF($B$3="dm",$H28*'Dispersion Model'!AE28,IF($B$3="pm",$H28*'Piston Model'!AE28,"Wrong Code in B3"))),0)</f>
        <v>0</v>
      </c>
      <c r="AE28">
        <f>IF($B$18&gt;$G28,IF($B$3="em",$H28*'Exponential Model'!AF28,IF($B$3="dm",$H28*'Dispersion Model'!AF28,IF($B$3="pm",$H28*'Piston Model'!AF28,"Wrong Code in B3"))),0)</f>
        <v>0</v>
      </c>
      <c r="AF28">
        <f>IF($B$18&gt;$G28,IF($B$3="em",$H28*'Exponential Model'!AG28,IF($B$3="dm",$H28*'Dispersion Model'!AG28,IF($B$3="pm",$H28*'Piston Model'!AG28,"Wrong Code in B3"))),0)</f>
        <v>0</v>
      </c>
      <c r="AG28">
        <f>IF($B$18&gt;$G28,IF($B$3="em",$H28*'Exponential Model'!AH28,IF($B$3="dm",$H28*'Dispersion Model'!AH28,IF($B$3="pm",$H28*'Piston Model'!AH28,"Wrong Code in B3"))),0)</f>
        <v>0</v>
      </c>
      <c r="AH28">
        <f>IF($B$18&gt;$G28,IF($B$3="em",$H28*'Exponential Model'!AI28,IF($B$3="dm",$H28*'Dispersion Model'!AI28,IF($B$3="pm",$H28*'Piston Model'!AI28,"Wrong Code in B3"))),0)</f>
        <v>0</v>
      </c>
      <c r="AI28">
        <f>IF($B$18&gt;$G28,IF($B$3="em",$H28*'Exponential Model'!AJ28,IF($B$3="dm",$H28*'Dispersion Model'!AJ28,IF($B$3="pm",$H28*'Piston Model'!AJ28,"Wrong Code in B3"))),0)</f>
        <v>0</v>
      </c>
      <c r="AJ28">
        <f>IF($B$18&gt;$G28,IF($B$3="em",$H28*'Exponential Model'!AK28,IF($B$3="dm",$H28*'Dispersion Model'!AK28,IF($B$3="pm",$H28*'Piston Model'!AK28,"Wrong Code in B3"))),0)</f>
        <v>0</v>
      </c>
      <c r="AK28">
        <f>IF($B$18&gt;$G28,IF($B$3="em",$H28*'Exponential Model'!AL28,IF($B$3="dm",$H28*'Dispersion Model'!AL28,IF($B$3="pm",$H28*'Piston Model'!AL28,"Wrong Code in B3"))),0)</f>
        <v>0</v>
      </c>
      <c r="AL28">
        <f>IF($B$18&gt;$G28,IF($B$3="em",$H28*'Exponential Model'!AM28,IF($B$3="dm",$H28*'Dispersion Model'!AM28,IF($B$3="pm",$H28*'Piston Model'!AM28,"Wrong Code in B3"))),0)</f>
        <v>0</v>
      </c>
      <c r="AM28">
        <f>IF($B$18&gt;$G28,IF($B$3="em",$H28*'Exponential Model'!AN28,IF($B$3="dm",$H28*'Dispersion Model'!AN28,IF($B$3="pm",$H28*'Piston Model'!AN28,"Wrong Code in B3"))),0)</f>
        <v>0</v>
      </c>
      <c r="AN28">
        <f>IF($B$18&gt;$G28,IF($B$3="em",$H28*'Exponential Model'!AO28,IF($B$3="dm",$H28*'Dispersion Model'!AO28,IF($B$3="pm",$H28*'Piston Model'!AO28,"Wrong Code in B3"))),0)</f>
        <v>0</v>
      </c>
      <c r="AO28">
        <f>IF($B$18&gt;$G28,IF($B$3="em",$H28*'Exponential Model'!AP28,IF($B$3="dm",$H28*'Dispersion Model'!AP28,IF($B$3="pm",$H28*'Piston Model'!AP28,"Wrong Code in B3"))),0)</f>
        <v>0</v>
      </c>
      <c r="AP28">
        <f>IF($B$18&gt;$G28,IF($B$3="em",$H28*'Exponential Model'!AQ28,IF($B$3="dm",$H28*'Dispersion Model'!AQ28,IF($B$3="pm",$H28*'Piston Model'!AQ28,"Wrong Code in B3"))),0)</f>
        <v>0</v>
      </c>
      <c r="AQ28">
        <f>IF($B$18&gt;$G28,IF($B$3="em",$H28*'Exponential Model'!AR28,IF($B$3="dm",$H28*'Dispersion Model'!AR28,IF($B$3="pm",$H28*'Piston Model'!AR28,"Wrong Code in B3"))),0)</f>
        <v>0</v>
      </c>
      <c r="AR28">
        <f>IF($B$18&gt;$G28,IF($B$3="em",$H28*'Exponential Model'!AS28,IF($B$3="dm",$H28*'Dispersion Model'!AS28,IF($B$3="pm",$H28*'Piston Model'!AS28,"Wrong Code in B3"))),0)</f>
        <v>0</v>
      </c>
      <c r="AS28">
        <f>IF($B$18&gt;$G28,IF($B$3="em",$H28*'Exponential Model'!AT28,IF($B$3="dm",$H28*'Dispersion Model'!AT28,IF($B$3="pm",$H28*'Piston Model'!AT28,"Wrong Code in B3"))),0)</f>
        <v>0</v>
      </c>
      <c r="AT28">
        <f>IF($B$18&gt;$G28,IF($B$3="em",$H28*'Exponential Model'!AU28,IF($B$3="dm",$H28*'Dispersion Model'!AU28,IF($B$3="pm",$H28*'Piston Model'!AU28,"Wrong Code in B3"))),0)</f>
        <v>0</v>
      </c>
      <c r="AU28">
        <f>IF($B$18&gt;$G28,IF($B$3="em",$H28*'Exponential Model'!AV28,IF($B$3="dm",$H28*'Dispersion Model'!AV28,IF($B$3="pm",$H28*'Piston Model'!AV28,"Wrong Code in B3"))),0)</f>
        <v>0</v>
      </c>
    </row>
    <row r="29" spans="1:47" x14ac:dyDescent="0.15">
      <c r="G29">
        <v>1957</v>
      </c>
      <c r="H29">
        <f>IF($B$15="tr",'Tritium Input'!H38,IF($B$15="cfc",'CFC Input'!H38,IF($B$15="kr",'85Kr Input'!H38,IF($B$15="he",'Tritium Input'!L38,"Wrong Code in B12!"))))</f>
        <v>21.9</v>
      </c>
      <c r="I29">
        <f>IF($B$18&gt;$G29,IF($B$3="em",$H29*'Exponential Model'!J29,IF($B$3="dm",$H29*'Dispersion Model'!J29,IF($B$3="pm",$H29*'Piston Model'!J29,"Wrong Code in B3"))),0)</f>
        <v>0</v>
      </c>
      <c r="J29">
        <f>IF($B$18&gt;$G29,IF($B$3="em",$H29*'Exponential Model'!K29,IF($B$3="dm",$H29*'Dispersion Model'!K29,IF($B$3="pm",$H29*'Piston Model'!K29,"Wrong Code in B3"))),0)</f>
        <v>0</v>
      </c>
      <c r="K29">
        <f>IF($B$18&gt;$G29,IF($B$3="em",$H29*'Exponential Model'!L29,IF($B$3="dm",$H29*'Dispersion Model'!L29,IF($B$3="pm",$H29*'Piston Model'!L29,"Wrong Code in B3"))),0)</f>
        <v>0</v>
      </c>
      <c r="L29">
        <f>IF($B$18&gt;$G29,IF($B$3="em",$H29*'Exponential Model'!M29,IF($B$3="dm",$H29*'Dispersion Model'!M29,IF($B$3="pm",$H29*'Piston Model'!M29,"Wrong Code in B3"))),0)</f>
        <v>0</v>
      </c>
      <c r="M29">
        <f>IF($B$18&gt;$G29,IF($B$3="em",$H29*'Exponential Model'!N29,IF($B$3="dm",$H29*'Dispersion Model'!N29,IF($B$3="pm",$H29*'Piston Model'!N29,"Wrong Code in B3"))),0)</f>
        <v>0</v>
      </c>
      <c r="N29">
        <f>IF($B$18&gt;$G29,IF($B$3="em",$H29*'Exponential Model'!O29,IF($B$3="dm",$H29*'Dispersion Model'!O29,IF($B$3="pm",$H29*'Piston Model'!O29,"Wrong Code in B3"))),0)</f>
        <v>0</v>
      </c>
      <c r="O29">
        <f>IF($B$18&gt;$G29,IF($B$3="em",$H29*'Exponential Model'!P29,IF($B$3="dm",$H29*'Dispersion Model'!P29,IF($B$3="pm",$H29*'Piston Model'!P29,"Wrong Code in B3"))),0)</f>
        <v>0</v>
      </c>
      <c r="P29">
        <f>IF($B$18&gt;$G29,IF($B$3="em",$H29*'Exponential Model'!Q29,IF($B$3="dm",$H29*'Dispersion Model'!Q29,IF($B$3="pm",$H29*'Piston Model'!Q29,"Wrong Code in B3"))),0)</f>
        <v>0</v>
      </c>
      <c r="Q29">
        <f>IF($B$18&gt;$G29,IF($B$3="em",$H29*'Exponential Model'!R29,IF($B$3="dm",$H29*'Dispersion Model'!R29,IF($B$3="pm",$H29*'Piston Model'!R29,"Wrong Code in B3"))),0)</f>
        <v>0</v>
      </c>
      <c r="R29">
        <f>IF($B$18&gt;$G29,IF($B$3="em",$H29*'Exponential Model'!S29,IF($B$3="dm",$H29*'Dispersion Model'!S29,IF($B$3="pm",$H29*'Piston Model'!S29,"Wrong Code in B3"))),0)</f>
        <v>0</v>
      </c>
      <c r="S29">
        <f>IF($B$18&gt;$G29,IF($B$3="em",$H29*'Exponential Model'!T29,IF($B$3="dm",$H29*'Dispersion Model'!T29,IF($B$3="pm",$H29*'Piston Model'!T29,"Wrong Code in B3"))),0)</f>
        <v>0</v>
      </c>
      <c r="T29">
        <f>IF($B$18&gt;$G29,IF($B$3="em",$H29*'Exponential Model'!U29,IF($B$3="dm",$H29*'Dispersion Model'!U29,IF($B$3="pm",$H29*'Piston Model'!U29,"Wrong Code in B3"))),0)</f>
        <v>0</v>
      </c>
      <c r="U29">
        <f>IF($B$18&gt;$G29,IF($B$3="em",$H29*'Exponential Model'!V29,IF($B$3="dm",$H29*'Dispersion Model'!V29,IF($B$3="pm",$H29*'Piston Model'!V29,"Wrong Code in B3"))),0)</f>
        <v>0</v>
      </c>
      <c r="V29">
        <f>IF($B$18&gt;$G29,IF($B$3="em",$H29*'Exponential Model'!W29,IF($B$3="dm",$H29*'Dispersion Model'!W29,IF($B$3="pm",$H29*'Piston Model'!W29,"Wrong Code in B3"))),0)</f>
        <v>0</v>
      </c>
      <c r="W29">
        <f>IF($B$18&gt;$G29,IF($B$3="em",$H29*'Exponential Model'!X29,IF($B$3="dm",$H29*'Dispersion Model'!X29,IF($B$3="pm",$H29*'Piston Model'!X29,"Wrong Code in B3"))),0)</f>
        <v>0</v>
      </c>
      <c r="X29">
        <f>IF($B$18&gt;$G29,IF($B$3="em",$H29*'Exponential Model'!Y29,IF($B$3="dm",$H29*'Dispersion Model'!Y29,IF($B$3="pm",$H29*'Piston Model'!Y29,"Wrong Code in B3"))),0)</f>
        <v>0</v>
      </c>
      <c r="Y29">
        <f>IF($B$18&gt;$G29,IF($B$3="em",$H29*'Exponential Model'!Z29,IF($B$3="dm",$H29*'Dispersion Model'!Z29,IF($B$3="pm",$H29*'Piston Model'!Z29,"Wrong Code in B3"))),0)</f>
        <v>0</v>
      </c>
      <c r="Z29">
        <f>IF($B$18&gt;$G29,IF($B$3="em",$H29*'Exponential Model'!AA29,IF($B$3="dm",$H29*'Dispersion Model'!AA29,IF($B$3="pm",$H29*'Piston Model'!AA29,"Wrong Code in B3"))),0)</f>
        <v>0</v>
      </c>
      <c r="AA29">
        <f>IF($B$18&gt;$G29,IF($B$3="em",$H29*'Exponential Model'!AB29,IF($B$3="dm",$H29*'Dispersion Model'!AB29,IF($B$3="pm",$H29*'Piston Model'!AB29,"Wrong Code in B3"))),0)</f>
        <v>0</v>
      </c>
      <c r="AB29">
        <f>IF($B$18&gt;$G29,IF($B$3="em",$H29*'Exponential Model'!AC29,IF($B$3="dm",$H29*'Dispersion Model'!AC29,IF($B$3="pm",$H29*'Piston Model'!AC29,"Wrong Code in B3"))),0)</f>
        <v>0</v>
      </c>
      <c r="AC29">
        <f>IF($B$18&gt;$G29,IF($B$3="em",$H29*'Exponential Model'!AD29,IF($B$3="dm",$H29*'Dispersion Model'!AD29,IF($B$3="pm",$H29*'Piston Model'!AD29,"Wrong Code in B3"))),0)</f>
        <v>0</v>
      </c>
      <c r="AD29">
        <f>IF($B$18&gt;$G29,IF($B$3="em",$H29*'Exponential Model'!AE29,IF($B$3="dm",$H29*'Dispersion Model'!AE29,IF($B$3="pm",$H29*'Piston Model'!AE29,"Wrong Code in B3"))),0)</f>
        <v>0</v>
      </c>
      <c r="AE29">
        <f>IF($B$18&gt;$G29,IF($B$3="em",$H29*'Exponential Model'!AF29,IF($B$3="dm",$H29*'Dispersion Model'!AF29,IF($B$3="pm",$H29*'Piston Model'!AF29,"Wrong Code in B3"))),0)</f>
        <v>0</v>
      </c>
      <c r="AF29">
        <f>IF($B$18&gt;$G29,IF($B$3="em",$H29*'Exponential Model'!AG29,IF($B$3="dm",$H29*'Dispersion Model'!AG29,IF($B$3="pm",$H29*'Piston Model'!AG29,"Wrong Code in B3"))),0)</f>
        <v>0</v>
      </c>
      <c r="AG29">
        <f>IF($B$18&gt;$G29,IF($B$3="em",$H29*'Exponential Model'!AH29,IF($B$3="dm",$H29*'Dispersion Model'!AH29,IF($B$3="pm",$H29*'Piston Model'!AH29,"Wrong Code in B3"))),0)</f>
        <v>0</v>
      </c>
      <c r="AH29">
        <f>IF($B$18&gt;$G29,IF($B$3="em",$H29*'Exponential Model'!AI29,IF($B$3="dm",$H29*'Dispersion Model'!AI29,IF($B$3="pm",$H29*'Piston Model'!AI29,"Wrong Code in B3"))),0)</f>
        <v>0</v>
      </c>
      <c r="AI29">
        <f>IF($B$18&gt;$G29,IF($B$3="em",$H29*'Exponential Model'!AJ29,IF($B$3="dm",$H29*'Dispersion Model'!AJ29,IF($B$3="pm",$H29*'Piston Model'!AJ29,"Wrong Code in B3"))),0)</f>
        <v>0</v>
      </c>
      <c r="AJ29">
        <f>IF($B$18&gt;$G29,IF($B$3="em",$H29*'Exponential Model'!AK29,IF($B$3="dm",$H29*'Dispersion Model'!AK29,IF($B$3="pm",$H29*'Piston Model'!AK29,"Wrong Code in B3"))),0)</f>
        <v>0</v>
      </c>
      <c r="AK29">
        <f>IF($B$18&gt;$G29,IF($B$3="em",$H29*'Exponential Model'!AL29,IF($B$3="dm",$H29*'Dispersion Model'!AL29,IF($B$3="pm",$H29*'Piston Model'!AL29,"Wrong Code in B3"))),0)</f>
        <v>0</v>
      </c>
      <c r="AL29">
        <f>IF($B$18&gt;$G29,IF($B$3="em",$H29*'Exponential Model'!AM29,IF($B$3="dm",$H29*'Dispersion Model'!AM29,IF($B$3="pm",$H29*'Piston Model'!AM29,"Wrong Code in B3"))),0)</f>
        <v>0</v>
      </c>
      <c r="AM29">
        <f>IF($B$18&gt;$G29,IF($B$3="em",$H29*'Exponential Model'!AN29,IF($B$3="dm",$H29*'Dispersion Model'!AN29,IF($B$3="pm",$H29*'Piston Model'!AN29,"Wrong Code in B3"))),0)</f>
        <v>0</v>
      </c>
      <c r="AN29">
        <f>IF($B$18&gt;$G29,IF($B$3="em",$H29*'Exponential Model'!AO29,IF($B$3="dm",$H29*'Dispersion Model'!AO29,IF($B$3="pm",$H29*'Piston Model'!AO29,"Wrong Code in B3"))),0)</f>
        <v>0</v>
      </c>
      <c r="AO29">
        <f>IF($B$18&gt;$G29,IF($B$3="em",$H29*'Exponential Model'!AP29,IF($B$3="dm",$H29*'Dispersion Model'!AP29,IF($B$3="pm",$H29*'Piston Model'!AP29,"Wrong Code in B3"))),0)</f>
        <v>0</v>
      </c>
      <c r="AP29">
        <f>IF($B$18&gt;$G29,IF($B$3="em",$H29*'Exponential Model'!AQ29,IF($B$3="dm",$H29*'Dispersion Model'!AQ29,IF($B$3="pm",$H29*'Piston Model'!AQ29,"Wrong Code in B3"))),0)</f>
        <v>0</v>
      </c>
      <c r="AQ29">
        <f>IF($B$18&gt;$G29,IF($B$3="em",$H29*'Exponential Model'!AR29,IF($B$3="dm",$H29*'Dispersion Model'!AR29,IF($B$3="pm",$H29*'Piston Model'!AR29,"Wrong Code in B3"))),0)</f>
        <v>0</v>
      </c>
      <c r="AR29">
        <f>IF($B$18&gt;$G29,IF($B$3="em",$H29*'Exponential Model'!AS29,IF($B$3="dm",$H29*'Dispersion Model'!AS29,IF($B$3="pm",$H29*'Piston Model'!AS29,"Wrong Code in B3"))),0)</f>
        <v>0</v>
      </c>
      <c r="AS29">
        <f>IF($B$18&gt;$G29,IF($B$3="em",$H29*'Exponential Model'!AT29,IF($B$3="dm",$H29*'Dispersion Model'!AT29,IF($B$3="pm",$H29*'Piston Model'!AT29,"Wrong Code in B3"))),0)</f>
        <v>0</v>
      </c>
      <c r="AT29">
        <f>IF($B$18&gt;$G29,IF($B$3="em",$H29*'Exponential Model'!AU29,IF($B$3="dm",$H29*'Dispersion Model'!AU29,IF($B$3="pm",$H29*'Piston Model'!AU29,"Wrong Code in B3"))),0)</f>
        <v>0</v>
      </c>
      <c r="AU29">
        <f>IF($B$18&gt;$G29,IF($B$3="em",$H29*'Exponential Model'!AV29,IF($B$3="dm",$H29*'Dispersion Model'!AV29,IF($B$3="pm",$H29*'Piston Model'!AV29,"Wrong Code in B3"))),0)</f>
        <v>0</v>
      </c>
    </row>
    <row r="30" spans="1:47" x14ac:dyDescent="0.15">
      <c r="A30" t="s">
        <v>19</v>
      </c>
      <c r="G30">
        <v>1958</v>
      </c>
      <c r="H30">
        <f>IF($B$15="tr",'Tritium Input'!H39,IF($B$15="cfc",'CFC Input'!H39,IF($B$15="kr",'85Kr Input'!H39,IF($B$15="he",'Tritium Input'!L39,"Wrong Code in B12!"))))</f>
        <v>25.4</v>
      </c>
      <c r="I30">
        <f>IF($B$18&gt;$G30,IF($B$3="em",$H30*'Exponential Model'!J30,IF($B$3="dm",$H30*'Dispersion Model'!J30,IF($B$3="pm",$H30*'Piston Model'!J30,"Wrong Code in B3"))),0)</f>
        <v>0</v>
      </c>
      <c r="J30">
        <f>IF($B$18&gt;$G30,IF($B$3="em",$H30*'Exponential Model'!K30,IF($B$3="dm",$H30*'Dispersion Model'!K30,IF($B$3="pm",$H30*'Piston Model'!K30,"Wrong Code in B3"))),0)</f>
        <v>0</v>
      </c>
      <c r="K30">
        <f>IF($B$18&gt;$G30,IF($B$3="em",$H30*'Exponential Model'!L30,IF($B$3="dm",$H30*'Dispersion Model'!L30,IF($B$3="pm",$H30*'Piston Model'!L30,"Wrong Code in B3"))),0)</f>
        <v>0</v>
      </c>
      <c r="L30">
        <f>IF($B$18&gt;$G30,IF($B$3="em",$H30*'Exponential Model'!M30,IF($B$3="dm",$H30*'Dispersion Model'!M30,IF($B$3="pm",$H30*'Piston Model'!M30,"Wrong Code in B3"))),0)</f>
        <v>0</v>
      </c>
      <c r="M30">
        <f>IF($B$18&gt;$G30,IF($B$3="em",$H30*'Exponential Model'!N30,IF($B$3="dm",$H30*'Dispersion Model'!N30,IF($B$3="pm",$H30*'Piston Model'!N30,"Wrong Code in B3"))),0)</f>
        <v>0</v>
      </c>
      <c r="N30">
        <f>IF($B$18&gt;$G30,IF($B$3="em",$H30*'Exponential Model'!O30,IF($B$3="dm",$H30*'Dispersion Model'!O30,IF($B$3="pm",$H30*'Piston Model'!O30,"Wrong Code in B3"))),0)</f>
        <v>0</v>
      </c>
      <c r="O30">
        <f>IF($B$18&gt;$G30,IF($B$3="em",$H30*'Exponential Model'!P30,IF($B$3="dm",$H30*'Dispersion Model'!P30,IF($B$3="pm",$H30*'Piston Model'!P30,"Wrong Code in B3"))),0)</f>
        <v>0</v>
      </c>
      <c r="P30">
        <f>IF($B$18&gt;$G30,IF($B$3="em",$H30*'Exponential Model'!Q30,IF($B$3="dm",$H30*'Dispersion Model'!Q30,IF($B$3="pm",$H30*'Piston Model'!Q30,"Wrong Code in B3"))),0)</f>
        <v>0</v>
      </c>
      <c r="Q30">
        <f>IF($B$18&gt;$G30,IF($B$3="em",$H30*'Exponential Model'!R30,IF($B$3="dm",$H30*'Dispersion Model'!R30,IF($B$3="pm",$H30*'Piston Model'!R30,"Wrong Code in B3"))),0)</f>
        <v>0</v>
      </c>
      <c r="R30">
        <f>IF($B$18&gt;$G30,IF($B$3="em",$H30*'Exponential Model'!S30,IF($B$3="dm",$H30*'Dispersion Model'!S30,IF($B$3="pm",$H30*'Piston Model'!S30,"Wrong Code in B3"))),0)</f>
        <v>0</v>
      </c>
      <c r="S30">
        <f>IF($B$18&gt;$G30,IF($B$3="em",$H30*'Exponential Model'!T30,IF($B$3="dm",$H30*'Dispersion Model'!T30,IF($B$3="pm",$H30*'Piston Model'!T30,"Wrong Code in B3"))),0)</f>
        <v>0</v>
      </c>
      <c r="T30">
        <f>IF($B$18&gt;$G30,IF($B$3="em",$H30*'Exponential Model'!U30,IF($B$3="dm",$H30*'Dispersion Model'!U30,IF($B$3="pm",$H30*'Piston Model'!U30,"Wrong Code in B3"))),0)</f>
        <v>0</v>
      </c>
      <c r="U30">
        <f>IF($B$18&gt;$G30,IF($B$3="em",$H30*'Exponential Model'!V30,IF($B$3="dm",$H30*'Dispersion Model'!V30,IF($B$3="pm",$H30*'Piston Model'!V30,"Wrong Code in B3"))),0)</f>
        <v>0</v>
      </c>
      <c r="V30">
        <f>IF($B$18&gt;$G30,IF($B$3="em",$H30*'Exponential Model'!W30,IF($B$3="dm",$H30*'Dispersion Model'!W30,IF($B$3="pm",$H30*'Piston Model'!W30,"Wrong Code in B3"))),0)</f>
        <v>0</v>
      </c>
      <c r="W30">
        <f>IF($B$18&gt;$G30,IF($B$3="em",$H30*'Exponential Model'!X30,IF($B$3="dm",$H30*'Dispersion Model'!X30,IF($B$3="pm",$H30*'Piston Model'!X30,"Wrong Code in B3"))),0)</f>
        <v>0</v>
      </c>
      <c r="X30">
        <f>IF($B$18&gt;$G30,IF($B$3="em",$H30*'Exponential Model'!Y30,IF($B$3="dm",$H30*'Dispersion Model'!Y30,IF($B$3="pm",$H30*'Piston Model'!Y30,"Wrong Code in B3"))),0)</f>
        <v>0</v>
      </c>
      <c r="Y30">
        <f>IF($B$18&gt;$G30,IF($B$3="em",$H30*'Exponential Model'!Z30,IF($B$3="dm",$H30*'Dispersion Model'!Z30,IF($B$3="pm",$H30*'Piston Model'!Z30,"Wrong Code in B3"))),0)</f>
        <v>0</v>
      </c>
      <c r="Z30">
        <f>IF($B$18&gt;$G30,IF($B$3="em",$H30*'Exponential Model'!AA30,IF($B$3="dm",$H30*'Dispersion Model'!AA30,IF($B$3="pm",$H30*'Piston Model'!AA30,"Wrong Code in B3"))),0)</f>
        <v>0</v>
      </c>
      <c r="AA30">
        <f>IF($B$18&gt;$G30,IF($B$3="em",$H30*'Exponential Model'!AB30,IF($B$3="dm",$H30*'Dispersion Model'!AB30,IF($B$3="pm",$H30*'Piston Model'!AB30,"Wrong Code in B3"))),0)</f>
        <v>0</v>
      </c>
      <c r="AB30">
        <f>IF($B$18&gt;$G30,IF($B$3="em",$H30*'Exponential Model'!AC30,IF($B$3="dm",$H30*'Dispersion Model'!AC30,IF($B$3="pm",$H30*'Piston Model'!AC30,"Wrong Code in B3"))),0)</f>
        <v>0</v>
      </c>
      <c r="AC30">
        <f>IF($B$18&gt;$G30,IF($B$3="em",$H30*'Exponential Model'!AD30,IF($B$3="dm",$H30*'Dispersion Model'!AD30,IF($B$3="pm",$H30*'Piston Model'!AD30,"Wrong Code in B3"))),0)</f>
        <v>0</v>
      </c>
      <c r="AD30">
        <f>IF($B$18&gt;$G30,IF($B$3="em",$H30*'Exponential Model'!AE30,IF($B$3="dm",$H30*'Dispersion Model'!AE30,IF($B$3="pm",$H30*'Piston Model'!AE30,"Wrong Code in B3"))),0)</f>
        <v>0</v>
      </c>
      <c r="AE30">
        <f>IF($B$18&gt;$G30,IF($B$3="em",$H30*'Exponential Model'!AF30,IF($B$3="dm",$H30*'Dispersion Model'!AF30,IF($B$3="pm",$H30*'Piston Model'!AF30,"Wrong Code in B3"))),0)</f>
        <v>0</v>
      </c>
      <c r="AF30">
        <f>IF($B$18&gt;$G30,IF($B$3="em",$H30*'Exponential Model'!AG30,IF($B$3="dm",$H30*'Dispersion Model'!AG30,IF($B$3="pm",$H30*'Piston Model'!AG30,"Wrong Code in B3"))),0)</f>
        <v>0</v>
      </c>
      <c r="AG30">
        <f>IF($B$18&gt;$G30,IF($B$3="em",$H30*'Exponential Model'!AH30,IF($B$3="dm",$H30*'Dispersion Model'!AH30,IF($B$3="pm",$H30*'Piston Model'!AH30,"Wrong Code in B3"))),0)</f>
        <v>0</v>
      </c>
      <c r="AH30">
        <f>IF($B$18&gt;$G30,IF($B$3="em",$H30*'Exponential Model'!AI30,IF($B$3="dm",$H30*'Dispersion Model'!AI30,IF($B$3="pm",$H30*'Piston Model'!AI30,"Wrong Code in B3"))),0)</f>
        <v>0</v>
      </c>
      <c r="AI30">
        <f>IF($B$18&gt;$G30,IF($B$3="em",$H30*'Exponential Model'!AJ30,IF($B$3="dm",$H30*'Dispersion Model'!AJ30,IF($B$3="pm",$H30*'Piston Model'!AJ30,"Wrong Code in B3"))),0)</f>
        <v>0</v>
      </c>
      <c r="AJ30">
        <f>IF($B$18&gt;$G30,IF($B$3="em",$H30*'Exponential Model'!AK30,IF($B$3="dm",$H30*'Dispersion Model'!AK30,IF($B$3="pm",$H30*'Piston Model'!AK30,"Wrong Code in B3"))),0)</f>
        <v>0</v>
      </c>
      <c r="AK30">
        <f>IF($B$18&gt;$G30,IF($B$3="em",$H30*'Exponential Model'!AL30,IF($B$3="dm",$H30*'Dispersion Model'!AL30,IF($B$3="pm",$H30*'Piston Model'!AL30,"Wrong Code in B3"))),0)</f>
        <v>0</v>
      </c>
      <c r="AL30">
        <f>IF($B$18&gt;$G30,IF($B$3="em",$H30*'Exponential Model'!AM30,IF($B$3="dm",$H30*'Dispersion Model'!AM30,IF($B$3="pm",$H30*'Piston Model'!AM30,"Wrong Code in B3"))),0)</f>
        <v>0</v>
      </c>
      <c r="AM30">
        <f>IF($B$18&gt;$G30,IF($B$3="em",$H30*'Exponential Model'!AN30,IF($B$3="dm",$H30*'Dispersion Model'!AN30,IF($B$3="pm",$H30*'Piston Model'!AN30,"Wrong Code in B3"))),0)</f>
        <v>0</v>
      </c>
      <c r="AN30">
        <f>IF($B$18&gt;$G30,IF($B$3="em",$H30*'Exponential Model'!AO30,IF($B$3="dm",$H30*'Dispersion Model'!AO30,IF($B$3="pm",$H30*'Piston Model'!AO30,"Wrong Code in B3"))),0)</f>
        <v>0</v>
      </c>
      <c r="AO30">
        <f>IF($B$18&gt;$G30,IF($B$3="em",$H30*'Exponential Model'!AP30,IF($B$3="dm",$H30*'Dispersion Model'!AP30,IF($B$3="pm",$H30*'Piston Model'!AP30,"Wrong Code in B3"))),0)</f>
        <v>0</v>
      </c>
      <c r="AP30">
        <f>IF($B$18&gt;$G30,IF($B$3="em",$H30*'Exponential Model'!AQ30,IF($B$3="dm",$H30*'Dispersion Model'!AQ30,IF($B$3="pm",$H30*'Piston Model'!AQ30,"Wrong Code in B3"))),0)</f>
        <v>0</v>
      </c>
      <c r="AQ30">
        <f>IF($B$18&gt;$G30,IF($B$3="em",$H30*'Exponential Model'!AR30,IF($B$3="dm",$H30*'Dispersion Model'!AR30,IF($B$3="pm",$H30*'Piston Model'!AR30,"Wrong Code in B3"))),0)</f>
        <v>0</v>
      </c>
      <c r="AR30">
        <f>IF($B$18&gt;$G30,IF($B$3="em",$H30*'Exponential Model'!AS30,IF($B$3="dm",$H30*'Dispersion Model'!AS30,IF($B$3="pm",$H30*'Piston Model'!AS30,"Wrong Code in B3"))),0)</f>
        <v>0</v>
      </c>
      <c r="AS30">
        <f>IF($B$18&gt;$G30,IF($B$3="em",$H30*'Exponential Model'!AT30,IF($B$3="dm",$H30*'Dispersion Model'!AT30,IF($B$3="pm",$H30*'Piston Model'!AT30,"Wrong Code in B3"))),0)</f>
        <v>0</v>
      </c>
      <c r="AT30">
        <f>IF($B$18&gt;$G30,IF($B$3="em",$H30*'Exponential Model'!AU30,IF($B$3="dm",$H30*'Dispersion Model'!AU30,IF($B$3="pm",$H30*'Piston Model'!AU30,"Wrong Code in B3"))),0)</f>
        <v>0</v>
      </c>
      <c r="AU30">
        <f>IF($B$18&gt;$G30,IF($B$3="em",$H30*'Exponential Model'!AV30,IF($B$3="dm",$H30*'Dispersion Model'!AV30,IF($B$3="pm",$H30*'Piston Model'!AV30,"Wrong Code in B3"))),0)</f>
        <v>0</v>
      </c>
    </row>
    <row r="31" spans="1:47" x14ac:dyDescent="0.15">
      <c r="A31" t="s">
        <v>24</v>
      </c>
      <c r="B31">
        <v>10.76</v>
      </c>
      <c r="G31">
        <v>1959</v>
      </c>
      <c r="H31">
        <f>IF($B$15="tr",'Tritium Input'!H40,IF($B$15="cfc",'CFC Input'!H40,IF($B$15="kr",'85Kr Input'!H40,IF($B$15="he",'Tritium Input'!L40,"Wrong Code in B12!"))))</f>
        <v>29</v>
      </c>
      <c r="I31">
        <f>IF($B$18&gt;$G31,IF($B$3="em",$H31*'Exponential Model'!J31,IF($B$3="dm",$H31*'Dispersion Model'!J31,IF($B$3="pm",$H31*'Piston Model'!J31,"Wrong Code in B3"))),0)</f>
        <v>0</v>
      </c>
      <c r="J31">
        <f>IF($B$18&gt;$G31,IF($B$3="em",$H31*'Exponential Model'!K31,IF($B$3="dm",$H31*'Dispersion Model'!K31,IF($B$3="pm",$H31*'Piston Model'!K31,"Wrong Code in B3"))),0)</f>
        <v>0</v>
      </c>
      <c r="K31">
        <f>IF($B$18&gt;$G31,IF($B$3="em",$H31*'Exponential Model'!L31,IF($B$3="dm",$H31*'Dispersion Model'!L31,IF($B$3="pm",$H31*'Piston Model'!L31,"Wrong Code in B3"))),0)</f>
        <v>0</v>
      </c>
      <c r="L31">
        <f>IF($B$18&gt;$G31,IF($B$3="em",$H31*'Exponential Model'!M31,IF($B$3="dm",$H31*'Dispersion Model'!M31,IF($B$3="pm",$H31*'Piston Model'!M31,"Wrong Code in B3"))),0)</f>
        <v>0</v>
      </c>
      <c r="M31">
        <f>IF($B$18&gt;$G31,IF($B$3="em",$H31*'Exponential Model'!N31,IF($B$3="dm",$H31*'Dispersion Model'!N31,IF($B$3="pm",$H31*'Piston Model'!N31,"Wrong Code in B3"))),0)</f>
        <v>0</v>
      </c>
      <c r="N31">
        <f>IF($B$18&gt;$G31,IF($B$3="em",$H31*'Exponential Model'!O31,IF($B$3="dm",$H31*'Dispersion Model'!O31,IF($B$3="pm",$H31*'Piston Model'!O31,"Wrong Code in B3"))),0)</f>
        <v>0</v>
      </c>
      <c r="O31">
        <f>IF($B$18&gt;$G31,IF($B$3="em",$H31*'Exponential Model'!P31,IF($B$3="dm",$H31*'Dispersion Model'!P31,IF($B$3="pm",$H31*'Piston Model'!P31,"Wrong Code in B3"))),0)</f>
        <v>0</v>
      </c>
      <c r="P31">
        <f>IF($B$18&gt;$G31,IF($B$3="em",$H31*'Exponential Model'!Q31,IF($B$3="dm",$H31*'Dispersion Model'!Q31,IF($B$3="pm",$H31*'Piston Model'!Q31,"Wrong Code in B3"))),0)</f>
        <v>0</v>
      </c>
      <c r="Q31">
        <f>IF($B$18&gt;$G31,IF($B$3="em",$H31*'Exponential Model'!R31,IF($B$3="dm",$H31*'Dispersion Model'!R31,IF($B$3="pm",$H31*'Piston Model'!R31,"Wrong Code in B3"))),0)</f>
        <v>0</v>
      </c>
      <c r="R31">
        <f>IF($B$18&gt;$G31,IF($B$3="em",$H31*'Exponential Model'!S31,IF($B$3="dm",$H31*'Dispersion Model'!S31,IF($B$3="pm",$H31*'Piston Model'!S31,"Wrong Code in B3"))),0)</f>
        <v>0</v>
      </c>
      <c r="S31">
        <f>IF($B$18&gt;$G31,IF($B$3="em",$H31*'Exponential Model'!T31,IF($B$3="dm",$H31*'Dispersion Model'!T31,IF($B$3="pm",$H31*'Piston Model'!T31,"Wrong Code in B3"))),0)</f>
        <v>0</v>
      </c>
      <c r="T31">
        <f>IF($B$18&gt;$G31,IF($B$3="em",$H31*'Exponential Model'!U31,IF($B$3="dm",$H31*'Dispersion Model'!U31,IF($B$3="pm",$H31*'Piston Model'!U31,"Wrong Code in B3"))),0)</f>
        <v>0</v>
      </c>
      <c r="U31">
        <f>IF($B$18&gt;$G31,IF($B$3="em",$H31*'Exponential Model'!V31,IF($B$3="dm",$H31*'Dispersion Model'!V31,IF($B$3="pm",$H31*'Piston Model'!V31,"Wrong Code in B3"))),0)</f>
        <v>0</v>
      </c>
      <c r="V31">
        <f>IF($B$18&gt;$G31,IF($B$3="em",$H31*'Exponential Model'!W31,IF($B$3="dm",$H31*'Dispersion Model'!W31,IF($B$3="pm",$H31*'Piston Model'!W31,"Wrong Code in B3"))),0)</f>
        <v>0</v>
      </c>
      <c r="W31">
        <f>IF($B$18&gt;$G31,IF($B$3="em",$H31*'Exponential Model'!X31,IF($B$3="dm",$H31*'Dispersion Model'!X31,IF($B$3="pm",$H31*'Piston Model'!X31,"Wrong Code in B3"))),0)</f>
        <v>0</v>
      </c>
      <c r="X31">
        <f>IF($B$18&gt;$G31,IF($B$3="em",$H31*'Exponential Model'!Y31,IF($B$3="dm",$H31*'Dispersion Model'!Y31,IF($B$3="pm",$H31*'Piston Model'!Y31,"Wrong Code in B3"))),0)</f>
        <v>0</v>
      </c>
      <c r="Y31">
        <f>IF($B$18&gt;$G31,IF($B$3="em",$H31*'Exponential Model'!Z31,IF($B$3="dm",$H31*'Dispersion Model'!Z31,IF($B$3="pm",$H31*'Piston Model'!Z31,"Wrong Code in B3"))),0)</f>
        <v>0</v>
      </c>
      <c r="Z31">
        <f>IF($B$18&gt;$G31,IF($B$3="em",$H31*'Exponential Model'!AA31,IF($B$3="dm",$H31*'Dispersion Model'!AA31,IF($B$3="pm",$H31*'Piston Model'!AA31,"Wrong Code in B3"))),0)</f>
        <v>0</v>
      </c>
      <c r="AA31">
        <f>IF($B$18&gt;$G31,IF($B$3="em",$H31*'Exponential Model'!AB31,IF($B$3="dm",$H31*'Dispersion Model'!AB31,IF($B$3="pm",$H31*'Piston Model'!AB31,"Wrong Code in B3"))),0)</f>
        <v>0</v>
      </c>
      <c r="AB31">
        <f>IF($B$18&gt;$G31,IF($B$3="em",$H31*'Exponential Model'!AC31,IF($B$3="dm",$H31*'Dispersion Model'!AC31,IF($B$3="pm",$H31*'Piston Model'!AC31,"Wrong Code in B3"))),0)</f>
        <v>0</v>
      </c>
      <c r="AC31">
        <f>IF($B$18&gt;$G31,IF($B$3="em",$H31*'Exponential Model'!AD31,IF($B$3="dm",$H31*'Dispersion Model'!AD31,IF($B$3="pm",$H31*'Piston Model'!AD31,"Wrong Code in B3"))),0)</f>
        <v>0</v>
      </c>
      <c r="AD31">
        <f>IF($B$18&gt;$G31,IF($B$3="em",$H31*'Exponential Model'!AE31,IF($B$3="dm",$H31*'Dispersion Model'!AE31,IF($B$3="pm",$H31*'Piston Model'!AE31,"Wrong Code in B3"))),0)</f>
        <v>0</v>
      </c>
      <c r="AE31">
        <f>IF($B$18&gt;$G31,IF($B$3="em",$H31*'Exponential Model'!AF31,IF($B$3="dm",$H31*'Dispersion Model'!AF31,IF($B$3="pm",$H31*'Piston Model'!AF31,"Wrong Code in B3"))),0)</f>
        <v>0</v>
      </c>
      <c r="AF31">
        <f>IF($B$18&gt;$G31,IF($B$3="em",$H31*'Exponential Model'!AG31,IF($B$3="dm",$H31*'Dispersion Model'!AG31,IF($B$3="pm",$H31*'Piston Model'!AG31,"Wrong Code in B3"))),0)</f>
        <v>0</v>
      </c>
      <c r="AG31">
        <f>IF($B$18&gt;$G31,IF($B$3="em",$H31*'Exponential Model'!AH31,IF($B$3="dm",$H31*'Dispersion Model'!AH31,IF($B$3="pm",$H31*'Piston Model'!AH31,"Wrong Code in B3"))),0)</f>
        <v>0</v>
      </c>
      <c r="AH31">
        <f>IF($B$18&gt;$G31,IF($B$3="em",$H31*'Exponential Model'!AI31,IF($B$3="dm",$H31*'Dispersion Model'!AI31,IF($B$3="pm",$H31*'Piston Model'!AI31,"Wrong Code in B3"))),0)</f>
        <v>0</v>
      </c>
      <c r="AI31">
        <f>IF($B$18&gt;$G31,IF($B$3="em",$H31*'Exponential Model'!AJ31,IF($B$3="dm",$H31*'Dispersion Model'!AJ31,IF($B$3="pm",$H31*'Piston Model'!AJ31,"Wrong Code in B3"))),0)</f>
        <v>0</v>
      </c>
      <c r="AJ31">
        <f>IF($B$18&gt;$G31,IF($B$3="em",$H31*'Exponential Model'!AK31,IF($B$3="dm",$H31*'Dispersion Model'!AK31,IF($B$3="pm",$H31*'Piston Model'!AK31,"Wrong Code in B3"))),0)</f>
        <v>0</v>
      </c>
      <c r="AK31">
        <f>IF($B$18&gt;$G31,IF($B$3="em",$H31*'Exponential Model'!AL31,IF($B$3="dm",$H31*'Dispersion Model'!AL31,IF($B$3="pm",$H31*'Piston Model'!AL31,"Wrong Code in B3"))),0)</f>
        <v>0</v>
      </c>
      <c r="AL31">
        <f>IF($B$18&gt;$G31,IF($B$3="em",$H31*'Exponential Model'!AM31,IF($B$3="dm",$H31*'Dispersion Model'!AM31,IF($B$3="pm",$H31*'Piston Model'!AM31,"Wrong Code in B3"))),0)</f>
        <v>0</v>
      </c>
      <c r="AM31">
        <f>IF($B$18&gt;$G31,IF($B$3="em",$H31*'Exponential Model'!AN31,IF($B$3="dm",$H31*'Dispersion Model'!AN31,IF($B$3="pm",$H31*'Piston Model'!AN31,"Wrong Code in B3"))),0)</f>
        <v>0</v>
      </c>
      <c r="AN31">
        <f>IF($B$18&gt;$G31,IF($B$3="em",$H31*'Exponential Model'!AO31,IF($B$3="dm",$H31*'Dispersion Model'!AO31,IF($B$3="pm",$H31*'Piston Model'!AO31,"Wrong Code in B3"))),0)</f>
        <v>0</v>
      </c>
      <c r="AO31">
        <f>IF($B$18&gt;$G31,IF($B$3="em",$H31*'Exponential Model'!AP31,IF($B$3="dm",$H31*'Dispersion Model'!AP31,IF($B$3="pm",$H31*'Piston Model'!AP31,"Wrong Code in B3"))),0)</f>
        <v>0</v>
      </c>
      <c r="AP31">
        <f>IF($B$18&gt;$G31,IF($B$3="em",$H31*'Exponential Model'!AQ31,IF($B$3="dm",$H31*'Dispersion Model'!AQ31,IF($B$3="pm",$H31*'Piston Model'!AQ31,"Wrong Code in B3"))),0)</f>
        <v>0</v>
      </c>
      <c r="AQ31">
        <f>IF($B$18&gt;$G31,IF($B$3="em",$H31*'Exponential Model'!AR31,IF($B$3="dm",$H31*'Dispersion Model'!AR31,IF($B$3="pm",$H31*'Piston Model'!AR31,"Wrong Code in B3"))),0)</f>
        <v>0</v>
      </c>
      <c r="AR31">
        <f>IF($B$18&gt;$G31,IF($B$3="em",$H31*'Exponential Model'!AS31,IF($B$3="dm",$H31*'Dispersion Model'!AS31,IF($B$3="pm",$H31*'Piston Model'!AS31,"Wrong Code in B3"))),0)</f>
        <v>0</v>
      </c>
      <c r="AS31">
        <f>IF($B$18&gt;$G31,IF($B$3="em",$H31*'Exponential Model'!AT31,IF($B$3="dm",$H31*'Dispersion Model'!AT31,IF($B$3="pm",$H31*'Piston Model'!AT31,"Wrong Code in B3"))),0)</f>
        <v>0</v>
      </c>
      <c r="AT31">
        <f>IF($B$18&gt;$G31,IF($B$3="em",$H31*'Exponential Model'!AU31,IF($B$3="dm",$H31*'Dispersion Model'!AU31,IF($B$3="pm",$H31*'Piston Model'!AU31,"Wrong Code in B3"))),0)</f>
        <v>0</v>
      </c>
      <c r="AU31">
        <f>IF($B$18&gt;$G31,IF($B$3="em",$H31*'Exponential Model'!AV31,IF($B$3="dm",$H31*'Dispersion Model'!AV31,IF($B$3="pm",$H31*'Piston Model'!AV31,"Wrong Code in B3"))),0)</f>
        <v>0</v>
      </c>
    </row>
    <row r="32" spans="1:47" x14ac:dyDescent="0.15">
      <c r="G32">
        <v>1960</v>
      </c>
      <c r="H32">
        <f>IF($B$15="tr",'Tritium Input'!H41,IF($B$15="cfc",'CFC Input'!H41,IF($B$15="kr",'85Kr Input'!H41,IF($B$15="he",'Tritium Input'!L41,"Wrong Code in B12!"))))</f>
        <v>33</v>
      </c>
      <c r="I32">
        <f>IF($B$18&gt;$G32,IF($B$3="em",$H32*'Exponential Model'!J32,IF($B$3="dm",$H32*'Dispersion Model'!J32,IF($B$3="pm",$H32*'Piston Model'!J32,"Wrong Code in B3"))),0)</f>
        <v>0</v>
      </c>
      <c r="J32">
        <f>IF($B$18&gt;$G32,IF($B$3="em",$H32*'Exponential Model'!K32,IF($B$3="dm",$H32*'Dispersion Model'!K32,IF($B$3="pm",$H32*'Piston Model'!K32,"Wrong Code in B3"))),0)</f>
        <v>0</v>
      </c>
      <c r="K32">
        <f>IF($B$18&gt;$G32,IF($B$3="em",$H32*'Exponential Model'!L32,IF($B$3="dm",$H32*'Dispersion Model'!L32,IF($B$3="pm",$H32*'Piston Model'!L32,"Wrong Code in B3"))),0)</f>
        <v>0</v>
      </c>
      <c r="L32">
        <f>IF($B$18&gt;$G32,IF($B$3="em",$H32*'Exponential Model'!M32,IF($B$3="dm",$H32*'Dispersion Model'!M32,IF($B$3="pm",$H32*'Piston Model'!M32,"Wrong Code in B3"))),0)</f>
        <v>0</v>
      </c>
      <c r="M32">
        <f>IF($B$18&gt;$G32,IF($B$3="em",$H32*'Exponential Model'!N32,IF($B$3="dm",$H32*'Dispersion Model'!N32,IF($B$3="pm",$H32*'Piston Model'!N32,"Wrong Code in B3"))),0)</f>
        <v>0</v>
      </c>
      <c r="N32">
        <f>IF($B$18&gt;$G32,IF($B$3="em",$H32*'Exponential Model'!O32,IF($B$3="dm",$H32*'Dispersion Model'!O32,IF($B$3="pm",$H32*'Piston Model'!O32,"Wrong Code in B3"))),0)</f>
        <v>0</v>
      </c>
      <c r="O32">
        <f>IF($B$18&gt;$G32,IF($B$3="em",$H32*'Exponential Model'!P32,IF($B$3="dm",$H32*'Dispersion Model'!P32,IF($B$3="pm",$H32*'Piston Model'!P32,"Wrong Code in B3"))),0)</f>
        <v>0</v>
      </c>
      <c r="P32">
        <f>IF($B$18&gt;$G32,IF($B$3="em",$H32*'Exponential Model'!Q32,IF($B$3="dm",$H32*'Dispersion Model'!Q32,IF($B$3="pm",$H32*'Piston Model'!Q32,"Wrong Code in B3"))),0)</f>
        <v>0</v>
      </c>
      <c r="Q32">
        <f>IF($B$18&gt;$G32,IF($B$3="em",$H32*'Exponential Model'!R32,IF($B$3="dm",$H32*'Dispersion Model'!R32,IF($B$3="pm",$H32*'Piston Model'!R32,"Wrong Code in B3"))),0)</f>
        <v>0</v>
      </c>
      <c r="R32">
        <f>IF($B$18&gt;$G32,IF($B$3="em",$H32*'Exponential Model'!S32,IF($B$3="dm",$H32*'Dispersion Model'!S32,IF($B$3="pm",$H32*'Piston Model'!S32,"Wrong Code in B3"))),0)</f>
        <v>0</v>
      </c>
      <c r="S32">
        <f>IF($B$18&gt;$G32,IF($B$3="em",$H32*'Exponential Model'!T32,IF($B$3="dm",$H32*'Dispersion Model'!T32,IF($B$3="pm",$H32*'Piston Model'!T32,"Wrong Code in B3"))),0)</f>
        <v>0</v>
      </c>
      <c r="T32">
        <f>IF($B$18&gt;$G32,IF($B$3="em",$H32*'Exponential Model'!U32,IF($B$3="dm",$H32*'Dispersion Model'!U32,IF($B$3="pm",$H32*'Piston Model'!U32,"Wrong Code in B3"))),0)</f>
        <v>0</v>
      </c>
      <c r="U32">
        <f>IF($B$18&gt;$G32,IF($B$3="em",$H32*'Exponential Model'!V32,IF($B$3="dm",$H32*'Dispersion Model'!V32,IF($B$3="pm",$H32*'Piston Model'!V32,"Wrong Code in B3"))),0)</f>
        <v>0</v>
      </c>
      <c r="V32">
        <f>IF($B$18&gt;$G32,IF($B$3="em",$H32*'Exponential Model'!W32,IF($B$3="dm",$H32*'Dispersion Model'!W32,IF($B$3="pm",$H32*'Piston Model'!W32,"Wrong Code in B3"))),0)</f>
        <v>0</v>
      </c>
      <c r="W32">
        <f>IF($B$18&gt;$G32,IF($B$3="em",$H32*'Exponential Model'!X32,IF($B$3="dm",$H32*'Dispersion Model'!X32,IF($B$3="pm",$H32*'Piston Model'!X32,"Wrong Code in B3"))),0)</f>
        <v>0</v>
      </c>
      <c r="X32">
        <f>IF($B$18&gt;$G32,IF($B$3="em",$H32*'Exponential Model'!Y32,IF($B$3="dm",$H32*'Dispersion Model'!Y32,IF($B$3="pm",$H32*'Piston Model'!Y32,"Wrong Code in B3"))),0)</f>
        <v>0</v>
      </c>
      <c r="Y32">
        <f>IF($B$18&gt;$G32,IF($B$3="em",$H32*'Exponential Model'!Z32,IF($B$3="dm",$H32*'Dispersion Model'!Z32,IF($B$3="pm",$H32*'Piston Model'!Z32,"Wrong Code in B3"))),0)</f>
        <v>0</v>
      </c>
      <c r="Z32">
        <f>IF($B$18&gt;$G32,IF($B$3="em",$H32*'Exponential Model'!AA32,IF($B$3="dm",$H32*'Dispersion Model'!AA32,IF($B$3="pm",$H32*'Piston Model'!AA32,"Wrong Code in B3"))),0)</f>
        <v>0</v>
      </c>
      <c r="AA32">
        <f>IF($B$18&gt;$G32,IF($B$3="em",$H32*'Exponential Model'!AB32,IF($B$3="dm",$H32*'Dispersion Model'!AB32,IF($B$3="pm",$H32*'Piston Model'!AB32,"Wrong Code in B3"))),0)</f>
        <v>0</v>
      </c>
      <c r="AB32">
        <f>IF($B$18&gt;$G32,IF($B$3="em",$H32*'Exponential Model'!AC32,IF($B$3="dm",$H32*'Dispersion Model'!AC32,IF($B$3="pm",$H32*'Piston Model'!AC32,"Wrong Code in B3"))),0)</f>
        <v>0</v>
      </c>
      <c r="AC32">
        <f>IF($B$18&gt;$G32,IF($B$3="em",$H32*'Exponential Model'!AD32,IF($B$3="dm",$H32*'Dispersion Model'!AD32,IF($B$3="pm",$H32*'Piston Model'!AD32,"Wrong Code in B3"))),0)</f>
        <v>0</v>
      </c>
      <c r="AD32">
        <f>IF($B$18&gt;$G32,IF($B$3="em",$H32*'Exponential Model'!AE32,IF($B$3="dm",$H32*'Dispersion Model'!AE32,IF($B$3="pm",$H32*'Piston Model'!AE32,"Wrong Code in B3"))),0)</f>
        <v>0</v>
      </c>
      <c r="AE32">
        <f>IF($B$18&gt;$G32,IF($B$3="em",$H32*'Exponential Model'!AF32,IF($B$3="dm",$H32*'Dispersion Model'!AF32,IF($B$3="pm",$H32*'Piston Model'!AF32,"Wrong Code in B3"))),0)</f>
        <v>0</v>
      </c>
      <c r="AF32">
        <f>IF($B$18&gt;$G32,IF($B$3="em",$H32*'Exponential Model'!AG32,IF($B$3="dm",$H32*'Dispersion Model'!AG32,IF($B$3="pm",$H32*'Piston Model'!AG32,"Wrong Code in B3"))),0)</f>
        <v>0</v>
      </c>
      <c r="AG32">
        <f>IF($B$18&gt;$G32,IF($B$3="em",$H32*'Exponential Model'!AH32,IF($B$3="dm",$H32*'Dispersion Model'!AH32,IF($B$3="pm",$H32*'Piston Model'!AH32,"Wrong Code in B3"))),0)</f>
        <v>0</v>
      </c>
      <c r="AH32">
        <f>IF($B$18&gt;$G32,IF($B$3="em",$H32*'Exponential Model'!AI32,IF($B$3="dm",$H32*'Dispersion Model'!AI32,IF($B$3="pm",$H32*'Piston Model'!AI32,"Wrong Code in B3"))),0)</f>
        <v>0</v>
      </c>
      <c r="AI32">
        <f>IF($B$18&gt;$G32,IF($B$3="em",$H32*'Exponential Model'!AJ32,IF($B$3="dm",$H32*'Dispersion Model'!AJ32,IF($B$3="pm",$H32*'Piston Model'!AJ32,"Wrong Code in B3"))),0)</f>
        <v>0</v>
      </c>
      <c r="AJ32">
        <f>IF($B$18&gt;$G32,IF($B$3="em",$H32*'Exponential Model'!AK32,IF($B$3="dm",$H32*'Dispersion Model'!AK32,IF($B$3="pm",$H32*'Piston Model'!AK32,"Wrong Code in B3"))),0)</f>
        <v>0</v>
      </c>
      <c r="AK32">
        <f>IF($B$18&gt;$G32,IF($B$3="em",$H32*'Exponential Model'!AL32,IF($B$3="dm",$H32*'Dispersion Model'!AL32,IF($B$3="pm",$H32*'Piston Model'!AL32,"Wrong Code in B3"))),0)</f>
        <v>0</v>
      </c>
      <c r="AL32">
        <f>IF($B$18&gt;$G32,IF($B$3="em",$H32*'Exponential Model'!AM32,IF($B$3="dm",$H32*'Dispersion Model'!AM32,IF($B$3="pm",$H32*'Piston Model'!AM32,"Wrong Code in B3"))),0)</f>
        <v>0</v>
      </c>
      <c r="AM32">
        <f>IF($B$18&gt;$G32,IF($B$3="em",$H32*'Exponential Model'!AN32,IF($B$3="dm",$H32*'Dispersion Model'!AN32,IF($B$3="pm",$H32*'Piston Model'!AN32,"Wrong Code in B3"))),0)</f>
        <v>0</v>
      </c>
      <c r="AN32">
        <f>IF($B$18&gt;$G32,IF($B$3="em",$H32*'Exponential Model'!AO32,IF($B$3="dm",$H32*'Dispersion Model'!AO32,IF($B$3="pm",$H32*'Piston Model'!AO32,"Wrong Code in B3"))),0)</f>
        <v>0</v>
      </c>
      <c r="AO32">
        <f>IF($B$18&gt;$G32,IF($B$3="em",$H32*'Exponential Model'!AP32,IF($B$3="dm",$H32*'Dispersion Model'!AP32,IF($B$3="pm",$H32*'Piston Model'!AP32,"Wrong Code in B3"))),0)</f>
        <v>0</v>
      </c>
      <c r="AP32">
        <f>IF($B$18&gt;$G32,IF($B$3="em",$H32*'Exponential Model'!AQ32,IF($B$3="dm",$H32*'Dispersion Model'!AQ32,IF($B$3="pm",$H32*'Piston Model'!AQ32,"Wrong Code in B3"))),0)</f>
        <v>0</v>
      </c>
      <c r="AQ32">
        <f>IF($B$18&gt;$G32,IF($B$3="em",$H32*'Exponential Model'!AR32,IF($B$3="dm",$H32*'Dispersion Model'!AR32,IF($B$3="pm",$H32*'Piston Model'!AR32,"Wrong Code in B3"))),0)</f>
        <v>0</v>
      </c>
      <c r="AR32">
        <f>IF($B$18&gt;$G32,IF($B$3="em",$H32*'Exponential Model'!AS32,IF($B$3="dm",$H32*'Dispersion Model'!AS32,IF($B$3="pm",$H32*'Piston Model'!AS32,"Wrong Code in B3"))),0)</f>
        <v>0</v>
      </c>
      <c r="AS32">
        <f>IF($B$18&gt;$G32,IF($B$3="em",$H32*'Exponential Model'!AT32,IF($B$3="dm",$H32*'Dispersion Model'!AT32,IF($B$3="pm",$H32*'Piston Model'!AT32,"Wrong Code in B3"))),0)</f>
        <v>0</v>
      </c>
      <c r="AT32">
        <f>IF($B$18&gt;$G32,IF($B$3="em",$H32*'Exponential Model'!AU32,IF($B$3="dm",$H32*'Dispersion Model'!AU32,IF($B$3="pm",$H32*'Piston Model'!AU32,"Wrong Code in B3"))),0)</f>
        <v>0</v>
      </c>
      <c r="AU32">
        <f>IF($B$18&gt;$G32,IF($B$3="em",$H32*'Exponential Model'!AV32,IF($B$3="dm",$H32*'Dispersion Model'!AV32,IF($B$3="pm",$H32*'Piston Model'!AV32,"Wrong Code in B3"))),0)</f>
        <v>33</v>
      </c>
    </row>
    <row r="33" spans="1:47" x14ac:dyDescent="0.15">
      <c r="A33" t="s">
        <v>21</v>
      </c>
      <c r="G33">
        <v>1961</v>
      </c>
      <c r="H33">
        <f>IF($B$15="tr",'Tritium Input'!H42,IF($B$15="cfc",'CFC Input'!H42,IF($B$15="kr",'85Kr Input'!H42,IF($B$15="he",'Tritium Input'!L42,"Wrong Code in B12!"))))</f>
        <v>37.700000000000003</v>
      </c>
      <c r="I33">
        <f>IF($B$18&gt;$G33,IF($B$3="em",$H33*'Exponential Model'!J33,IF($B$3="dm",$H33*'Dispersion Model'!J33,IF($B$3="pm",$H33*'Piston Model'!J33,"Wrong Code in B3"))),0)</f>
        <v>0</v>
      </c>
      <c r="J33">
        <f>IF($B$18&gt;$G33,IF($B$3="em",$H33*'Exponential Model'!K33,IF($B$3="dm",$H33*'Dispersion Model'!K33,IF($B$3="pm",$H33*'Piston Model'!K33,"Wrong Code in B3"))),0)</f>
        <v>0</v>
      </c>
      <c r="K33">
        <f>IF($B$18&gt;$G33,IF($B$3="em",$H33*'Exponential Model'!L33,IF($B$3="dm",$H33*'Dispersion Model'!L33,IF($B$3="pm",$H33*'Piston Model'!L33,"Wrong Code in B3"))),0)</f>
        <v>0</v>
      </c>
      <c r="L33">
        <f>IF($B$18&gt;$G33,IF($B$3="em",$H33*'Exponential Model'!M33,IF($B$3="dm",$H33*'Dispersion Model'!M33,IF($B$3="pm",$H33*'Piston Model'!M33,"Wrong Code in B3"))),0)</f>
        <v>0</v>
      </c>
      <c r="M33">
        <f>IF($B$18&gt;$G33,IF($B$3="em",$H33*'Exponential Model'!N33,IF($B$3="dm",$H33*'Dispersion Model'!N33,IF($B$3="pm",$H33*'Piston Model'!N33,"Wrong Code in B3"))),0)</f>
        <v>0</v>
      </c>
      <c r="N33">
        <f>IF($B$18&gt;$G33,IF($B$3="em",$H33*'Exponential Model'!O33,IF($B$3="dm",$H33*'Dispersion Model'!O33,IF($B$3="pm",$H33*'Piston Model'!O33,"Wrong Code in B3"))),0)</f>
        <v>0</v>
      </c>
      <c r="O33">
        <f>IF($B$18&gt;$G33,IF($B$3="em",$H33*'Exponential Model'!P33,IF($B$3="dm",$H33*'Dispersion Model'!P33,IF($B$3="pm",$H33*'Piston Model'!P33,"Wrong Code in B3"))),0)</f>
        <v>0</v>
      </c>
      <c r="P33">
        <f>IF($B$18&gt;$G33,IF($B$3="em",$H33*'Exponential Model'!Q33,IF($B$3="dm",$H33*'Dispersion Model'!Q33,IF($B$3="pm",$H33*'Piston Model'!Q33,"Wrong Code in B3"))),0)</f>
        <v>0</v>
      </c>
      <c r="Q33">
        <f>IF($B$18&gt;$G33,IF($B$3="em",$H33*'Exponential Model'!R33,IF($B$3="dm",$H33*'Dispersion Model'!R33,IF($B$3="pm",$H33*'Piston Model'!R33,"Wrong Code in B3"))),0)</f>
        <v>0</v>
      </c>
      <c r="R33">
        <f>IF($B$18&gt;$G33,IF($B$3="em",$H33*'Exponential Model'!S33,IF($B$3="dm",$H33*'Dispersion Model'!S33,IF($B$3="pm",$H33*'Piston Model'!S33,"Wrong Code in B3"))),0)</f>
        <v>0</v>
      </c>
      <c r="S33">
        <f>IF($B$18&gt;$G33,IF($B$3="em",$H33*'Exponential Model'!T33,IF($B$3="dm",$H33*'Dispersion Model'!T33,IF($B$3="pm",$H33*'Piston Model'!T33,"Wrong Code in B3"))),0)</f>
        <v>0</v>
      </c>
      <c r="T33">
        <f>IF($B$18&gt;$G33,IF($B$3="em",$H33*'Exponential Model'!U33,IF($B$3="dm",$H33*'Dispersion Model'!U33,IF($B$3="pm",$H33*'Piston Model'!U33,"Wrong Code in B3"))),0)</f>
        <v>0</v>
      </c>
      <c r="U33">
        <f>IF($B$18&gt;$G33,IF($B$3="em",$H33*'Exponential Model'!V33,IF($B$3="dm",$H33*'Dispersion Model'!V33,IF($B$3="pm",$H33*'Piston Model'!V33,"Wrong Code in B3"))),0)</f>
        <v>0</v>
      </c>
      <c r="V33">
        <f>IF($B$18&gt;$G33,IF($B$3="em",$H33*'Exponential Model'!W33,IF($B$3="dm",$H33*'Dispersion Model'!W33,IF($B$3="pm",$H33*'Piston Model'!W33,"Wrong Code in B3"))),0)</f>
        <v>0</v>
      </c>
      <c r="W33">
        <f>IF($B$18&gt;$G33,IF($B$3="em",$H33*'Exponential Model'!X33,IF($B$3="dm",$H33*'Dispersion Model'!X33,IF($B$3="pm",$H33*'Piston Model'!X33,"Wrong Code in B3"))),0)</f>
        <v>0</v>
      </c>
      <c r="X33">
        <f>IF($B$18&gt;$G33,IF($B$3="em",$H33*'Exponential Model'!Y33,IF($B$3="dm",$H33*'Dispersion Model'!Y33,IF($B$3="pm",$H33*'Piston Model'!Y33,"Wrong Code in B3"))),0)</f>
        <v>0</v>
      </c>
      <c r="Y33">
        <f>IF($B$18&gt;$G33,IF($B$3="em",$H33*'Exponential Model'!Z33,IF($B$3="dm",$H33*'Dispersion Model'!Z33,IF($B$3="pm",$H33*'Piston Model'!Z33,"Wrong Code in B3"))),0)</f>
        <v>0</v>
      </c>
      <c r="Z33">
        <f>IF($B$18&gt;$G33,IF($B$3="em",$H33*'Exponential Model'!AA33,IF($B$3="dm",$H33*'Dispersion Model'!AA33,IF($B$3="pm",$H33*'Piston Model'!AA33,"Wrong Code in B3"))),0)</f>
        <v>0</v>
      </c>
      <c r="AA33">
        <f>IF($B$18&gt;$G33,IF($B$3="em",$H33*'Exponential Model'!AB33,IF($B$3="dm",$H33*'Dispersion Model'!AB33,IF($B$3="pm",$H33*'Piston Model'!AB33,"Wrong Code in B3"))),0)</f>
        <v>0</v>
      </c>
      <c r="AB33">
        <f>IF($B$18&gt;$G33,IF($B$3="em",$H33*'Exponential Model'!AC33,IF($B$3="dm",$H33*'Dispersion Model'!AC33,IF($B$3="pm",$H33*'Piston Model'!AC33,"Wrong Code in B3"))),0)</f>
        <v>0</v>
      </c>
      <c r="AC33">
        <f>IF($B$18&gt;$G33,IF($B$3="em",$H33*'Exponential Model'!AD33,IF($B$3="dm",$H33*'Dispersion Model'!AD33,IF($B$3="pm",$H33*'Piston Model'!AD33,"Wrong Code in B3"))),0)</f>
        <v>0</v>
      </c>
      <c r="AD33">
        <f>IF($B$18&gt;$G33,IF($B$3="em",$H33*'Exponential Model'!AE33,IF($B$3="dm",$H33*'Dispersion Model'!AE33,IF($B$3="pm",$H33*'Piston Model'!AE33,"Wrong Code in B3"))),0)</f>
        <v>0</v>
      </c>
      <c r="AE33">
        <f>IF($B$18&gt;$G33,IF($B$3="em",$H33*'Exponential Model'!AF33,IF($B$3="dm",$H33*'Dispersion Model'!AF33,IF($B$3="pm",$H33*'Piston Model'!AF33,"Wrong Code in B3"))),0)</f>
        <v>0</v>
      </c>
      <c r="AF33">
        <f>IF($B$18&gt;$G33,IF($B$3="em",$H33*'Exponential Model'!AG33,IF($B$3="dm",$H33*'Dispersion Model'!AG33,IF($B$3="pm",$H33*'Piston Model'!AG33,"Wrong Code in B3"))),0)</f>
        <v>0</v>
      </c>
      <c r="AG33">
        <f>IF($B$18&gt;$G33,IF($B$3="em",$H33*'Exponential Model'!AH33,IF($B$3="dm",$H33*'Dispersion Model'!AH33,IF($B$3="pm",$H33*'Piston Model'!AH33,"Wrong Code in B3"))),0)</f>
        <v>0</v>
      </c>
      <c r="AH33">
        <f>IF($B$18&gt;$G33,IF($B$3="em",$H33*'Exponential Model'!AI33,IF($B$3="dm",$H33*'Dispersion Model'!AI33,IF($B$3="pm",$H33*'Piston Model'!AI33,"Wrong Code in B3"))),0)</f>
        <v>0</v>
      </c>
      <c r="AI33">
        <f>IF($B$18&gt;$G33,IF($B$3="em",$H33*'Exponential Model'!AJ33,IF($B$3="dm",$H33*'Dispersion Model'!AJ33,IF($B$3="pm",$H33*'Piston Model'!AJ33,"Wrong Code in B3"))),0)</f>
        <v>0</v>
      </c>
      <c r="AJ33">
        <f>IF($B$18&gt;$G33,IF($B$3="em",$H33*'Exponential Model'!AK33,IF($B$3="dm",$H33*'Dispersion Model'!AK33,IF($B$3="pm",$H33*'Piston Model'!AK33,"Wrong Code in B3"))),0)</f>
        <v>0</v>
      </c>
      <c r="AK33">
        <f>IF($B$18&gt;$G33,IF($B$3="em",$H33*'Exponential Model'!AL33,IF($B$3="dm",$H33*'Dispersion Model'!AL33,IF($B$3="pm",$H33*'Piston Model'!AL33,"Wrong Code in B3"))),0)</f>
        <v>0</v>
      </c>
      <c r="AL33">
        <f>IF($B$18&gt;$G33,IF($B$3="em",$H33*'Exponential Model'!AM33,IF($B$3="dm",$H33*'Dispersion Model'!AM33,IF($B$3="pm",$H33*'Piston Model'!AM33,"Wrong Code in B3"))),0)</f>
        <v>0</v>
      </c>
      <c r="AM33">
        <f>IF($B$18&gt;$G33,IF($B$3="em",$H33*'Exponential Model'!AN33,IF($B$3="dm",$H33*'Dispersion Model'!AN33,IF($B$3="pm",$H33*'Piston Model'!AN33,"Wrong Code in B3"))),0)</f>
        <v>0</v>
      </c>
      <c r="AN33">
        <f>IF($B$18&gt;$G33,IF($B$3="em",$H33*'Exponential Model'!AO33,IF($B$3="dm",$H33*'Dispersion Model'!AO33,IF($B$3="pm",$H33*'Piston Model'!AO33,"Wrong Code in B3"))),0)</f>
        <v>0</v>
      </c>
      <c r="AO33">
        <f>IF($B$18&gt;$G33,IF($B$3="em",$H33*'Exponential Model'!AP33,IF($B$3="dm",$H33*'Dispersion Model'!AP33,IF($B$3="pm",$H33*'Piston Model'!AP33,"Wrong Code in B3"))),0)</f>
        <v>0</v>
      </c>
      <c r="AP33">
        <f>IF($B$18&gt;$G33,IF($B$3="em",$H33*'Exponential Model'!AQ33,IF($B$3="dm",$H33*'Dispersion Model'!AQ33,IF($B$3="pm",$H33*'Piston Model'!AQ33,"Wrong Code in B3"))),0)</f>
        <v>0</v>
      </c>
      <c r="AQ33">
        <f>IF($B$18&gt;$G33,IF($B$3="em",$H33*'Exponential Model'!AR33,IF($B$3="dm",$H33*'Dispersion Model'!AR33,IF($B$3="pm",$H33*'Piston Model'!AR33,"Wrong Code in B3"))),0)</f>
        <v>0</v>
      </c>
      <c r="AR33">
        <f>IF($B$18&gt;$G33,IF($B$3="em",$H33*'Exponential Model'!AS33,IF($B$3="dm",$H33*'Dispersion Model'!AS33,IF($B$3="pm",$H33*'Piston Model'!AS33,"Wrong Code in B3"))),0)</f>
        <v>0</v>
      </c>
      <c r="AS33">
        <f>IF($B$18&gt;$G33,IF($B$3="em",$H33*'Exponential Model'!AT33,IF($B$3="dm",$H33*'Dispersion Model'!AT33,IF($B$3="pm",$H33*'Piston Model'!AT33,"Wrong Code in B3"))),0)</f>
        <v>0</v>
      </c>
      <c r="AT33">
        <f>IF($B$18&gt;$G33,IF($B$3="em",$H33*'Exponential Model'!AU33,IF($B$3="dm",$H33*'Dispersion Model'!AU33,IF($B$3="pm",$H33*'Piston Model'!AU33,"Wrong Code in B3"))),0)</f>
        <v>37.700000000000003</v>
      </c>
      <c r="AU33">
        <f>IF($B$18&gt;$G33,IF($B$3="em",$H33*'Exponential Model'!AV33,IF($B$3="dm",$H33*'Dispersion Model'!AV33,IF($B$3="pm",$H33*'Piston Model'!AV33,"Wrong Code in B3"))),0)</f>
        <v>0</v>
      </c>
    </row>
    <row r="34" spans="1:47" x14ac:dyDescent="0.15">
      <c r="A34" t="s">
        <v>22</v>
      </c>
      <c r="B34">
        <f>IF($B$15="tr",LN(2)/$B$28,IF($B$15="kr",LN(2)/$B$31,0))</f>
        <v>0</v>
      </c>
      <c r="G34">
        <v>1962</v>
      </c>
      <c r="H34">
        <f>IF($B$15="tr",'Tritium Input'!H43,IF($B$15="cfc",'CFC Input'!H43,IF($B$15="kr",'85Kr Input'!H43,IF($B$15="he",'Tritium Input'!L43,"Wrong Code in B12!"))))</f>
        <v>43.1</v>
      </c>
      <c r="I34">
        <f>IF($B$18&gt;$G34,IF($B$3="em",$H34*'Exponential Model'!J34,IF($B$3="dm",$H34*'Dispersion Model'!J34,IF($B$3="pm",$H34*'Piston Model'!J34,"Wrong Code in B3"))),0)</f>
        <v>0</v>
      </c>
      <c r="J34">
        <f>IF($B$18&gt;$G34,IF($B$3="em",$H34*'Exponential Model'!K34,IF($B$3="dm",$H34*'Dispersion Model'!K34,IF($B$3="pm",$H34*'Piston Model'!K34,"Wrong Code in B3"))),0)</f>
        <v>0</v>
      </c>
      <c r="K34">
        <f>IF($B$18&gt;$G34,IF($B$3="em",$H34*'Exponential Model'!L34,IF($B$3="dm",$H34*'Dispersion Model'!L34,IF($B$3="pm",$H34*'Piston Model'!L34,"Wrong Code in B3"))),0)</f>
        <v>0</v>
      </c>
      <c r="L34">
        <f>IF($B$18&gt;$G34,IF($B$3="em",$H34*'Exponential Model'!M34,IF($B$3="dm",$H34*'Dispersion Model'!M34,IF($B$3="pm",$H34*'Piston Model'!M34,"Wrong Code in B3"))),0)</f>
        <v>0</v>
      </c>
      <c r="M34">
        <f>IF($B$18&gt;$G34,IF($B$3="em",$H34*'Exponential Model'!N34,IF($B$3="dm",$H34*'Dispersion Model'!N34,IF($B$3="pm",$H34*'Piston Model'!N34,"Wrong Code in B3"))),0)</f>
        <v>0</v>
      </c>
      <c r="N34">
        <f>IF($B$18&gt;$G34,IF($B$3="em",$H34*'Exponential Model'!O34,IF($B$3="dm",$H34*'Dispersion Model'!O34,IF($B$3="pm",$H34*'Piston Model'!O34,"Wrong Code in B3"))),0)</f>
        <v>0</v>
      </c>
      <c r="O34">
        <f>IF($B$18&gt;$G34,IF($B$3="em",$H34*'Exponential Model'!P34,IF($B$3="dm",$H34*'Dispersion Model'!P34,IF($B$3="pm",$H34*'Piston Model'!P34,"Wrong Code in B3"))),0)</f>
        <v>0</v>
      </c>
      <c r="P34">
        <f>IF($B$18&gt;$G34,IF($B$3="em",$H34*'Exponential Model'!Q34,IF($B$3="dm",$H34*'Dispersion Model'!Q34,IF($B$3="pm",$H34*'Piston Model'!Q34,"Wrong Code in B3"))),0)</f>
        <v>0</v>
      </c>
      <c r="Q34">
        <f>IF($B$18&gt;$G34,IF($B$3="em",$H34*'Exponential Model'!R34,IF($B$3="dm",$H34*'Dispersion Model'!R34,IF($B$3="pm",$H34*'Piston Model'!R34,"Wrong Code in B3"))),0)</f>
        <v>0</v>
      </c>
      <c r="R34">
        <f>IF($B$18&gt;$G34,IF($B$3="em",$H34*'Exponential Model'!S34,IF($B$3="dm",$H34*'Dispersion Model'!S34,IF($B$3="pm",$H34*'Piston Model'!S34,"Wrong Code in B3"))),0)</f>
        <v>0</v>
      </c>
      <c r="S34">
        <f>IF($B$18&gt;$G34,IF($B$3="em",$H34*'Exponential Model'!T34,IF($B$3="dm",$H34*'Dispersion Model'!T34,IF($B$3="pm",$H34*'Piston Model'!T34,"Wrong Code in B3"))),0)</f>
        <v>0</v>
      </c>
      <c r="T34">
        <f>IF($B$18&gt;$G34,IF($B$3="em",$H34*'Exponential Model'!U34,IF($B$3="dm",$H34*'Dispersion Model'!U34,IF($B$3="pm",$H34*'Piston Model'!U34,"Wrong Code in B3"))),0)</f>
        <v>0</v>
      </c>
      <c r="U34">
        <f>IF($B$18&gt;$G34,IF($B$3="em",$H34*'Exponential Model'!V34,IF($B$3="dm",$H34*'Dispersion Model'!V34,IF($B$3="pm",$H34*'Piston Model'!V34,"Wrong Code in B3"))),0)</f>
        <v>0</v>
      </c>
      <c r="V34">
        <f>IF($B$18&gt;$G34,IF($B$3="em",$H34*'Exponential Model'!W34,IF($B$3="dm",$H34*'Dispersion Model'!W34,IF($B$3="pm",$H34*'Piston Model'!W34,"Wrong Code in B3"))),0)</f>
        <v>0</v>
      </c>
      <c r="W34">
        <f>IF($B$18&gt;$G34,IF($B$3="em",$H34*'Exponential Model'!X34,IF($B$3="dm",$H34*'Dispersion Model'!X34,IF($B$3="pm",$H34*'Piston Model'!X34,"Wrong Code in B3"))),0)</f>
        <v>0</v>
      </c>
      <c r="X34">
        <f>IF($B$18&gt;$G34,IF($B$3="em",$H34*'Exponential Model'!Y34,IF($B$3="dm",$H34*'Dispersion Model'!Y34,IF($B$3="pm",$H34*'Piston Model'!Y34,"Wrong Code in B3"))),0)</f>
        <v>0</v>
      </c>
      <c r="Y34">
        <f>IF($B$18&gt;$G34,IF($B$3="em",$H34*'Exponential Model'!Z34,IF($B$3="dm",$H34*'Dispersion Model'!Z34,IF($B$3="pm",$H34*'Piston Model'!Z34,"Wrong Code in B3"))),0)</f>
        <v>0</v>
      </c>
      <c r="Z34">
        <f>IF($B$18&gt;$G34,IF($B$3="em",$H34*'Exponential Model'!AA34,IF($B$3="dm",$H34*'Dispersion Model'!AA34,IF($B$3="pm",$H34*'Piston Model'!AA34,"Wrong Code in B3"))),0)</f>
        <v>0</v>
      </c>
      <c r="AA34">
        <f>IF($B$18&gt;$G34,IF($B$3="em",$H34*'Exponential Model'!AB34,IF($B$3="dm",$H34*'Dispersion Model'!AB34,IF($B$3="pm",$H34*'Piston Model'!AB34,"Wrong Code in B3"))),0)</f>
        <v>0</v>
      </c>
      <c r="AB34">
        <f>IF($B$18&gt;$G34,IF($B$3="em",$H34*'Exponential Model'!AC34,IF($B$3="dm",$H34*'Dispersion Model'!AC34,IF($B$3="pm",$H34*'Piston Model'!AC34,"Wrong Code in B3"))),0)</f>
        <v>0</v>
      </c>
      <c r="AC34">
        <f>IF($B$18&gt;$G34,IF($B$3="em",$H34*'Exponential Model'!AD34,IF($B$3="dm",$H34*'Dispersion Model'!AD34,IF($B$3="pm",$H34*'Piston Model'!AD34,"Wrong Code in B3"))),0)</f>
        <v>0</v>
      </c>
      <c r="AD34">
        <f>IF($B$18&gt;$G34,IF($B$3="em",$H34*'Exponential Model'!AE34,IF($B$3="dm",$H34*'Dispersion Model'!AE34,IF($B$3="pm",$H34*'Piston Model'!AE34,"Wrong Code in B3"))),0)</f>
        <v>0</v>
      </c>
      <c r="AE34">
        <f>IF($B$18&gt;$G34,IF($B$3="em",$H34*'Exponential Model'!AF34,IF($B$3="dm",$H34*'Dispersion Model'!AF34,IF($B$3="pm",$H34*'Piston Model'!AF34,"Wrong Code in B3"))),0)</f>
        <v>0</v>
      </c>
      <c r="AF34">
        <f>IF($B$18&gt;$G34,IF($B$3="em",$H34*'Exponential Model'!AG34,IF($B$3="dm",$H34*'Dispersion Model'!AG34,IF($B$3="pm",$H34*'Piston Model'!AG34,"Wrong Code in B3"))),0)</f>
        <v>0</v>
      </c>
      <c r="AG34">
        <f>IF($B$18&gt;$G34,IF($B$3="em",$H34*'Exponential Model'!AH34,IF($B$3="dm",$H34*'Dispersion Model'!AH34,IF($B$3="pm",$H34*'Piston Model'!AH34,"Wrong Code in B3"))),0)</f>
        <v>0</v>
      </c>
      <c r="AH34">
        <f>IF($B$18&gt;$G34,IF($B$3="em",$H34*'Exponential Model'!AI34,IF($B$3="dm",$H34*'Dispersion Model'!AI34,IF($B$3="pm",$H34*'Piston Model'!AI34,"Wrong Code in B3"))),0)</f>
        <v>0</v>
      </c>
      <c r="AI34">
        <f>IF($B$18&gt;$G34,IF($B$3="em",$H34*'Exponential Model'!AJ34,IF($B$3="dm",$H34*'Dispersion Model'!AJ34,IF($B$3="pm",$H34*'Piston Model'!AJ34,"Wrong Code in B3"))),0)</f>
        <v>0</v>
      </c>
      <c r="AJ34">
        <f>IF($B$18&gt;$G34,IF($B$3="em",$H34*'Exponential Model'!AK34,IF($B$3="dm",$H34*'Dispersion Model'!AK34,IF($B$3="pm",$H34*'Piston Model'!AK34,"Wrong Code in B3"))),0)</f>
        <v>0</v>
      </c>
      <c r="AK34">
        <f>IF($B$18&gt;$G34,IF($B$3="em",$H34*'Exponential Model'!AL34,IF($B$3="dm",$H34*'Dispersion Model'!AL34,IF($B$3="pm",$H34*'Piston Model'!AL34,"Wrong Code in B3"))),0)</f>
        <v>0</v>
      </c>
      <c r="AL34">
        <f>IF($B$18&gt;$G34,IF($B$3="em",$H34*'Exponential Model'!AM34,IF($B$3="dm",$H34*'Dispersion Model'!AM34,IF($B$3="pm",$H34*'Piston Model'!AM34,"Wrong Code in B3"))),0)</f>
        <v>0</v>
      </c>
      <c r="AM34">
        <f>IF($B$18&gt;$G34,IF($B$3="em",$H34*'Exponential Model'!AN34,IF($B$3="dm",$H34*'Dispersion Model'!AN34,IF($B$3="pm",$H34*'Piston Model'!AN34,"Wrong Code in B3"))),0)</f>
        <v>0</v>
      </c>
      <c r="AN34">
        <f>IF($B$18&gt;$G34,IF($B$3="em",$H34*'Exponential Model'!AO34,IF($B$3="dm",$H34*'Dispersion Model'!AO34,IF($B$3="pm",$H34*'Piston Model'!AO34,"Wrong Code in B3"))),0)</f>
        <v>0</v>
      </c>
      <c r="AO34">
        <f>IF($B$18&gt;$G34,IF($B$3="em",$H34*'Exponential Model'!AP34,IF($B$3="dm",$H34*'Dispersion Model'!AP34,IF($B$3="pm",$H34*'Piston Model'!AP34,"Wrong Code in B3"))),0)</f>
        <v>0</v>
      </c>
      <c r="AP34">
        <f>IF($B$18&gt;$G34,IF($B$3="em",$H34*'Exponential Model'!AQ34,IF($B$3="dm",$H34*'Dispersion Model'!AQ34,IF($B$3="pm",$H34*'Piston Model'!AQ34,"Wrong Code in B3"))),0)</f>
        <v>0</v>
      </c>
      <c r="AQ34">
        <f>IF($B$18&gt;$G34,IF($B$3="em",$H34*'Exponential Model'!AR34,IF($B$3="dm",$H34*'Dispersion Model'!AR34,IF($B$3="pm",$H34*'Piston Model'!AR34,"Wrong Code in B3"))),0)</f>
        <v>0</v>
      </c>
      <c r="AR34">
        <f>IF($B$18&gt;$G34,IF($B$3="em",$H34*'Exponential Model'!AS34,IF($B$3="dm",$H34*'Dispersion Model'!AS34,IF($B$3="pm",$H34*'Piston Model'!AS34,"Wrong Code in B3"))),0)</f>
        <v>0</v>
      </c>
      <c r="AS34">
        <f>IF($B$18&gt;$G34,IF($B$3="em",$H34*'Exponential Model'!AT34,IF($B$3="dm",$H34*'Dispersion Model'!AT34,IF($B$3="pm",$H34*'Piston Model'!AT34,"Wrong Code in B3"))),0)</f>
        <v>43.1</v>
      </c>
      <c r="AT34">
        <f>IF($B$18&gt;$G34,IF($B$3="em",$H34*'Exponential Model'!AU34,IF($B$3="dm",$H34*'Dispersion Model'!AU34,IF($B$3="pm",$H34*'Piston Model'!AU34,"Wrong Code in B3"))),0)</f>
        <v>0</v>
      </c>
      <c r="AU34">
        <f>IF($B$18&gt;$G34,IF($B$3="em",$H34*'Exponential Model'!AV34,IF($B$3="dm",$H34*'Dispersion Model'!AV34,IF($B$3="pm",$H34*'Piston Model'!AV34,"Wrong Code in B3"))),0)</f>
        <v>0</v>
      </c>
    </row>
    <row r="35" spans="1:47" x14ac:dyDescent="0.15">
      <c r="G35">
        <v>1963</v>
      </c>
      <c r="H35">
        <f>IF($B$15="tr",'Tritium Input'!H44,IF($B$15="cfc",'CFC Input'!H44,IF($B$15="kr",'85Kr Input'!H44,IF($B$15="he",'Tritium Input'!L44,"Wrong Code in B12!"))))</f>
        <v>49.3</v>
      </c>
      <c r="I35">
        <f>IF($B$18&gt;$G35,IF($B$3="em",$H35*'Exponential Model'!J35,IF($B$3="dm",$H35*'Dispersion Model'!J35,IF($B$3="pm",$H35*'Piston Model'!J35,"Wrong Code in B3"))),0)</f>
        <v>0</v>
      </c>
      <c r="J35">
        <f>IF($B$18&gt;$G35,IF($B$3="em",$H35*'Exponential Model'!K35,IF($B$3="dm",$H35*'Dispersion Model'!K35,IF($B$3="pm",$H35*'Piston Model'!K35,"Wrong Code in B3"))),0)</f>
        <v>0</v>
      </c>
      <c r="K35">
        <f>IF($B$18&gt;$G35,IF($B$3="em",$H35*'Exponential Model'!L35,IF($B$3="dm",$H35*'Dispersion Model'!L35,IF($B$3="pm",$H35*'Piston Model'!L35,"Wrong Code in B3"))),0)</f>
        <v>0</v>
      </c>
      <c r="L35">
        <f>IF($B$18&gt;$G35,IF($B$3="em",$H35*'Exponential Model'!M35,IF($B$3="dm",$H35*'Dispersion Model'!M35,IF($B$3="pm",$H35*'Piston Model'!M35,"Wrong Code in B3"))),0)</f>
        <v>0</v>
      </c>
      <c r="M35">
        <f>IF($B$18&gt;$G35,IF($B$3="em",$H35*'Exponential Model'!N35,IF($B$3="dm",$H35*'Dispersion Model'!N35,IF($B$3="pm",$H35*'Piston Model'!N35,"Wrong Code in B3"))),0)</f>
        <v>0</v>
      </c>
      <c r="N35">
        <f>IF($B$18&gt;$G35,IF($B$3="em",$H35*'Exponential Model'!O35,IF($B$3="dm",$H35*'Dispersion Model'!O35,IF($B$3="pm",$H35*'Piston Model'!O35,"Wrong Code in B3"))),0)</f>
        <v>0</v>
      </c>
      <c r="O35">
        <f>IF($B$18&gt;$G35,IF($B$3="em",$H35*'Exponential Model'!P35,IF($B$3="dm",$H35*'Dispersion Model'!P35,IF($B$3="pm",$H35*'Piston Model'!P35,"Wrong Code in B3"))),0)</f>
        <v>0</v>
      </c>
      <c r="P35">
        <f>IF($B$18&gt;$G35,IF($B$3="em",$H35*'Exponential Model'!Q35,IF($B$3="dm",$H35*'Dispersion Model'!Q35,IF($B$3="pm",$H35*'Piston Model'!Q35,"Wrong Code in B3"))),0)</f>
        <v>0</v>
      </c>
      <c r="Q35">
        <f>IF($B$18&gt;$G35,IF($B$3="em",$H35*'Exponential Model'!R35,IF($B$3="dm",$H35*'Dispersion Model'!R35,IF($B$3="pm",$H35*'Piston Model'!R35,"Wrong Code in B3"))),0)</f>
        <v>0</v>
      </c>
      <c r="R35">
        <f>IF($B$18&gt;$G35,IF($B$3="em",$H35*'Exponential Model'!S35,IF($B$3="dm",$H35*'Dispersion Model'!S35,IF($B$3="pm",$H35*'Piston Model'!S35,"Wrong Code in B3"))),0)</f>
        <v>0</v>
      </c>
      <c r="S35">
        <f>IF($B$18&gt;$G35,IF($B$3="em",$H35*'Exponential Model'!T35,IF($B$3="dm",$H35*'Dispersion Model'!T35,IF($B$3="pm",$H35*'Piston Model'!T35,"Wrong Code in B3"))),0)</f>
        <v>0</v>
      </c>
      <c r="T35">
        <f>IF($B$18&gt;$G35,IF($B$3="em",$H35*'Exponential Model'!U35,IF($B$3="dm",$H35*'Dispersion Model'!U35,IF($B$3="pm",$H35*'Piston Model'!U35,"Wrong Code in B3"))),0)</f>
        <v>0</v>
      </c>
      <c r="U35">
        <f>IF($B$18&gt;$G35,IF($B$3="em",$H35*'Exponential Model'!V35,IF($B$3="dm",$H35*'Dispersion Model'!V35,IF($B$3="pm",$H35*'Piston Model'!V35,"Wrong Code in B3"))),0)</f>
        <v>0</v>
      </c>
      <c r="V35">
        <f>IF($B$18&gt;$G35,IF($B$3="em",$H35*'Exponential Model'!W35,IF($B$3="dm",$H35*'Dispersion Model'!W35,IF($B$3="pm",$H35*'Piston Model'!W35,"Wrong Code in B3"))),0)</f>
        <v>0</v>
      </c>
      <c r="W35">
        <f>IF($B$18&gt;$G35,IF($B$3="em",$H35*'Exponential Model'!X35,IF($B$3="dm",$H35*'Dispersion Model'!X35,IF($B$3="pm",$H35*'Piston Model'!X35,"Wrong Code in B3"))),0)</f>
        <v>0</v>
      </c>
      <c r="X35">
        <f>IF($B$18&gt;$G35,IF($B$3="em",$H35*'Exponential Model'!Y35,IF($B$3="dm",$H35*'Dispersion Model'!Y35,IF($B$3="pm",$H35*'Piston Model'!Y35,"Wrong Code in B3"))),0)</f>
        <v>0</v>
      </c>
      <c r="Y35">
        <f>IF($B$18&gt;$G35,IF($B$3="em",$H35*'Exponential Model'!Z35,IF($B$3="dm",$H35*'Dispersion Model'!Z35,IF($B$3="pm",$H35*'Piston Model'!Z35,"Wrong Code in B3"))),0)</f>
        <v>0</v>
      </c>
      <c r="Z35">
        <f>IF($B$18&gt;$G35,IF($B$3="em",$H35*'Exponential Model'!AA35,IF($B$3="dm",$H35*'Dispersion Model'!AA35,IF($B$3="pm",$H35*'Piston Model'!AA35,"Wrong Code in B3"))),0)</f>
        <v>0</v>
      </c>
      <c r="AA35">
        <f>IF($B$18&gt;$G35,IF($B$3="em",$H35*'Exponential Model'!AB35,IF($B$3="dm",$H35*'Dispersion Model'!AB35,IF($B$3="pm",$H35*'Piston Model'!AB35,"Wrong Code in B3"))),0)</f>
        <v>0</v>
      </c>
      <c r="AB35">
        <f>IF($B$18&gt;$G35,IF($B$3="em",$H35*'Exponential Model'!AC35,IF($B$3="dm",$H35*'Dispersion Model'!AC35,IF($B$3="pm",$H35*'Piston Model'!AC35,"Wrong Code in B3"))),0)</f>
        <v>0</v>
      </c>
      <c r="AC35">
        <f>IF($B$18&gt;$G35,IF($B$3="em",$H35*'Exponential Model'!AD35,IF($B$3="dm",$H35*'Dispersion Model'!AD35,IF($B$3="pm",$H35*'Piston Model'!AD35,"Wrong Code in B3"))),0)</f>
        <v>0</v>
      </c>
      <c r="AD35">
        <f>IF($B$18&gt;$G35,IF($B$3="em",$H35*'Exponential Model'!AE35,IF($B$3="dm",$H35*'Dispersion Model'!AE35,IF($B$3="pm",$H35*'Piston Model'!AE35,"Wrong Code in B3"))),0)</f>
        <v>0</v>
      </c>
      <c r="AE35">
        <f>IF($B$18&gt;$G35,IF($B$3="em",$H35*'Exponential Model'!AF35,IF($B$3="dm",$H35*'Dispersion Model'!AF35,IF($B$3="pm",$H35*'Piston Model'!AF35,"Wrong Code in B3"))),0)</f>
        <v>0</v>
      </c>
      <c r="AF35">
        <f>IF($B$18&gt;$G35,IF($B$3="em",$H35*'Exponential Model'!AG35,IF($B$3="dm",$H35*'Dispersion Model'!AG35,IF($B$3="pm",$H35*'Piston Model'!AG35,"Wrong Code in B3"))),0)</f>
        <v>0</v>
      </c>
      <c r="AG35">
        <f>IF($B$18&gt;$G35,IF($B$3="em",$H35*'Exponential Model'!AH35,IF($B$3="dm",$H35*'Dispersion Model'!AH35,IF($B$3="pm",$H35*'Piston Model'!AH35,"Wrong Code in B3"))),0)</f>
        <v>0</v>
      </c>
      <c r="AH35">
        <f>IF($B$18&gt;$G35,IF($B$3="em",$H35*'Exponential Model'!AI35,IF($B$3="dm",$H35*'Dispersion Model'!AI35,IF($B$3="pm",$H35*'Piston Model'!AI35,"Wrong Code in B3"))),0)</f>
        <v>0</v>
      </c>
      <c r="AI35">
        <f>IF($B$18&gt;$G35,IF($B$3="em",$H35*'Exponential Model'!AJ35,IF($B$3="dm",$H35*'Dispersion Model'!AJ35,IF($B$3="pm",$H35*'Piston Model'!AJ35,"Wrong Code in B3"))),0)</f>
        <v>0</v>
      </c>
      <c r="AJ35">
        <f>IF($B$18&gt;$G35,IF($B$3="em",$H35*'Exponential Model'!AK35,IF($B$3="dm",$H35*'Dispersion Model'!AK35,IF($B$3="pm",$H35*'Piston Model'!AK35,"Wrong Code in B3"))),0)</f>
        <v>0</v>
      </c>
      <c r="AK35">
        <f>IF($B$18&gt;$G35,IF($B$3="em",$H35*'Exponential Model'!AL35,IF($B$3="dm",$H35*'Dispersion Model'!AL35,IF($B$3="pm",$H35*'Piston Model'!AL35,"Wrong Code in B3"))),0)</f>
        <v>0</v>
      </c>
      <c r="AL35">
        <f>IF($B$18&gt;$G35,IF($B$3="em",$H35*'Exponential Model'!AM35,IF($B$3="dm",$H35*'Dispersion Model'!AM35,IF($B$3="pm",$H35*'Piston Model'!AM35,"Wrong Code in B3"))),0)</f>
        <v>0</v>
      </c>
      <c r="AM35">
        <f>IF($B$18&gt;$G35,IF($B$3="em",$H35*'Exponential Model'!AN35,IF($B$3="dm",$H35*'Dispersion Model'!AN35,IF($B$3="pm",$H35*'Piston Model'!AN35,"Wrong Code in B3"))),0)</f>
        <v>0</v>
      </c>
      <c r="AN35">
        <f>IF($B$18&gt;$G35,IF($B$3="em",$H35*'Exponential Model'!AO35,IF($B$3="dm",$H35*'Dispersion Model'!AO35,IF($B$3="pm",$H35*'Piston Model'!AO35,"Wrong Code in B3"))),0)</f>
        <v>0</v>
      </c>
      <c r="AO35">
        <f>IF($B$18&gt;$G35,IF($B$3="em",$H35*'Exponential Model'!AP35,IF($B$3="dm",$H35*'Dispersion Model'!AP35,IF($B$3="pm",$H35*'Piston Model'!AP35,"Wrong Code in B3"))),0)</f>
        <v>0</v>
      </c>
      <c r="AP35">
        <f>IF($B$18&gt;$G35,IF($B$3="em",$H35*'Exponential Model'!AQ35,IF($B$3="dm",$H35*'Dispersion Model'!AQ35,IF($B$3="pm",$H35*'Piston Model'!AQ35,"Wrong Code in B3"))),0)</f>
        <v>0</v>
      </c>
      <c r="AQ35">
        <f>IF($B$18&gt;$G35,IF($B$3="em",$H35*'Exponential Model'!AR35,IF($B$3="dm",$H35*'Dispersion Model'!AR35,IF($B$3="pm",$H35*'Piston Model'!AR35,"Wrong Code in B3"))),0)</f>
        <v>0</v>
      </c>
      <c r="AR35">
        <f>IF($B$18&gt;$G35,IF($B$3="em",$H35*'Exponential Model'!AS35,IF($B$3="dm",$H35*'Dispersion Model'!AS35,IF($B$3="pm",$H35*'Piston Model'!AS35,"Wrong Code in B3"))),0)</f>
        <v>49.3</v>
      </c>
      <c r="AS35">
        <f>IF($B$18&gt;$G35,IF($B$3="em",$H35*'Exponential Model'!AT35,IF($B$3="dm",$H35*'Dispersion Model'!AT35,IF($B$3="pm",$H35*'Piston Model'!AT35,"Wrong Code in B3"))),0)</f>
        <v>0</v>
      </c>
      <c r="AT35">
        <f>IF($B$18&gt;$G35,IF($B$3="em",$H35*'Exponential Model'!AU35,IF($B$3="dm",$H35*'Dispersion Model'!AU35,IF($B$3="pm",$H35*'Piston Model'!AU35,"Wrong Code in B3"))),0)</f>
        <v>0</v>
      </c>
      <c r="AU35">
        <f>IF($B$18&gt;$G35,IF($B$3="em",$H35*'Exponential Model'!AV35,IF($B$3="dm",$H35*'Dispersion Model'!AV35,IF($B$3="pm",$H35*'Piston Model'!AV35,"Wrong Code in B3"))),0)</f>
        <v>0</v>
      </c>
    </row>
    <row r="36" spans="1:47" x14ac:dyDescent="0.15">
      <c r="G36">
        <v>1964</v>
      </c>
      <c r="H36">
        <f>IF($B$15="tr",'Tritium Input'!H45,IF($B$15="cfc",'CFC Input'!H45,IF($B$15="kr",'85Kr Input'!H45,IF($B$15="he",'Tritium Input'!L45,"Wrong Code in B12!"))))</f>
        <v>56.5</v>
      </c>
      <c r="I36">
        <f>IF($B$18&gt;$G36,IF($B$3="em",$H36*'Exponential Model'!J36,IF($B$3="dm",$H36*'Dispersion Model'!J36,IF($B$3="pm",$H36*'Piston Model'!J36,"Wrong Code in B3"))),0)</f>
        <v>0</v>
      </c>
      <c r="J36">
        <f>IF($B$18&gt;$G36,IF($B$3="em",$H36*'Exponential Model'!K36,IF($B$3="dm",$H36*'Dispersion Model'!K36,IF($B$3="pm",$H36*'Piston Model'!K36,"Wrong Code in B3"))),0)</f>
        <v>0</v>
      </c>
      <c r="K36">
        <f>IF($B$18&gt;$G36,IF($B$3="em",$H36*'Exponential Model'!L36,IF($B$3="dm",$H36*'Dispersion Model'!L36,IF($B$3="pm",$H36*'Piston Model'!L36,"Wrong Code in B3"))),0)</f>
        <v>0</v>
      </c>
      <c r="L36">
        <f>IF($B$18&gt;$G36,IF($B$3="em",$H36*'Exponential Model'!M36,IF($B$3="dm",$H36*'Dispersion Model'!M36,IF($B$3="pm",$H36*'Piston Model'!M36,"Wrong Code in B3"))),0)</f>
        <v>0</v>
      </c>
      <c r="M36">
        <f>IF($B$18&gt;$G36,IF($B$3="em",$H36*'Exponential Model'!N36,IF($B$3="dm",$H36*'Dispersion Model'!N36,IF($B$3="pm",$H36*'Piston Model'!N36,"Wrong Code in B3"))),0)</f>
        <v>0</v>
      </c>
      <c r="N36">
        <f>IF($B$18&gt;$G36,IF($B$3="em",$H36*'Exponential Model'!O36,IF($B$3="dm",$H36*'Dispersion Model'!O36,IF($B$3="pm",$H36*'Piston Model'!O36,"Wrong Code in B3"))),0)</f>
        <v>0</v>
      </c>
      <c r="O36">
        <f>IF($B$18&gt;$G36,IF($B$3="em",$H36*'Exponential Model'!P36,IF($B$3="dm",$H36*'Dispersion Model'!P36,IF($B$3="pm",$H36*'Piston Model'!P36,"Wrong Code in B3"))),0)</f>
        <v>0</v>
      </c>
      <c r="P36">
        <f>IF($B$18&gt;$G36,IF($B$3="em",$H36*'Exponential Model'!Q36,IF($B$3="dm",$H36*'Dispersion Model'!Q36,IF($B$3="pm",$H36*'Piston Model'!Q36,"Wrong Code in B3"))),0)</f>
        <v>0</v>
      </c>
      <c r="Q36">
        <f>IF($B$18&gt;$G36,IF($B$3="em",$H36*'Exponential Model'!R36,IF($B$3="dm",$H36*'Dispersion Model'!R36,IF($B$3="pm",$H36*'Piston Model'!R36,"Wrong Code in B3"))),0)</f>
        <v>0</v>
      </c>
      <c r="R36">
        <f>IF($B$18&gt;$G36,IF($B$3="em",$H36*'Exponential Model'!S36,IF($B$3="dm",$H36*'Dispersion Model'!S36,IF($B$3="pm",$H36*'Piston Model'!S36,"Wrong Code in B3"))),0)</f>
        <v>0</v>
      </c>
      <c r="S36">
        <f>IF($B$18&gt;$G36,IF($B$3="em",$H36*'Exponential Model'!T36,IF($B$3="dm",$H36*'Dispersion Model'!T36,IF($B$3="pm",$H36*'Piston Model'!T36,"Wrong Code in B3"))),0)</f>
        <v>0</v>
      </c>
      <c r="T36">
        <f>IF($B$18&gt;$G36,IF($B$3="em",$H36*'Exponential Model'!U36,IF($B$3="dm",$H36*'Dispersion Model'!U36,IF($B$3="pm",$H36*'Piston Model'!U36,"Wrong Code in B3"))),0)</f>
        <v>0</v>
      </c>
      <c r="U36">
        <f>IF($B$18&gt;$G36,IF($B$3="em",$H36*'Exponential Model'!V36,IF($B$3="dm",$H36*'Dispersion Model'!V36,IF($B$3="pm",$H36*'Piston Model'!V36,"Wrong Code in B3"))),0)</f>
        <v>0</v>
      </c>
      <c r="V36">
        <f>IF($B$18&gt;$G36,IF($B$3="em",$H36*'Exponential Model'!W36,IF($B$3="dm",$H36*'Dispersion Model'!W36,IF($B$3="pm",$H36*'Piston Model'!W36,"Wrong Code in B3"))),0)</f>
        <v>0</v>
      </c>
      <c r="W36">
        <f>IF($B$18&gt;$G36,IF($B$3="em",$H36*'Exponential Model'!X36,IF($B$3="dm",$H36*'Dispersion Model'!X36,IF($B$3="pm",$H36*'Piston Model'!X36,"Wrong Code in B3"))),0)</f>
        <v>0</v>
      </c>
      <c r="X36">
        <f>IF($B$18&gt;$G36,IF($B$3="em",$H36*'Exponential Model'!Y36,IF($B$3="dm",$H36*'Dispersion Model'!Y36,IF($B$3="pm",$H36*'Piston Model'!Y36,"Wrong Code in B3"))),0)</f>
        <v>0</v>
      </c>
      <c r="Y36">
        <f>IF($B$18&gt;$G36,IF($B$3="em",$H36*'Exponential Model'!Z36,IF($B$3="dm",$H36*'Dispersion Model'!Z36,IF($B$3="pm",$H36*'Piston Model'!Z36,"Wrong Code in B3"))),0)</f>
        <v>0</v>
      </c>
      <c r="Z36">
        <f>IF($B$18&gt;$G36,IF($B$3="em",$H36*'Exponential Model'!AA36,IF($B$3="dm",$H36*'Dispersion Model'!AA36,IF($B$3="pm",$H36*'Piston Model'!AA36,"Wrong Code in B3"))),0)</f>
        <v>0</v>
      </c>
      <c r="AA36">
        <f>IF($B$18&gt;$G36,IF($B$3="em",$H36*'Exponential Model'!AB36,IF($B$3="dm",$H36*'Dispersion Model'!AB36,IF($B$3="pm",$H36*'Piston Model'!AB36,"Wrong Code in B3"))),0)</f>
        <v>0</v>
      </c>
      <c r="AB36">
        <f>IF($B$18&gt;$G36,IF($B$3="em",$H36*'Exponential Model'!AC36,IF($B$3="dm",$H36*'Dispersion Model'!AC36,IF($B$3="pm",$H36*'Piston Model'!AC36,"Wrong Code in B3"))),0)</f>
        <v>0</v>
      </c>
      <c r="AC36">
        <f>IF($B$18&gt;$G36,IF($B$3="em",$H36*'Exponential Model'!AD36,IF($B$3="dm",$H36*'Dispersion Model'!AD36,IF($B$3="pm",$H36*'Piston Model'!AD36,"Wrong Code in B3"))),0)</f>
        <v>0</v>
      </c>
      <c r="AD36">
        <f>IF($B$18&gt;$G36,IF($B$3="em",$H36*'Exponential Model'!AE36,IF($B$3="dm",$H36*'Dispersion Model'!AE36,IF($B$3="pm",$H36*'Piston Model'!AE36,"Wrong Code in B3"))),0)</f>
        <v>0</v>
      </c>
      <c r="AE36">
        <f>IF($B$18&gt;$G36,IF($B$3="em",$H36*'Exponential Model'!AF36,IF($B$3="dm",$H36*'Dispersion Model'!AF36,IF($B$3="pm",$H36*'Piston Model'!AF36,"Wrong Code in B3"))),0)</f>
        <v>0</v>
      </c>
      <c r="AF36">
        <f>IF($B$18&gt;$G36,IF($B$3="em",$H36*'Exponential Model'!AG36,IF($B$3="dm",$H36*'Dispersion Model'!AG36,IF($B$3="pm",$H36*'Piston Model'!AG36,"Wrong Code in B3"))),0)</f>
        <v>0</v>
      </c>
      <c r="AG36">
        <f>IF($B$18&gt;$G36,IF($B$3="em",$H36*'Exponential Model'!AH36,IF($B$3="dm",$H36*'Dispersion Model'!AH36,IF($B$3="pm",$H36*'Piston Model'!AH36,"Wrong Code in B3"))),0)</f>
        <v>0</v>
      </c>
      <c r="AH36">
        <f>IF($B$18&gt;$G36,IF($B$3="em",$H36*'Exponential Model'!AI36,IF($B$3="dm",$H36*'Dispersion Model'!AI36,IF($B$3="pm",$H36*'Piston Model'!AI36,"Wrong Code in B3"))),0)</f>
        <v>0</v>
      </c>
      <c r="AI36">
        <f>IF($B$18&gt;$G36,IF($B$3="em",$H36*'Exponential Model'!AJ36,IF($B$3="dm",$H36*'Dispersion Model'!AJ36,IF($B$3="pm",$H36*'Piston Model'!AJ36,"Wrong Code in B3"))),0)</f>
        <v>0</v>
      </c>
      <c r="AJ36">
        <f>IF($B$18&gt;$G36,IF($B$3="em",$H36*'Exponential Model'!AK36,IF($B$3="dm",$H36*'Dispersion Model'!AK36,IF($B$3="pm",$H36*'Piston Model'!AK36,"Wrong Code in B3"))),0)</f>
        <v>0</v>
      </c>
      <c r="AK36">
        <f>IF($B$18&gt;$G36,IF($B$3="em",$H36*'Exponential Model'!AL36,IF($B$3="dm",$H36*'Dispersion Model'!AL36,IF($B$3="pm",$H36*'Piston Model'!AL36,"Wrong Code in B3"))),0)</f>
        <v>0</v>
      </c>
      <c r="AL36">
        <f>IF($B$18&gt;$G36,IF($B$3="em",$H36*'Exponential Model'!AM36,IF($B$3="dm",$H36*'Dispersion Model'!AM36,IF($B$3="pm",$H36*'Piston Model'!AM36,"Wrong Code in B3"))),0)</f>
        <v>0</v>
      </c>
      <c r="AM36">
        <f>IF($B$18&gt;$G36,IF($B$3="em",$H36*'Exponential Model'!AN36,IF($B$3="dm",$H36*'Dispersion Model'!AN36,IF($B$3="pm",$H36*'Piston Model'!AN36,"Wrong Code in B3"))),0)</f>
        <v>0</v>
      </c>
      <c r="AN36">
        <f>IF($B$18&gt;$G36,IF($B$3="em",$H36*'Exponential Model'!AO36,IF($B$3="dm",$H36*'Dispersion Model'!AO36,IF($B$3="pm",$H36*'Piston Model'!AO36,"Wrong Code in B3"))),0)</f>
        <v>0</v>
      </c>
      <c r="AO36">
        <f>IF($B$18&gt;$G36,IF($B$3="em",$H36*'Exponential Model'!AP36,IF($B$3="dm",$H36*'Dispersion Model'!AP36,IF($B$3="pm",$H36*'Piston Model'!AP36,"Wrong Code in B3"))),0)</f>
        <v>0</v>
      </c>
      <c r="AP36">
        <f>IF($B$18&gt;$G36,IF($B$3="em",$H36*'Exponential Model'!AQ36,IF($B$3="dm",$H36*'Dispersion Model'!AQ36,IF($B$3="pm",$H36*'Piston Model'!AQ36,"Wrong Code in B3"))),0)</f>
        <v>0</v>
      </c>
      <c r="AQ36">
        <f>IF($B$18&gt;$G36,IF($B$3="em",$H36*'Exponential Model'!AR36,IF($B$3="dm",$H36*'Dispersion Model'!AR36,IF($B$3="pm",$H36*'Piston Model'!AR36,"Wrong Code in B3"))),0)</f>
        <v>56.5</v>
      </c>
      <c r="AR36">
        <f>IF($B$18&gt;$G36,IF($B$3="em",$H36*'Exponential Model'!AS36,IF($B$3="dm",$H36*'Dispersion Model'!AS36,IF($B$3="pm",$H36*'Piston Model'!AS36,"Wrong Code in B3"))),0)</f>
        <v>0</v>
      </c>
      <c r="AS36">
        <f>IF($B$18&gt;$G36,IF($B$3="em",$H36*'Exponential Model'!AT36,IF($B$3="dm",$H36*'Dispersion Model'!AT36,IF($B$3="pm",$H36*'Piston Model'!AT36,"Wrong Code in B3"))),0)</f>
        <v>0</v>
      </c>
      <c r="AT36">
        <f>IF($B$18&gt;$G36,IF($B$3="em",$H36*'Exponential Model'!AU36,IF($B$3="dm",$H36*'Dispersion Model'!AU36,IF($B$3="pm",$H36*'Piston Model'!AU36,"Wrong Code in B3"))),0)</f>
        <v>0</v>
      </c>
      <c r="AU36">
        <f>IF($B$18&gt;$G36,IF($B$3="em",$H36*'Exponential Model'!AV36,IF($B$3="dm",$H36*'Dispersion Model'!AV36,IF($B$3="pm",$H36*'Piston Model'!AV36,"Wrong Code in B3"))),0)</f>
        <v>0</v>
      </c>
    </row>
    <row r="37" spans="1:47" x14ac:dyDescent="0.15">
      <c r="G37">
        <v>1965</v>
      </c>
      <c r="H37">
        <f>IF($B$15="tr",'Tritium Input'!H46,IF($B$15="cfc",'CFC Input'!H46,IF($B$15="kr",'85Kr Input'!H46,IF($B$15="he",'Tritium Input'!L46,"Wrong Code in B12!"))))</f>
        <v>64.8</v>
      </c>
      <c r="I37">
        <f>IF($B$18&gt;$G37,IF($B$3="em",$H37*'Exponential Model'!J37,IF($B$3="dm",$H37*'Dispersion Model'!J37,IF($B$3="pm",$H37*'Piston Model'!J37,"Wrong Code in B3"))),0)</f>
        <v>0</v>
      </c>
      <c r="J37">
        <f>IF($B$18&gt;$G37,IF($B$3="em",$H37*'Exponential Model'!K37,IF($B$3="dm",$H37*'Dispersion Model'!K37,IF($B$3="pm",$H37*'Piston Model'!K37,"Wrong Code in B3"))),0)</f>
        <v>0</v>
      </c>
      <c r="K37">
        <f>IF($B$18&gt;$G37,IF($B$3="em",$H37*'Exponential Model'!L37,IF($B$3="dm",$H37*'Dispersion Model'!L37,IF($B$3="pm",$H37*'Piston Model'!L37,"Wrong Code in B3"))),0)</f>
        <v>0</v>
      </c>
      <c r="L37">
        <f>IF($B$18&gt;$G37,IF($B$3="em",$H37*'Exponential Model'!M37,IF($B$3="dm",$H37*'Dispersion Model'!M37,IF($B$3="pm",$H37*'Piston Model'!M37,"Wrong Code in B3"))),0)</f>
        <v>0</v>
      </c>
      <c r="M37">
        <f>IF($B$18&gt;$G37,IF($B$3="em",$H37*'Exponential Model'!N37,IF($B$3="dm",$H37*'Dispersion Model'!N37,IF($B$3="pm",$H37*'Piston Model'!N37,"Wrong Code in B3"))),0)</f>
        <v>0</v>
      </c>
      <c r="N37">
        <f>IF($B$18&gt;$G37,IF($B$3="em",$H37*'Exponential Model'!O37,IF($B$3="dm",$H37*'Dispersion Model'!O37,IF($B$3="pm",$H37*'Piston Model'!O37,"Wrong Code in B3"))),0)</f>
        <v>0</v>
      </c>
      <c r="O37">
        <f>IF($B$18&gt;$G37,IF($B$3="em",$H37*'Exponential Model'!P37,IF($B$3="dm",$H37*'Dispersion Model'!P37,IF($B$3="pm",$H37*'Piston Model'!P37,"Wrong Code in B3"))),0)</f>
        <v>0</v>
      </c>
      <c r="P37">
        <f>IF($B$18&gt;$G37,IF($B$3="em",$H37*'Exponential Model'!Q37,IF($B$3="dm",$H37*'Dispersion Model'!Q37,IF($B$3="pm",$H37*'Piston Model'!Q37,"Wrong Code in B3"))),0)</f>
        <v>0</v>
      </c>
      <c r="Q37">
        <f>IF($B$18&gt;$G37,IF($B$3="em",$H37*'Exponential Model'!R37,IF($B$3="dm",$H37*'Dispersion Model'!R37,IF($B$3="pm",$H37*'Piston Model'!R37,"Wrong Code in B3"))),0)</f>
        <v>0</v>
      </c>
      <c r="R37">
        <f>IF($B$18&gt;$G37,IF($B$3="em",$H37*'Exponential Model'!S37,IF($B$3="dm",$H37*'Dispersion Model'!S37,IF($B$3="pm",$H37*'Piston Model'!S37,"Wrong Code in B3"))),0)</f>
        <v>0</v>
      </c>
      <c r="S37">
        <f>IF($B$18&gt;$G37,IF($B$3="em",$H37*'Exponential Model'!T37,IF($B$3="dm",$H37*'Dispersion Model'!T37,IF($B$3="pm",$H37*'Piston Model'!T37,"Wrong Code in B3"))),0)</f>
        <v>0</v>
      </c>
      <c r="T37">
        <f>IF($B$18&gt;$G37,IF($B$3="em",$H37*'Exponential Model'!U37,IF($B$3="dm",$H37*'Dispersion Model'!U37,IF($B$3="pm",$H37*'Piston Model'!U37,"Wrong Code in B3"))),0)</f>
        <v>0</v>
      </c>
      <c r="U37">
        <f>IF($B$18&gt;$G37,IF($B$3="em",$H37*'Exponential Model'!V37,IF($B$3="dm",$H37*'Dispersion Model'!V37,IF($B$3="pm",$H37*'Piston Model'!V37,"Wrong Code in B3"))),0)</f>
        <v>0</v>
      </c>
      <c r="V37">
        <f>IF($B$18&gt;$G37,IF($B$3="em",$H37*'Exponential Model'!W37,IF($B$3="dm",$H37*'Dispersion Model'!W37,IF($B$3="pm",$H37*'Piston Model'!W37,"Wrong Code in B3"))),0)</f>
        <v>0</v>
      </c>
      <c r="W37">
        <f>IF($B$18&gt;$G37,IF($B$3="em",$H37*'Exponential Model'!X37,IF($B$3="dm",$H37*'Dispersion Model'!X37,IF($B$3="pm",$H37*'Piston Model'!X37,"Wrong Code in B3"))),0)</f>
        <v>0</v>
      </c>
      <c r="X37">
        <f>IF($B$18&gt;$G37,IF($B$3="em",$H37*'Exponential Model'!Y37,IF($B$3="dm",$H37*'Dispersion Model'!Y37,IF($B$3="pm",$H37*'Piston Model'!Y37,"Wrong Code in B3"))),0)</f>
        <v>0</v>
      </c>
      <c r="Y37">
        <f>IF($B$18&gt;$G37,IF($B$3="em",$H37*'Exponential Model'!Z37,IF($B$3="dm",$H37*'Dispersion Model'!Z37,IF($B$3="pm",$H37*'Piston Model'!Z37,"Wrong Code in B3"))),0)</f>
        <v>0</v>
      </c>
      <c r="Z37">
        <f>IF($B$18&gt;$G37,IF($B$3="em",$H37*'Exponential Model'!AA37,IF($B$3="dm",$H37*'Dispersion Model'!AA37,IF($B$3="pm",$H37*'Piston Model'!AA37,"Wrong Code in B3"))),0)</f>
        <v>0</v>
      </c>
      <c r="AA37">
        <f>IF($B$18&gt;$G37,IF($B$3="em",$H37*'Exponential Model'!AB37,IF($B$3="dm",$H37*'Dispersion Model'!AB37,IF($B$3="pm",$H37*'Piston Model'!AB37,"Wrong Code in B3"))),0)</f>
        <v>0</v>
      </c>
      <c r="AB37">
        <f>IF($B$18&gt;$G37,IF($B$3="em",$H37*'Exponential Model'!AC37,IF($B$3="dm",$H37*'Dispersion Model'!AC37,IF($B$3="pm",$H37*'Piston Model'!AC37,"Wrong Code in B3"))),0)</f>
        <v>0</v>
      </c>
      <c r="AC37">
        <f>IF($B$18&gt;$G37,IF($B$3="em",$H37*'Exponential Model'!AD37,IF($B$3="dm",$H37*'Dispersion Model'!AD37,IF($B$3="pm",$H37*'Piston Model'!AD37,"Wrong Code in B3"))),0)</f>
        <v>0</v>
      </c>
      <c r="AD37">
        <f>IF($B$18&gt;$G37,IF($B$3="em",$H37*'Exponential Model'!AE37,IF($B$3="dm",$H37*'Dispersion Model'!AE37,IF($B$3="pm",$H37*'Piston Model'!AE37,"Wrong Code in B3"))),0)</f>
        <v>0</v>
      </c>
      <c r="AE37">
        <f>IF($B$18&gt;$G37,IF($B$3="em",$H37*'Exponential Model'!AF37,IF($B$3="dm",$H37*'Dispersion Model'!AF37,IF($B$3="pm",$H37*'Piston Model'!AF37,"Wrong Code in B3"))),0)</f>
        <v>0</v>
      </c>
      <c r="AF37">
        <f>IF($B$18&gt;$G37,IF($B$3="em",$H37*'Exponential Model'!AG37,IF($B$3="dm",$H37*'Dispersion Model'!AG37,IF($B$3="pm",$H37*'Piston Model'!AG37,"Wrong Code in B3"))),0)</f>
        <v>0</v>
      </c>
      <c r="AG37">
        <f>IF($B$18&gt;$G37,IF($B$3="em",$H37*'Exponential Model'!AH37,IF($B$3="dm",$H37*'Dispersion Model'!AH37,IF($B$3="pm",$H37*'Piston Model'!AH37,"Wrong Code in B3"))),0)</f>
        <v>0</v>
      </c>
      <c r="AH37">
        <f>IF($B$18&gt;$G37,IF($B$3="em",$H37*'Exponential Model'!AI37,IF($B$3="dm",$H37*'Dispersion Model'!AI37,IF($B$3="pm",$H37*'Piston Model'!AI37,"Wrong Code in B3"))),0)</f>
        <v>0</v>
      </c>
      <c r="AI37">
        <f>IF($B$18&gt;$G37,IF($B$3="em",$H37*'Exponential Model'!AJ37,IF($B$3="dm",$H37*'Dispersion Model'!AJ37,IF($B$3="pm",$H37*'Piston Model'!AJ37,"Wrong Code in B3"))),0)</f>
        <v>0</v>
      </c>
      <c r="AJ37">
        <f>IF($B$18&gt;$G37,IF($B$3="em",$H37*'Exponential Model'!AK37,IF($B$3="dm",$H37*'Dispersion Model'!AK37,IF($B$3="pm",$H37*'Piston Model'!AK37,"Wrong Code in B3"))),0)</f>
        <v>0</v>
      </c>
      <c r="AK37">
        <f>IF($B$18&gt;$G37,IF($B$3="em",$H37*'Exponential Model'!AL37,IF($B$3="dm",$H37*'Dispersion Model'!AL37,IF($B$3="pm",$H37*'Piston Model'!AL37,"Wrong Code in B3"))),0)</f>
        <v>0</v>
      </c>
      <c r="AL37">
        <f>IF($B$18&gt;$G37,IF($B$3="em",$H37*'Exponential Model'!AM37,IF($B$3="dm",$H37*'Dispersion Model'!AM37,IF($B$3="pm",$H37*'Piston Model'!AM37,"Wrong Code in B3"))),0)</f>
        <v>0</v>
      </c>
      <c r="AM37">
        <f>IF($B$18&gt;$G37,IF($B$3="em",$H37*'Exponential Model'!AN37,IF($B$3="dm",$H37*'Dispersion Model'!AN37,IF($B$3="pm",$H37*'Piston Model'!AN37,"Wrong Code in B3"))),0)</f>
        <v>0</v>
      </c>
      <c r="AN37">
        <f>IF($B$18&gt;$G37,IF($B$3="em",$H37*'Exponential Model'!AO37,IF($B$3="dm",$H37*'Dispersion Model'!AO37,IF($B$3="pm",$H37*'Piston Model'!AO37,"Wrong Code in B3"))),0)</f>
        <v>0</v>
      </c>
      <c r="AO37">
        <f>IF($B$18&gt;$G37,IF($B$3="em",$H37*'Exponential Model'!AP37,IF($B$3="dm",$H37*'Dispersion Model'!AP37,IF($B$3="pm",$H37*'Piston Model'!AP37,"Wrong Code in B3"))),0)</f>
        <v>0</v>
      </c>
      <c r="AP37">
        <f>IF($B$18&gt;$G37,IF($B$3="em",$H37*'Exponential Model'!AQ37,IF($B$3="dm",$H37*'Dispersion Model'!AQ37,IF($B$3="pm",$H37*'Piston Model'!AQ37,"Wrong Code in B3"))),0)</f>
        <v>64.8</v>
      </c>
      <c r="AQ37">
        <f>IF($B$18&gt;$G37,IF($B$3="em",$H37*'Exponential Model'!AR37,IF($B$3="dm",$H37*'Dispersion Model'!AR37,IF($B$3="pm",$H37*'Piston Model'!AR37,"Wrong Code in B3"))),0)</f>
        <v>0</v>
      </c>
      <c r="AR37">
        <f>IF($B$18&gt;$G37,IF($B$3="em",$H37*'Exponential Model'!AS37,IF($B$3="dm",$H37*'Dispersion Model'!AS37,IF($B$3="pm",$H37*'Piston Model'!AS37,"Wrong Code in B3"))),0)</f>
        <v>0</v>
      </c>
      <c r="AS37">
        <f>IF($B$18&gt;$G37,IF($B$3="em",$H37*'Exponential Model'!AT37,IF($B$3="dm",$H37*'Dispersion Model'!AT37,IF($B$3="pm",$H37*'Piston Model'!AT37,"Wrong Code in B3"))),0)</f>
        <v>0</v>
      </c>
      <c r="AT37">
        <f>IF($B$18&gt;$G37,IF($B$3="em",$H37*'Exponential Model'!AU37,IF($B$3="dm",$H37*'Dispersion Model'!AU37,IF($B$3="pm",$H37*'Piston Model'!AU37,"Wrong Code in B3"))),0)</f>
        <v>0</v>
      </c>
      <c r="AU37">
        <f>IF($B$18&gt;$G37,IF($B$3="em",$H37*'Exponential Model'!AV37,IF($B$3="dm",$H37*'Dispersion Model'!AV37,IF($B$3="pm",$H37*'Piston Model'!AV37,"Wrong Code in B3"))),0)</f>
        <v>0</v>
      </c>
    </row>
    <row r="38" spans="1:47" x14ac:dyDescent="0.15">
      <c r="G38">
        <v>1966</v>
      </c>
      <c r="H38">
        <f>IF($B$15="tr",'Tritium Input'!H47,IF($B$15="cfc",'CFC Input'!H47,IF($B$15="kr",'85Kr Input'!H47,IF($B$15="he",'Tritium Input'!L47,"Wrong Code in B12!"))))</f>
        <v>74.2</v>
      </c>
      <c r="I38">
        <f>IF($B$18&gt;$G38,IF($B$3="em",$H38*'Exponential Model'!J38,IF($B$3="dm",$H38*'Dispersion Model'!J38,IF($B$3="pm",$H38*'Piston Model'!J38,"Wrong Code in B3"))),0)</f>
        <v>0</v>
      </c>
      <c r="J38">
        <f>IF($B$18&gt;$G38,IF($B$3="em",$H38*'Exponential Model'!K38,IF($B$3="dm",$H38*'Dispersion Model'!K38,IF($B$3="pm",$H38*'Piston Model'!K38,"Wrong Code in B3"))),0)</f>
        <v>0</v>
      </c>
      <c r="K38">
        <f>IF($B$18&gt;$G38,IF($B$3="em",$H38*'Exponential Model'!L38,IF($B$3="dm",$H38*'Dispersion Model'!L38,IF($B$3="pm",$H38*'Piston Model'!L38,"Wrong Code in B3"))),0)</f>
        <v>0</v>
      </c>
      <c r="L38">
        <f>IF($B$18&gt;$G38,IF($B$3="em",$H38*'Exponential Model'!M38,IF($B$3="dm",$H38*'Dispersion Model'!M38,IF($B$3="pm",$H38*'Piston Model'!M38,"Wrong Code in B3"))),0)</f>
        <v>0</v>
      </c>
      <c r="M38">
        <f>IF($B$18&gt;$G38,IF($B$3="em",$H38*'Exponential Model'!N38,IF($B$3="dm",$H38*'Dispersion Model'!N38,IF($B$3="pm",$H38*'Piston Model'!N38,"Wrong Code in B3"))),0)</f>
        <v>0</v>
      </c>
      <c r="N38">
        <f>IF($B$18&gt;$G38,IF($B$3="em",$H38*'Exponential Model'!O38,IF($B$3="dm",$H38*'Dispersion Model'!O38,IF($B$3="pm",$H38*'Piston Model'!O38,"Wrong Code in B3"))),0)</f>
        <v>0</v>
      </c>
      <c r="O38">
        <f>IF($B$18&gt;$G38,IF($B$3="em",$H38*'Exponential Model'!P38,IF($B$3="dm",$H38*'Dispersion Model'!P38,IF($B$3="pm",$H38*'Piston Model'!P38,"Wrong Code in B3"))),0)</f>
        <v>0</v>
      </c>
      <c r="P38">
        <f>IF($B$18&gt;$G38,IF($B$3="em",$H38*'Exponential Model'!Q38,IF($B$3="dm",$H38*'Dispersion Model'!Q38,IF($B$3="pm",$H38*'Piston Model'!Q38,"Wrong Code in B3"))),0)</f>
        <v>0</v>
      </c>
      <c r="Q38">
        <f>IF($B$18&gt;$G38,IF($B$3="em",$H38*'Exponential Model'!R38,IF($B$3="dm",$H38*'Dispersion Model'!R38,IF($B$3="pm",$H38*'Piston Model'!R38,"Wrong Code in B3"))),0)</f>
        <v>0</v>
      </c>
      <c r="R38">
        <f>IF($B$18&gt;$G38,IF($B$3="em",$H38*'Exponential Model'!S38,IF($B$3="dm",$H38*'Dispersion Model'!S38,IF($B$3="pm",$H38*'Piston Model'!S38,"Wrong Code in B3"))),0)</f>
        <v>0</v>
      </c>
      <c r="S38">
        <f>IF($B$18&gt;$G38,IF($B$3="em",$H38*'Exponential Model'!T38,IF($B$3="dm",$H38*'Dispersion Model'!T38,IF($B$3="pm",$H38*'Piston Model'!T38,"Wrong Code in B3"))),0)</f>
        <v>0</v>
      </c>
      <c r="T38">
        <f>IF($B$18&gt;$G38,IF($B$3="em",$H38*'Exponential Model'!U38,IF($B$3="dm",$H38*'Dispersion Model'!U38,IF($B$3="pm",$H38*'Piston Model'!U38,"Wrong Code in B3"))),0)</f>
        <v>0</v>
      </c>
      <c r="U38">
        <f>IF($B$18&gt;$G38,IF($B$3="em",$H38*'Exponential Model'!V38,IF($B$3="dm",$H38*'Dispersion Model'!V38,IF($B$3="pm",$H38*'Piston Model'!V38,"Wrong Code in B3"))),0)</f>
        <v>0</v>
      </c>
      <c r="V38">
        <f>IF($B$18&gt;$G38,IF($B$3="em",$H38*'Exponential Model'!W38,IF($B$3="dm",$H38*'Dispersion Model'!W38,IF($B$3="pm",$H38*'Piston Model'!W38,"Wrong Code in B3"))),0)</f>
        <v>0</v>
      </c>
      <c r="W38">
        <f>IF($B$18&gt;$G38,IF($B$3="em",$H38*'Exponential Model'!X38,IF($B$3="dm",$H38*'Dispersion Model'!X38,IF($B$3="pm",$H38*'Piston Model'!X38,"Wrong Code in B3"))),0)</f>
        <v>0</v>
      </c>
      <c r="X38">
        <f>IF($B$18&gt;$G38,IF($B$3="em",$H38*'Exponential Model'!Y38,IF($B$3="dm",$H38*'Dispersion Model'!Y38,IF($B$3="pm",$H38*'Piston Model'!Y38,"Wrong Code in B3"))),0)</f>
        <v>0</v>
      </c>
      <c r="Y38">
        <f>IF($B$18&gt;$G38,IF($B$3="em",$H38*'Exponential Model'!Z38,IF($B$3="dm",$H38*'Dispersion Model'!Z38,IF($B$3="pm",$H38*'Piston Model'!Z38,"Wrong Code in B3"))),0)</f>
        <v>0</v>
      </c>
      <c r="Z38">
        <f>IF($B$18&gt;$G38,IF($B$3="em",$H38*'Exponential Model'!AA38,IF($B$3="dm",$H38*'Dispersion Model'!AA38,IF($B$3="pm",$H38*'Piston Model'!AA38,"Wrong Code in B3"))),0)</f>
        <v>0</v>
      </c>
      <c r="AA38">
        <f>IF($B$18&gt;$G38,IF($B$3="em",$H38*'Exponential Model'!AB38,IF($B$3="dm",$H38*'Dispersion Model'!AB38,IF($B$3="pm",$H38*'Piston Model'!AB38,"Wrong Code in B3"))),0)</f>
        <v>0</v>
      </c>
      <c r="AB38">
        <f>IF($B$18&gt;$G38,IF($B$3="em",$H38*'Exponential Model'!AC38,IF($B$3="dm",$H38*'Dispersion Model'!AC38,IF($B$3="pm",$H38*'Piston Model'!AC38,"Wrong Code in B3"))),0)</f>
        <v>0</v>
      </c>
      <c r="AC38">
        <f>IF($B$18&gt;$G38,IF($B$3="em",$H38*'Exponential Model'!AD38,IF($B$3="dm",$H38*'Dispersion Model'!AD38,IF($B$3="pm",$H38*'Piston Model'!AD38,"Wrong Code in B3"))),0)</f>
        <v>0</v>
      </c>
      <c r="AD38">
        <f>IF($B$18&gt;$G38,IF($B$3="em",$H38*'Exponential Model'!AE38,IF($B$3="dm",$H38*'Dispersion Model'!AE38,IF($B$3="pm",$H38*'Piston Model'!AE38,"Wrong Code in B3"))),0)</f>
        <v>0</v>
      </c>
      <c r="AE38">
        <f>IF($B$18&gt;$G38,IF($B$3="em",$H38*'Exponential Model'!AF38,IF($B$3="dm",$H38*'Dispersion Model'!AF38,IF($B$3="pm",$H38*'Piston Model'!AF38,"Wrong Code in B3"))),0)</f>
        <v>0</v>
      </c>
      <c r="AF38">
        <f>IF($B$18&gt;$G38,IF($B$3="em",$H38*'Exponential Model'!AG38,IF($B$3="dm",$H38*'Dispersion Model'!AG38,IF($B$3="pm",$H38*'Piston Model'!AG38,"Wrong Code in B3"))),0)</f>
        <v>0</v>
      </c>
      <c r="AG38">
        <f>IF($B$18&gt;$G38,IF($B$3="em",$H38*'Exponential Model'!AH38,IF($B$3="dm",$H38*'Dispersion Model'!AH38,IF($B$3="pm",$H38*'Piston Model'!AH38,"Wrong Code in B3"))),0)</f>
        <v>0</v>
      </c>
      <c r="AH38">
        <f>IF($B$18&gt;$G38,IF($B$3="em",$H38*'Exponential Model'!AI38,IF($B$3="dm",$H38*'Dispersion Model'!AI38,IF($B$3="pm",$H38*'Piston Model'!AI38,"Wrong Code in B3"))),0)</f>
        <v>0</v>
      </c>
      <c r="AI38">
        <f>IF($B$18&gt;$G38,IF($B$3="em",$H38*'Exponential Model'!AJ38,IF($B$3="dm",$H38*'Dispersion Model'!AJ38,IF($B$3="pm",$H38*'Piston Model'!AJ38,"Wrong Code in B3"))),0)</f>
        <v>0</v>
      </c>
      <c r="AJ38">
        <f>IF($B$18&gt;$G38,IF($B$3="em",$H38*'Exponential Model'!AK38,IF($B$3="dm",$H38*'Dispersion Model'!AK38,IF($B$3="pm",$H38*'Piston Model'!AK38,"Wrong Code in B3"))),0)</f>
        <v>0</v>
      </c>
      <c r="AK38">
        <f>IF($B$18&gt;$G38,IF($B$3="em",$H38*'Exponential Model'!AL38,IF($B$3="dm",$H38*'Dispersion Model'!AL38,IF($B$3="pm",$H38*'Piston Model'!AL38,"Wrong Code in B3"))),0)</f>
        <v>0</v>
      </c>
      <c r="AL38">
        <f>IF($B$18&gt;$G38,IF($B$3="em",$H38*'Exponential Model'!AM38,IF($B$3="dm",$H38*'Dispersion Model'!AM38,IF($B$3="pm",$H38*'Piston Model'!AM38,"Wrong Code in B3"))),0)</f>
        <v>0</v>
      </c>
      <c r="AM38">
        <f>IF($B$18&gt;$G38,IF($B$3="em",$H38*'Exponential Model'!AN38,IF($B$3="dm",$H38*'Dispersion Model'!AN38,IF($B$3="pm",$H38*'Piston Model'!AN38,"Wrong Code in B3"))),0)</f>
        <v>0</v>
      </c>
      <c r="AN38">
        <f>IF($B$18&gt;$G38,IF($B$3="em",$H38*'Exponential Model'!AO38,IF($B$3="dm",$H38*'Dispersion Model'!AO38,IF($B$3="pm",$H38*'Piston Model'!AO38,"Wrong Code in B3"))),0)</f>
        <v>0</v>
      </c>
      <c r="AO38">
        <f>IF($B$18&gt;$G38,IF($B$3="em",$H38*'Exponential Model'!AP38,IF($B$3="dm",$H38*'Dispersion Model'!AP38,IF($B$3="pm",$H38*'Piston Model'!AP38,"Wrong Code in B3"))),0)</f>
        <v>74.2</v>
      </c>
      <c r="AP38">
        <f>IF($B$18&gt;$G38,IF($B$3="em",$H38*'Exponential Model'!AQ38,IF($B$3="dm",$H38*'Dispersion Model'!AQ38,IF($B$3="pm",$H38*'Piston Model'!AQ38,"Wrong Code in B3"))),0)</f>
        <v>0</v>
      </c>
      <c r="AQ38">
        <f>IF($B$18&gt;$G38,IF($B$3="em",$H38*'Exponential Model'!AR38,IF($B$3="dm",$H38*'Dispersion Model'!AR38,IF($B$3="pm",$H38*'Piston Model'!AR38,"Wrong Code in B3"))),0)</f>
        <v>0</v>
      </c>
      <c r="AR38">
        <f>IF($B$18&gt;$G38,IF($B$3="em",$H38*'Exponential Model'!AS38,IF($B$3="dm",$H38*'Dispersion Model'!AS38,IF($B$3="pm",$H38*'Piston Model'!AS38,"Wrong Code in B3"))),0)</f>
        <v>0</v>
      </c>
      <c r="AS38">
        <f>IF($B$18&gt;$G38,IF($B$3="em",$H38*'Exponential Model'!AT38,IF($B$3="dm",$H38*'Dispersion Model'!AT38,IF($B$3="pm",$H38*'Piston Model'!AT38,"Wrong Code in B3"))),0)</f>
        <v>0</v>
      </c>
      <c r="AT38">
        <f>IF($B$18&gt;$G38,IF($B$3="em",$H38*'Exponential Model'!AU38,IF($B$3="dm",$H38*'Dispersion Model'!AU38,IF($B$3="pm",$H38*'Piston Model'!AU38,"Wrong Code in B3"))),0)</f>
        <v>0</v>
      </c>
      <c r="AU38">
        <f>IF($B$18&gt;$G38,IF($B$3="em",$H38*'Exponential Model'!AV38,IF($B$3="dm",$H38*'Dispersion Model'!AV38,IF($B$3="pm",$H38*'Piston Model'!AV38,"Wrong Code in B3"))),0)</f>
        <v>0</v>
      </c>
    </row>
    <row r="39" spans="1:47" x14ac:dyDescent="0.15">
      <c r="G39">
        <v>1967</v>
      </c>
      <c r="H39">
        <f>IF($B$15="tr",'Tritium Input'!H48,IF($B$15="cfc",'CFC Input'!H48,IF($B$15="kr",'85Kr Input'!H48,IF($B$15="he",'Tritium Input'!L48,"Wrong Code in B12!"))))</f>
        <v>84.7</v>
      </c>
      <c r="I39">
        <f>IF($B$18&gt;$G39,IF($B$3="em",$H39*'Exponential Model'!J39,IF($B$3="dm",$H39*'Dispersion Model'!J39,IF($B$3="pm",$H39*'Piston Model'!J39,"Wrong Code in B3"))),0)</f>
        <v>0</v>
      </c>
      <c r="J39">
        <f>IF($B$18&gt;$G39,IF($B$3="em",$H39*'Exponential Model'!K39,IF($B$3="dm",$H39*'Dispersion Model'!K39,IF($B$3="pm",$H39*'Piston Model'!K39,"Wrong Code in B3"))),0)</f>
        <v>0</v>
      </c>
      <c r="K39">
        <f>IF($B$18&gt;$G39,IF($B$3="em",$H39*'Exponential Model'!L39,IF($B$3="dm",$H39*'Dispersion Model'!L39,IF($B$3="pm",$H39*'Piston Model'!L39,"Wrong Code in B3"))),0)</f>
        <v>0</v>
      </c>
      <c r="L39">
        <f>IF($B$18&gt;$G39,IF($B$3="em",$H39*'Exponential Model'!M39,IF($B$3="dm",$H39*'Dispersion Model'!M39,IF($B$3="pm",$H39*'Piston Model'!M39,"Wrong Code in B3"))),0)</f>
        <v>0</v>
      </c>
      <c r="M39">
        <f>IF($B$18&gt;$G39,IF($B$3="em",$H39*'Exponential Model'!N39,IF($B$3="dm",$H39*'Dispersion Model'!N39,IF($B$3="pm",$H39*'Piston Model'!N39,"Wrong Code in B3"))),0)</f>
        <v>0</v>
      </c>
      <c r="N39">
        <f>IF($B$18&gt;$G39,IF($B$3="em",$H39*'Exponential Model'!O39,IF($B$3="dm",$H39*'Dispersion Model'!O39,IF($B$3="pm",$H39*'Piston Model'!O39,"Wrong Code in B3"))),0)</f>
        <v>0</v>
      </c>
      <c r="O39">
        <f>IF($B$18&gt;$G39,IF($B$3="em",$H39*'Exponential Model'!P39,IF($B$3="dm",$H39*'Dispersion Model'!P39,IF($B$3="pm",$H39*'Piston Model'!P39,"Wrong Code in B3"))),0)</f>
        <v>0</v>
      </c>
      <c r="P39">
        <f>IF($B$18&gt;$G39,IF($B$3="em",$H39*'Exponential Model'!Q39,IF($B$3="dm",$H39*'Dispersion Model'!Q39,IF($B$3="pm",$H39*'Piston Model'!Q39,"Wrong Code in B3"))),0)</f>
        <v>0</v>
      </c>
      <c r="Q39">
        <f>IF($B$18&gt;$G39,IF($B$3="em",$H39*'Exponential Model'!R39,IF($B$3="dm",$H39*'Dispersion Model'!R39,IF($B$3="pm",$H39*'Piston Model'!R39,"Wrong Code in B3"))),0)</f>
        <v>0</v>
      </c>
      <c r="R39">
        <f>IF($B$18&gt;$G39,IF($B$3="em",$H39*'Exponential Model'!S39,IF($B$3="dm",$H39*'Dispersion Model'!S39,IF($B$3="pm",$H39*'Piston Model'!S39,"Wrong Code in B3"))),0)</f>
        <v>0</v>
      </c>
      <c r="S39">
        <f>IF($B$18&gt;$G39,IF($B$3="em",$H39*'Exponential Model'!T39,IF($B$3="dm",$H39*'Dispersion Model'!T39,IF($B$3="pm",$H39*'Piston Model'!T39,"Wrong Code in B3"))),0)</f>
        <v>0</v>
      </c>
      <c r="T39">
        <f>IF($B$18&gt;$G39,IF($B$3="em",$H39*'Exponential Model'!U39,IF($B$3="dm",$H39*'Dispersion Model'!U39,IF($B$3="pm",$H39*'Piston Model'!U39,"Wrong Code in B3"))),0)</f>
        <v>0</v>
      </c>
      <c r="U39">
        <f>IF($B$18&gt;$G39,IF($B$3="em",$H39*'Exponential Model'!V39,IF($B$3="dm",$H39*'Dispersion Model'!V39,IF($B$3="pm",$H39*'Piston Model'!V39,"Wrong Code in B3"))),0)</f>
        <v>0</v>
      </c>
      <c r="V39">
        <f>IF($B$18&gt;$G39,IF($B$3="em",$H39*'Exponential Model'!W39,IF($B$3="dm",$H39*'Dispersion Model'!W39,IF($B$3="pm",$H39*'Piston Model'!W39,"Wrong Code in B3"))),0)</f>
        <v>0</v>
      </c>
      <c r="W39">
        <f>IF($B$18&gt;$G39,IF($B$3="em",$H39*'Exponential Model'!X39,IF($B$3="dm",$H39*'Dispersion Model'!X39,IF($B$3="pm",$H39*'Piston Model'!X39,"Wrong Code in B3"))),0)</f>
        <v>0</v>
      </c>
      <c r="X39">
        <f>IF($B$18&gt;$G39,IF($B$3="em",$H39*'Exponential Model'!Y39,IF($B$3="dm",$H39*'Dispersion Model'!Y39,IF($B$3="pm",$H39*'Piston Model'!Y39,"Wrong Code in B3"))),0)</f>
        <v>0</v>
      </c>
      <c r="Y39">
        <f>IF($B$18&gt;$G39,IF($B$3="em",$H39*'Exponential Model'!Z39,IF($B$3="dm",$H39*'Dispersion Model'!Z39,IF($B$3="pm",$H39*'Piston Model'!Z39,"Wrong Code in B3"))),0)</f>
        <v>0</v>
      </c>
      <c r="Z39">
        <f>IF($B$18&gt;$G39,IF($B$3="em",$H39*'Exponential Model'!AA39,IF($B$3="dm",$H39*'Dispersion Model'!AA39,IF($B$3="pm",$H39*'Piston Model'!AA39,"Wrong Code in B3"))),0)</f>
        <v>0</v>
      </c>
      <c r="AA39">
        <f>IF($B$18&gt;$G39,IF($B$3="em",$H39*'Exponential Model'!AB39,IF($B$3="dm",$H39*'Dispersion Model'!AB39,IF($B$3="pm",$H39*'Piston Model'!AB39,"Wrong Code in B3"))),0)</f>
        <v>0</v>
      </c>
      <c r="AB39">
        <f>IF($B$18&gt;$G39,IF($B$3="em",$H39*'Exponential Model'!AC39,IF($B$3="dm",$H39*'Dispersion Model'!AC39,IF($B$3="pm",$H39*'Piston Model'!AC39,"Wrong Code in B3"))),0)</f>
        <v>0</v>
      </c>
      <c r="AC39">
        <f>IF($B$18&gt;$G39,IF($B$3="em",$H39*'Exponential Model'!AD39,IF($B$3="dm",$H39*'Dispersion Model'!AD39,IF($B$3="pm",$H39*'Piston Model'!AD39,"Wrong Code in B3"))),0)</f>
        <v>0</v>
      </c>
      <c r="AD39">
        <f>IF($B$18&gt;$G39,IF($B$3="em",$H39*'Exponential Model'!AE39,IF($B$3="dm",$H39*'Dispersion Model'!AE39,IF($B$3="pm",$H39*'Piston Model'!AE39,"Wrong Code in B3"))),0)</f>
        <v>0</v>
      </c>
      <c r="AE39">
        <f>IF($B$18&gt;$G39,IF($B$3="em",$H39*'Exponential Model'!AF39,IF($B$3="dm",$H39*'Dispersion Model'!AF39,IF($B$3="pm",$H39*'Piston Model'!AF39,"Wrong Code in B3"))),0)</f>
        <v>0</v>
      </c>
      <c r="AF39">
        <f>IF($B$18&gt;$G39,IF($B$3="em",$H39*'Exponential Model'!AG39,IF($B$3="dm",$H39*'Dispersion Model'!AG39,IF($B$3="pm",$H39*'Piston Model'!AG39,"Wrong Code in B3"))),0)</f>
        <v>0</v>
      </c>
      <c r="AG39">
        <f>IF($B$18&gt;$G39,IF($B$3="em",$H39*'Exponential Model'!AH39,IF($B$3="dm",$H39*'Dispersion Model'!AH39,IF($B$3="pm",$H39*'Piston Model'!AH39,"Wrong Code in B3"))),0)</f>
        <v>0</v>
      </c>
      <c r="AH39">
        <f>IF($B$18&gt;$G39,IF($B$3="em",$H39*'Exponential Model'!AI39,IF($B$3="dm",$H39*'Dispersion Model'!AI39,IF($B$3="pm",$H39*'Piston Model'!AI39,"Wrong Code in B3"))),0)</f>
        <v>0</v>
      </c>
      <c r="AI39">
        <f>IF($B$18&gt;$G39,IF($B$3="em",$H39*'Exponential Model'!AJ39,IF($B$3="dm",$H39*'Dispersion Model'!AJ39,IF($B$3="pm",$H39*'Piston Model'!AJ39,"Wrong Code in B3"))),0)</f>
        <v>0</v>
      </c>
      <c r="AJ39">
        <f>IF($B$18&gt;$G39,IF($B$3="em",$H39*'Exponential Model'!AK39,IF($B$3="dm",$H39*'Dispersion Model'!AK39,IF($B$3="pm",$H39*'Piston Model'!AK39,"Wrong Code in B3"))),0)</f>
        <v>0</v>
      </c>
      <c r="AK39">
        <f>IF($B$18&gt;$G39,IF($B$3="em",$H39*'Exponential Model'!AL39,IF($B$3="dm",$H39*'Dispersion Model'!AL39,IF($B$3="pm",$H39*'Piston Model'!AL39,"Wrong Code in B3"))),0)</f>
        <v>0</v>
      </c>
      <c r="AL39">
        <f>IF($B$18&gt;$G39,IF($B$3="em",$H39*'Exponential Model'!AM39,IF($B$3="dm",$H39*'Dispersion Model'!AM39,IF($B$3="pm",$H39*'Piston Model'!AM39,"Wrong Code in B3"))),0)</f>
        <v>0</v>
      </c>
      <c r="AM39">
        <f>IF($B$18&gt;$G39,IF($B$3="em",$H39*'Exponential Model'!AN39,IF($B$3="dm",$H39*'Dispersion Model'!AN39,IF($B$3="pm",$H39*'Piston Model'!AN39,"Wrong Code in B3"))),0)</f>
        <v>0</v>
      </c>
      <c r="AN39">
        <f>IF($B$18&gt;$G39,IF($B$3="em",$H39*'Exponential Model'!AO39,IF($B$3="dm",$H39*'Dispersion Model'!AO39,IF($B$3="pm",$H39*'Piston Model'!AO39,"Wrong Code in B3"))),0)</f>
        <v>84.7</v>
      </c>
      <c r="AO39">
        <f>IF($B$18&gt;$G39,IF($B$3="em",$H39*'Exponential Model'!AP39,IF($B$3="dm",$H39*'Dispersion Model'!AP39,IF($B$3="pm",$H39*'Piston Model'!AP39,"Wrong Code in B3"))),0)</f>
        <v>0</v>
      </c>
      <c r="AP39">
        <f>IF($B$18&gt;$G39,IF($B$3="em",$H39*'Exponential Model'!AQ39,IF($B$3="dm",$H39*'Dispersion Model'!AQ39,IF($B$3="pm",$H39*'Piston Model'!AQ39,"Wrong Code in B3"))),0)</f>
        <v>0</v>
      </c>
      <c r="AQ39">
        <f>IF($B$18&gt;$G39,IF($B$3="em",$H39*'Exponential Model'!AR39,IF($B$3="dm",$H39*'Dispersion Model'!AR39,IF($B$3="pm",$H39*'Piston Model'!AR39,"Wrong Code in B3"))),0)</f>
        <v>0</v>
      </c>
      <c r="AR39">
        <f>IF($B$18&gt;$G39,IF($B$3="em",$H39*'Exponential Model'!AS39,IF($B$3="dm",$H39*'Dispersion Model'!AS39,IF($B$3="pm",$H39*'Piston Model'!AS39,"Wrong Code in B3"))),0)</f>
        <v>0</v>
      </c>
      <c r="AS39">
        <f>IF($B$18&gt;$G39,IF($B$3="em",$H39*'Exponential Model'!AT39,IF($B$3="dm",$H39*'Dispersion Model'!AT39,IF($B$3="pm",$H39*'Piston Model'!AT39,"Wrong Code in B3"))),0)</f>
        <v>0</v>
      </c>
      <c r="AT39">
        <f>IF($B$18&gt;$G39,IF($B$3="em",$H39*'Exponential Model'!AU39,IF($B$3="dm",$H39*'Dispersion Model'!AU39,IF($B$3="pm",$H39*'Piston Model'!AU39,"Wrong Code in B3"))),0)</f>
        <v>0</v>
      </c>
      <c r="AU39">
        <f>IF($B$18&gt;$G39,IF($B$3="em",$H39*'Exponential Model'!AV39,IF($B$3="dm",$H39*'Dispersion Model'!AV39,IF($B$3="pm",$H39*'Piston Model'!AV39,"Wrong Code in B3"))),0)</f>
        <v>0</v>
      </c>
    </row>
    <row r="40" spans="1:47" x14ac:dyDescent="0.15">
      <c r="G40">
        <v>1968</v>
      </c>
      <c r="H40">
        <f>IF($B$15="tr",'Tritium Input'!H49,IF($B$15="cfc",'CFC Input'!H49,IF($B$15="kr",'85Kr Input'!H49,IF($B$15="he",'Tritium Input'!L49,"Wrong Code in B12!"))))</f>
        <v>96.4</v>
      </c>
      <c r="I40">
        <f>IF($B$18&gt;$G40,IF($B$3="em",$H40*'Exponential Model'!J40,IF($B$3="dm",$H40*'Dispersion Model'!J40,IF($B$3="pm",$H40*'Piston Model'!J40,"Wrong Code in B3"))),0)</f>
        <v>0</v>
      </c>
      <c r="J40">
        <f>IF($B$18&gt;$G40,IF($B$3="em",$H40*'Exponential Model'!K40,IF($B$3="dm",$H40*'Dispersion Model'!K40,IF($B$3="pm",$H40*'Piston Model'!K40,"Wrong Code in B3"))),0)</f>
        <v>0</v>
      </c>
      <c r="K40">
        <f>IF($B$18&gt;$G40,IF($B$3="em",$H40*'Exponential Model'!L40,IF($B$3="dm",$H40*'Dispersion Model'!L40,IF($B$3="pm",$H40*'Piston Model'!L40,"Wrong Code in B3"))),0)</f>
        <v>0</v>
      </c>
      <c r="L40">
        <f>IF($B$18&gt;$G40,IF($B$3="em",$H40*'Exponential Model'!M40,IF($B$3="dm",$H40*'Dispersion Model'!M40,IF($B$3="pm",$H40*'Piston Model'!M40,"Wrong Code in B3"))),0)</f>
        <v>0</v>
      </c>
      <c r="M40">
        <f>IF($B$18&gt;$G40,IF($B$3="em",$H40*'Exponential Model'!N40,IF($B$3="dm",$H40*'Dispersion Model'!N40,IF($B$3="pm",$H40*'Piston Model'!N40,"Wrong Code in B3"))),0)</f>
        <v>0</v>
      </c>
      <c r="N40">
        <f>IF($B$18&gt;$G40,IF($B$3="em",$H40*'Exponential Model'!O40,IF($B$3="dm",$H40*'Dispersion Model'!O40,IF($B$3="pm",$H40*'Piston Model'!O40,"Wrong Code in B3"))),0)</f>
        <v>0</v>
      </c>
      <c r="O40">
        <f>IF($B$18&gt;$G40,IF($B$3="em",$H40*'Exponential Model'!P40,IF($B$3="dm",$H40*'Dispersion Model'!P40,IF($B$3="pm",$H40*'Piston Model'!P40,"Wrong Code in B3"))),0)</f>
        <v>0</v>
      </c>
      <c r="P40">
        <f>IF($B$18&gt;$G40,IF($B$3="em",$H40*'Exponential Model'!Q40,IF($B$3="dm",$H40*'Dispersion Model'!Q40,IF($B$3="pm",$H40*'Piston Model'!Q40,"Wrong Code in B3"))),0)</f>
        <v>0</v>
      </c>
      <c r="Q40">
        <f>IF($B$18&gt;$G40,IF($B$3="em",$H40*'Exponential Model'!R40,IF($B$3="dm",$H40*'Dispersion Model'!R40,IF($B$3="pm",$H40*'Piston Model'!R40,"Wrong Code in B3"))),0)</f>
        <v>0</v>
      </c>
      <c r="R40">
        <f>IF($B$18&gt;$G40,IF($B$3="em",$H40*'Exponential Model'!S40,IF($B$3="dm",$H40*'Dispersion Model'!S40,IF($B$3="pm",$H40*'Piston Model'!S40,"Wrong Code in B3"))),0)</f>
        <v>0</v>
      </c>
      <c r="S40">
        <f>IF($B$18&gt;$G40,IF($B$3="em",$H40*'Exponential Model'!T40,IF($B$3="dm",$H40*'Dispersion Model'!T40,IF($B$3="pm",$H40*'Piston Model'!T40,"Wrong Code in B3"))),0)</f>
        <v>0</v>
      </c>
      <c r="T40">
        <f>IF($B$18&gt;$G40,IF($B$3="em",$H40*'Exponential Model'!U40,IF($B$3="dm",$H40*'Dispersion Model'!U40,IF($B$3="pm",$H40*'Piston Model'!U40,"Wrong Code in B3"))),0)</f>
        <v>0</v>
      </c>
      <c r="U40">
        <f>IF($B$18&gt;$G40,IF($B$3="em",$H40*'Exponential Model'!V40,IF($B$3="dm",$H40*'Dispersion Model'!V40,IF($B$3="pm",$H40*'Piston Model'!V40,"Wrong Code in B3"))),0)</f>
        <v>0</v>
      </c>
      <c r="V40">
        <f>IF($B$18&gt;$G40,IF($B$3="em",$H40*'Exponential Model'!W40,IF($B$3="dm",$H40*'Dispersion Model'!W40,IF($B$3="pm",$H40*'Piston Model'!W40,"Wrong Code in B3"))),0)</f>
        <v>0</v>
      </c>
      <c r="W40">
        <f>IF($B$18&gt;$G40,IF($B$3="em",$H40*'Exponential Model'!X40,IF($B$3="dm",$H40*'Dispersion Model'!X40,IF($B$3="pm",$H40*'Piston Model'!X40,"Wrong Code in B3"))),0)</f>
        <v>0</v>
      </c>
      <c r="X40">
        <f>IF($B$18&gt;$G40,IF($B$3="em",$H40*'Exponential Model'!Y40,IF($B$3="dm",$H40*'Dispersion Model'!Y40,IF($B$3="pm",$H40*'Piston Model'!Y40,"Wrong Code in B3"))),0)</f>
        <v>0</v>
      </c>
      <c r="Y40">
        <f>IF($B$18&gt;$G40,IF($B$3="em",$H40*'Exponential Model'!Z40,IF($B$3="dm",$H40*'Dispersion Model'!Z40,IF($B$3="pm",$H40*'Piston Model'!Z40,"Wrong Code in B3"))),0)</f>
        <v>0</v>
      </c>
      <c r="Z40">
        <f>IF($B$18&gt;$G40,IF($B$3="em",$H40*'Exponential Model'!AA40,IF($B$3="dm",$H40*'Dispersion Model'!AA40,IF($B$3="pm",$H40*'Piston Model'!AA40,"Wrong Code in B3"))),0)</f>
        <v>0</v>
      </c>
      <c r="AA40">
        <f>IF($B$18&gt;$G40,IF($B$3="em",$H40*'Exponential Model'!AB40,IF($B$3="dm",$H40*'Dispersion Model'!AB40,IF($B$3="pm",$H40*'Piston Model'!AB40,"Wrong Code in B3"))),0)</f>
        <v>0</v>
      </c>
      <c r="AB40">
        <f>IF($B$18&gt;$G40,IF($B$3="em",$H40*'Exponential Model'!AC40,IF($B$3="dm",$H40*'Dispersion Model'!AC40,IF($B$3="pm",$H40*'Piston Model'!AC40,"Wrong Code in B3"))),0)</f>
        <v>0</v>
      </c>
      <c r="AC40">
        <f>IF($B$18&gt;$G40,IF($B$3="em",$H40*'Exponential Model'!AD40,IF($B$3="dm",$H40*'Dispersion Model'!AD40,IF($B$3="pm",$H40*'Piston Model'!AD40,"Wrong Code in B3"))),0)</f>
        <v>0</v>
      </c>
      <c r="AD40">
        <f>IF($B$18&gt;$G40,IF($B$3="em",$H40*'Exponential Model'!AE40,IF($B$3="dm",$H40*'Dispersion Model'!AE40,IF($B$3="pm",$H40*'Piston Model'!AE40,"Wrong Code in B3"))),0)</f>
        <v>0</v>
      </c>
      <c r="AE40">
        <f>IF($B$18&gt;$G40,IF($B$3="em",$H40*'Exponential Model'!AF40,IF($B$3="dm",$H40*'Dispersion Model'!AF40,IF($B$3="pm",$H40*'Piston Model'!AF40,"Wrong Code in B3"))),0)</f>
        <v>0</v>
      </c>
      <c r="AF40">
        <f>IF($B$18&gt;$G40,IF($B$3="em",$H40*'Exponential Model'!AG40,IF($B$3="dm",$H40*'Dispersion Model'!AG40,IF($B$3="pm",$H40*'Piston Model'!AG40,"Wrong Code in B3"))),0)</f>
        <v>0</v>
      </c>
      <c r="AG40">
        <f>IF($B$18&gt;$G40,IF($B$3="em",$H40*'Exponential Model'!AH40,IF($B$3="dm",$H40*'Dispersion Model'!AH40,IF($B$3="pm",$H40*'Piston Model'!AH40,"Wrong Code in B3"))),0)</f>
        <v>0</v>
      </c>
      <c r="AH40">
        <f>IF($B$18&gt;$G40,IF($B$3="em",$H40*'Exponential Model'!AI40,IF($B$3="dm",$H40*'Dispersion Model'!AI40,IF($B$3="pm",$H40*'Piston Model'!AI40,"Wrong Code in B3"))),0)</f>
        <v>0</v>
      </c>
      <c r="AI40">
        <f>IF($B$18&gt;$G40,IF($B$3="em",$H40*'Exponential Model'!AJ40,IF($B$3="dm",$H40*'Dispersion Model'!AJ40,IF($B$3="pm",$H40*'Piston Model'!AJ40,"Wrong Code in B3"))),0)</f>
        <v>0</v>
      </c>
      <c r="AJ40">
        <f>IF($B$18&gt;$G40,IF($B$3="em",$H40*'Exponential Model'!AK40,IF($B$3="dm",$H40*'Dispersion Model'!AK40,IF($B$3="pm",$H40*'Piston Model'!AK40,"Wrong Code in B3"))),0)</f>
        <v>0</v>
      </c>
      <c r="AK40">
        <f>IF($B$18&gt;$G40,IF($B$3="em",$H40*'Exponential Model'!AL40,IF($B$3="dm",$H40*'Dispersion Model'!AL40,IF($B$3="pm",$H40*'Piston Model'!AL40,"Wrong Code in B3"))),0)</f>
        <v>0</v>
      </c>
      <c r="AL40">
        <f>IF($B$18&gt;$G40,IF($B$3="em",$H40*'Exponential Model'!AM40,IF($B$3="dm",$H40*'Dispersion Model'!AM40,IF($B$3="pm",$H40*'Piston Model'!AM40,"Wrong Code in B3"))),0)</f>
        <v>0</v>
      </c>
      <c r="AM40">
        <f>IF($B$18&gt;$G40,IF($B$3="em",$H40*'Exponential Model'!AN40,IF($B$3="dm",$H40*'Dispersion Model'!AN40,IF($B$3="pm",$H40*'Piston Model'!AN40,"Wrong Code in B3"))),0)</f>
        <v>96.4</v>
      </c>
      <c r="AN40">
        <f>IF($B$18&gt;$G40,IF($B$3="em",$H40*'Exponential Model'!AO40,IF($B$3="dm",$H40*'Dispersion Model'!AO40,IF($B$3="pm",$H40*'Piston Model'!AO40,"Wrong Code in B3"))),0)</f>
        <v>0</v>
      </c>
      <c r="AO40">
        <f>IF($B$18&gt;$G40,IF($B$3="em",$H40*'Exponential Model'!AP40,IF($B$3="dm",$H40*'Dispersion Model'!AP40,IF($B$3="pm",$H40*'Piston Model'!AP40,"Wrong Code in B3"))),0)</f>
        <v>0</v>
      </c>
      <c r="AP40">
        <f>IF($B$18&gt;$G40,IF($B$3="em",$H40*'Exponential Model'!AQ40,IF($B$3="dm",$H40*'Dispersion Model'!AQ40,IF($B$3="pm",$H40*'Piston Model'!AQ40,"Wrong Code in B3"))),0)</f>
        <v>0</v>
      </c>
      <c r="AQ40">
        <f>IF($B$18&gt;$G40,IF($B$3="em",$H40*'Exponential Model'!AR40,IF($B$3="dm",$H40*'Dispersion Model'!AR40,IF($B$3="pm",$H40*'Piston Model'!AR40,"Wrong Code in B3"))),0)</f>
        <v>0</v>
      </c>
      <c r="AR40">
        <f>IF($B$18&gt;$G40,IF($B$3="em",$H40*'Exponential Model'!AS40,IF($B$3="dm",$H40*'Dispersion Model'!AS40,IF($B$3="pm",$H40*'Piston Model'!AS40,"Wrong Code in B3"))),0)</f>
        <v>0</v>
      </c>
      <c r="AS40">
        <f>IF($B$18&gt;$G40,IF($B$3="em",$H40*'Exponential Model'!AT40,IF($B$3="dm",$H40*'Dispersion Model'!AT40,IF($B$3="pm",$H40*'Piston Model'!AT40,"Wrong Code in B3"))),0)</f>
        <v>0</v>
      </c>
      <c r="AT40">
        <f>IF($B$18&gt;$G40,IF($B$3="em",$H40*'Exponential Model'!AU40,IF($B$3="dm",$H40*'Dispersion Model'!AU40,IF($B$3="pm",$H40*'Piston Model'!AU40,"Wrong Code in B3"))),0)</f>
        <v>0</v>
      </c>
      <c r="AU40">
        <f>IF($B$18&gt;$G40,IF($B$3="em",$H40*'Exponential Model'!AV40,IF($B$3="dm",$H40*'Dispersion Model'!AV40,IF($B$3="pm",$H40*'Piston Model'!AV40,"Wrong Code in B3"))),0)</f>
        <v>0</v>
      </c>
    </row>
    <row r="41" spans="1:47" x14ac:dyDescent="0.15">
      <c r="G41">
        <v>1969</v>
      </c>
      <c r="H41">
        <f>IF($B$15="tr",'Tritium Input'!H50,IF($B$15="cfc",'CFC Input'!H50,IF($B$15="kr",'85Kr Input'!H50,IF($B$15="he",'Tritium Input'!L50,"Wrong Code in B12!"))))</f>
        <v>109.7</v>
      </c>
      <c r="I41">
        <f>IF($B$18&gt;$G41,IF($B$3="em",$H41*'Exponential Model'!J41,IF($B$3="dm",$H41*'Dispersion Model'!J41,IF($B$3="pm",$H41*'Piston Model'!J41,"Wrong Code in B3"))),0)</f>
        <v>0</v>
      </c>
      <c r="J41">
        <f>IF($B$18&gt;$G41,IF($B$3="em",$H41*'Exponential Model'!K41,IF($B$3="dm",$H41*'Dispersion Model'!K41,IF($B$3="pm",$H41*'Piston Model'!K41,"Wrong Code in B3"))),0)</f>
        <v>0</v>
      </c>
      <c r="K41">
        <f>IF($B$18&gt;$G41,IF($B$3="em",$H41*'Exponential Model'!L41,IF($B$3="dm",$H41*'Dispersion Model'!L41,IF($B$3="pm",$H41*'Piston Model'!L41,"Wrong Code in B3"))),0)</f>
        <v>0</v>
      </c>
      <c r="L41">
        <f>IF($B$18&gt;$G41,IF($B$3="em",$H41*'Exponential Model'!M41,IF($B$3="dm",$H41*'Dispersion Model'!M41,IF($B$3="pm",$H41*'Piston Model'!M41,"Wrong Code in B3"))),0)</f>
        <v>0</v>
      </c>
      <c r="M41">
        <f>IF($B$18&gt;$G41,IF($B$3="em",$H41*'Exponential Model'!N41,IF($B$3="dm",$H41*'Dispersion Model'!N41,IF($B$3="pm",$H41*'Piston Model'!N41,"Wrong Code in B3"))),0)</f>
        <v>0</v>
      </c>
      <c r="N41">
        <f>IF($B$18&gt;$G41,IF($B$3="em",$H41*'Exponential Model'!O41,IF($B$3="dm",$H41*'Dispersion Model'!O41,IF($B$3="pm",$H41*'Piston Model'!O41,"Wrong Code in B3"))),0)</f>
        <v>0</v>
      </c>
      <c r="O41">
        <f>IF($B$18&gt;$G41,IF($B$3="em",$H41*'Exponential Model'!P41,IF($B$3="dm",$H41*'Dispersion Model'!P41,IF($B$3="pm",$H41*'Piston Model'!P41,"Wrong Code in B3"))),0)</f>
        <v>0</v>
      </c>
      <c r="P41">
        <f>IF($B$18&gt;$G41,IF($B$3="em",$H41*'Exponential Model'!Q41,IF($B$3="dm",$H41*'Dispersion Model'!Q41,IF($B$3="pm",$H41*'Piston Model'!Q41,"Wrong Code in B3"))),0)</f>
        <v>0</v>
      </c>
      <c r="Q41">
        <f>IF($B$18&gt;$G41,IF($B$3="em",$H41*'Exponential Model'!R41,IF($B$3="dm",$H41*'Dispersion Model'!R41,IF($B$3="pm",$H41*'Piston Model'!R41,"Wrong Code in B3"))),0)</f>
        <v>0</v>
      </c>
      <c r="R41">
        <f>IF($B$18&gt;$G41,IF($B$3="em",$H41*'Exponential Model'!S41,IF($B$3="dm",$H41*'Dispersion Model'!S41,IF($B$3="pm",$H41*'Piston Model'!S41,"Wrong Code in B3"))),0)</f>
        <v>0</v>
      </c>
      <c r="S41">
        <f>IF($B$18&gt;$G41,IF($B$3="em",$H41*'Exponential Model'!T41,IF($B$3="dm",$H41*'Dispersion Model'!T41,IF($B$3="pm",$H41*'Piston Model'!T41,"Wrong Code in B3"))),0)</f>
        <v>0</v>
      </c>
      <c r="T41">
        <f>IF($B$18&gt;$G41,IF($B$3="em",$H41*'Exponential Model'!U41,IF($B$3="dm",$H41*'Dispersion Model'!U41,IF($B$3="pm",$H41*'Piston Model'!U41,"Wrong Code in B3"))),0)</f>
        <v>0</v>
      </c>
      <c r="U41">
        <f>IF($B$18&gt;$G41,IF($B$3="em",$H41*'Exponential Model'!V41,IF($B$3="dm",$H41*'Dispersion Model'!V41,IF($B$3="pm",$H41*'Piston Model'!V41,"Wrong Code in B3"))),0)</f>
        <v>0</v>
      </c>
      <c r="V41">
        <f>IF($B$18&gt;$G41,IF($B$3="em",$H41*'Exponential Model'!W41,IF($B$3="dm",$H41*'Dispersion Model'!W41,IF($B$3="pm",$H41*'Piston Model'!W41,"Wrong Code in B3"))),0)</f>
        <v>0</v>
      </c>
      <c r="W41">
        <f>IF($B$18&gt;$G41,IF($B$3="em",$H41*'Exponential Model'!X41,IF($B$3="dm",$H41*'Dispersion Model'!X41,IF($B$3="pm",$H41*'Piston Model'!X41,"Wrong Code in B3"))),0)</f>
        <v>0</v>
      </c>
      <c r="X41">
        <f>IF($B$18&gt;$G41,IF($B$3="em",$H41*'Exponential Model'!Y41,IF($B$3="dm",$H41*'Dispersion Model'!Y41,IF($B$3="pm",$H41*'Piston Model'!Y41,"Wrong Code in B3"))),0)</f>
        <v>0</v>
      </c>
      <c r="Y41">
        <f>IF($B$18&gt;$G41,IF($B$3="em",$H41*'Exponential Model'!Z41,IF($B$3="dm",$H41*'Dispersion Model'!Z41,IF($B$3="pm",$H41*'Piston Model'!Z41,"Wrong Code in B3"))),0)</f>
        <v>0</v>
      </c>
      <c r="Z41">
        <f>IF($B$18&gt;$G41,IF($B$3="em",$H41*'Exponential Model'!AA41,IF($B$3="dm",$H41*'Dispersion Model'!AA41,IF($B$3="pm",$H41*'Piston Model'!AA41,"Wrong Code in B3"))),0)</f>
        <v>0</v>
      </c>
      <c r="AA41">
        <f>IF($B$18&gt;$G41,IF($B$3="em",$H41*'Exponential Model'!AB41,IF($B$3="dm",$H41*'Dispersion Model'!AB41,IF($B$3="pm",$H41*'Piston Model'!AB41,"Wrong Code in B3"))),0)</f>
        <v>0</v>
      </c>
      <c r="AB41">
        <f>IF($B$18&gt;$G41,IF($B$3="em",$H41*'Exponential Model'!AC41,IF($B$3="dm",$H41*'Dispersion Model'!AC41,IF($B$3="pm",$H41*'Piston Model'!AC41,"Wrong Code in B3"))),0)</f>
        <v>0</v>
      </c>
      <c r="AC41">
        <f>IF($B$18&gt;$G41,IF($B$3="em",$H41*'Exponential Model'!AD41,IF($B$3="dm",$H41*'Dispersion Model'!AD41,IF($B$3="pm",$H41*'Piston Model'!AD41,"Wrong Code in B3"))),0)</f>
        <v>0</v>
      </c>
      <c r="AD41">
        <f>IF($B$18&gt;$G41,IF($B$3="em",$H41*'Exponential Model'!AE41,IF($B$3="dm",$H41*'Dispersion Model'!AE41,IF($B$3="pm",$H41*'Piston Model'!AE41,"Wrong Code in B3"))),0)</f>
        <v>0</v>
      </c>
      <c r="AE41">
        <f>IF($B$18&gt;$G41,IF($B$3="em",$H41*'Exponential Model'!AF41,IF($B$3="dm",$H41*'Dispersion Model'!AF41,IF($B$3="pm",$H41*'Piston Model'!AF41,"Wrong Code in B3"))),0)</f>
        <v>0</v>
      </c>
      <c r="AF41">
        <f>IF($B$18&gt;$G41,IF($B$3="em",$H41*'Exponential Model'!AG41,IF($B$3="dm",$H41*'Dispersion Model'!AG41,IF($B$3="pm",$H41*'Piston Model'!AG41,"Wrong Code in B3"))),0)</f>
        <v>0</v>
      </c>
      <c r="AG41">
        <f>IF($B$18&gt;$G41,IF($B$3="em",$H41*'Exponential Model'!AH41,IF($B$3="dm",$H41*'Dispersion Model'!AH41,IF($B$3="pm",$H41*'Piston Model'!AH41,"Wrong Code in B3"))),0)</f>
        <v>0</v>
      </c>
      <c r="AH41">
        <f>IF($B$18&gt;$G41,IF($B$3="em",$H41*'Exponential Model'!AI41,IF($B$3="dm",$H41*'Dispersion Model'!AI41,IF($B$3="pm",$H41*'Piston Model'!AI41,"Wrong Code in B3"))),0)</f>
        <v>0</v>
      </c>
      <c r="AI41">
        <f>IF($B$18&gt;$G41,IF($B$3="em",$H41*'Exponential Model'!AJ41,IF($B$3="dm",$H41*'Dispersion Model'!AJ41,IF($B$3="pm",$H41*'Piston Model'!AJ41,"Wrong Code in B3"))),0)</f>
        <v>0</v>
      </c>
      <c r="AJ41">
        <f>IF($B$18&gt;$G41,IF($B$3="em",$H41*'Exponential Model'!AK41,IF($B$3="dm",$H41*'Dispersion Model'!AK41,IF($B$3="pm",$H41*'Piston Model'!AK41,"Wrong Code in B3"))),0)</f>
        <v>0</v>
      </c>
      <c r="AK41">
        <f>IF($B$18&gt;$G41,IF($B$3="em",$H41*'Exponential Model'!AL41,IF($B$3="dm",$H41*'Dispersion Model'!AL41,IF($B$3="pm",$H41*'Piston Model'!AL41,"Wrong Code in B3"))),0)</f>
        <v>0</v>
      </c>
      <c r="AL41">
        <f>IF($B$18&gt;$G41,IF($B$3="em",$H41*'Exponential Model'!AM41,IF($B$3="dm",$H41*'Dispersion Model'!AM41,IF($B$3="pm",$H41*'Piston Model'!AM41,"Wrong Code in B3"))),0)</f>
        <v>109.7</v>
      </c>
      <c r="AM41">
        <f>IF($B$18&gt;$G41,IF($B$3="em",$H41*'Exponential Model'!AN41,IF($B$3="dm",$H41*'Dispersion Model'!AN41,IF($B$3="pm",$H41*'Piston Model'!AN41,"Wrong Code in B3"))),0)</f>
        <v>0</v>
      </c>
      <c r="AN41">
        <f>IF($B$18&gt;$G41,IF($B$3="em",$H41*'Exponential Model'!AO41,IF($B$3="dm",$H41*'Dispersion Model'!AO41,IF($B$3="pm",$H41*'Piston Model'!AO41,"Wrong Code in B3"))),0)</f>
        <v>0</v>
      </c>
      <c r="AO41">
        <f>IF($B$18&gt;$G41,IF($B$3="em",$H41*'Exponential Model'!AP41,IF($B$3="dm",$H41*'Dispersion Model'!AP41,IF($B$3="pm",$H41*'Piston Model'!AP41,"Wrong Code in B3"))),0)</f>
        <v>0</v>
      </c>
      <c r="AP41">
        <f>IF($B$18&gt;$G41,IF($B$3="em",$H41*'Exponential Model'!AQ41,IF($B$3="dm",$H41*'Dispersion Model'!AQ41,IF($B$3="pm",$H41*'Piston Model'!AQ41,"Wrong Code in B3"))),0)</f>
        <v>0</v>
      </c>
      <c r="AQ41">
        <f>IF($B$18&gt;$G41,IF($B$3="em",$H41*'Exponential Model'!AR41,IF($B$3="dm",$H41*'Dispersion Model'!AR41,IF($B$3="pm",$H41*'Piston Model'!AR41,"Wrong Code in B3"))),0)</f>
        <v>0</v>
      </c>
      <c r="AR41">
        <f>IF($B$18&gt;$G41,IF($B$3="em",$H41*'Exponential Model'!AS41,IF($B$3="dm",$H41*'Dispersion Model'!AS41,IF($B$3="pm",$H41*'Piston Model'!AS41,"Wrong Code in B3"))),0)</f>
        <v>0</v>
      </c>
      <c r="AS41">
        <f>IF($B$18&gt;$G41,IF($B$3="em",$H41*'Exponential Model'!AT41,IF($B$3="dm",$H41*'Dispersion Model'!AT41,IF($B$3="pm",$H41*'Piston Model'!AT41,"Wrong Code in B3"))),0)</f>
        <v>0</v>
      </c>
      <c r="AT41">
        <f>IF($B$18&gt;$G41,IF($B$3="em",$H41*'Exponential Model'!AU41,IF($B$3="dm",$H41*'Dispersion Model'!AU41,IF($B$3="pm",$H41*'Piston Model'!AU41,"Wrong Code in B3"))),0)</f>
        <v>0</v>
      </c>
      <c r="AU41">
        <f>IF($B$18&gt;$G41,IF($B$3="em",$H41*'Exponential Model'!AV41,IF($B$3="dm",$H41*'Dispersion Model'!AV41,IF($B$3="pm",$H41*'Piston Model'!AV41,"Wrong Code in B3"))),0)</f>
        <v>0</v>
      </c>
    </row>
    <row r="42" spans="1:47" x14ac:dyDescent="0.15">
      <c r="G42">
        <v>1970</v>
      </c>
      <c r="H42">
        <f>IF($B$15="tr",'Tritium Input'!H51,IF($B$15="cfc",'CFC Input'!H51,IF($B$15="kr",'85Kr Input'!H51,IF($B$15="he",'Tritium Input'!L51,"Wrong Code in B12!"))))</f>
        <v>124.3</v>
      </c>
      <c r="I42">
        <f>IF($B$18&gt;$G42,IF($B$3="em",$H42*'Exponential Model'!J42,IF($B$3="dm",$H42*'Dispersion Model'!J42,IF($B$3="pm",$H42*'Piston Model'!J42,"Wrong Code in B3"))),0)</f>
        <v>0</v>
      </c>
      <c r="J42">
        <f>IF($B$18&gt;$G42,IF($B$3="em",$H42*'Exponential Model'!K42,IF($B$3="dm",$H42*'Dispersion Model'!K42,IF($B$3="pm",$H42*'Piston Model'!K42,"Wrong Code in B3"))),0)</f>
        <v>0</v>
      </c>
      <c r="K42">
        <f>IF($B$18&gt;$G42,IF($B$3="em",$H42*'Exponential Model'!L42,IF($B$3="dm",$H42*'Dispersion Model'!L42,IF($B$3="pm",$H42*'Piston Model'!L42,"Wrong Code in B3"))),0)</f>
        <v>0</v>
      </c>
      <c r="L42">
        <f>IF($B$18&gt;$G42,IF($B$3="em",$H42*'Exponential Model'!M42,IF($B$3="dm",$H42*'Dispersion Model'!M42,IF($B$3="pm",$H42*'Piston Model'!M42,"Wrong Code in B3"))),0)</f>
        <v>0</v>
      </c>
      <c r="M42">
        <f>IF($B$18&gt;$G42,IF($B$3="em",$H42*'Exponential Model'!N42,IF($B$3="dm",$H42*'Dispersion Model'!N42,IF($B$3="pm",$H42*'Piston Model'!N42,"Wrong Code in B3"))),0)</f>
        <v>0</v>
      </c>
      <c r="N42">
        <f>IF($B$18&gt;$G42,IF($B$3="em",$H42*'Exponential Model'!O42,IF($B$3="dm",$H42*'Dispersion Model'!O42,IF($B$3="pm",$H42*'Piston Model'!O42,"Wrong Code in B3"))),0)</f>
        <v>0</v>
      </c>
      <c r="O42">
        <f>IF($B$18&gt;$G42,IF($B$3="em",$H42*'Exponential Model'!P42,IF($B$3="dm",$H42*'Dispersion Model'!P42,IF($B$3="pm",$H42*'Piston Model'!P42,"Wrong Code in B3"))),0)</f>
        <v>0</v>
      </c>
      <c r="P42">
        <f>IF($B$18&gt;$G42,IF($B$3="em",$H42*'Exponential Model'!Q42,IF($B$3="dm",$H42*'Dispersion Model'!Q42,IF($B$3="pm",$H42*'Piston Model'!Q42,"Wrong Code in B3"))),0)</f>
        <v>0</v>
      </c>
      <c r="Q42">
        <f>IF($B$18&gt;$G42,IF($B$3="em",$H42*'Exponential Model'!R42,IF($B$3="dm",$H42*'Dispersion Model'!R42,IF($B$3="pm",$H42*'Piston Model'!R42,"Wrong Code in B3"))),0)</f>
        <v>0</v>
      </c>
      <c r="R42">
        <f>IF($B$18&gt;$G42,IF($B$3="em",$H42*'Exponential Model'!S42,IF($B$3="dm",$H42*'Dispersion Model'!S42,IF($B$3="pm",$H42*'Piston Model'!S42,"Wrong Code in B3"))),0)</f>
        <v>0</v>
      </c>
      <c r="S42">
        <f>IF($B$18&gt;$G42,IF($B$3="em",$H42*'Exponential Model'!T42,IF($B$3="dm",$H42*'Dispersion Model'!T42,IF($B$3="pm",$H42*'Piston Model'!T42,"Wrong Code in B3"))),0)</f>
        <v>0</v>
      </c>
      <c r="T42">
        <f>IF($B$18&gt;$G42,IF($B$3="em",$H42*'Exponential Model'!U42,IF($B$3="dm",$H42*'Dispersion Model'!U42,IF($B$3="pm",$H42*'Piston Model'!U42,"Wrong Code in B3"))),0)</f>
        <v>0</v>
      </c>
      <c r="U42">
        <f>IF($B$18&gt;$G42,IF($B$3="em",$H42*'Exponential Model'!V42,IF($B$3="dm",$H42*'Dispersion Model'!V42,IF($B$3="pm",$H42*'Piston Model'!V42,"Wrong Code in B3"))),0)</f>
        <v>0</v>
      </c>
      <c r="V42">
        <f>IF($B$18&gt;$G42,IF($B$3="em",$H42*'Exponential Model'!W42,IF($B$3="dm",$H42*'Dispersion Model'!W42,IF($B$3="pm",$H42*'Piston Model'!W42,"Wrong Code in B3"))),0)</f>
        <v>0</v>
      </c>
      <c r="W42">
        <f>IF($B$18&gt;$G42,IF($B$3="em",$H42*'Exponential Model'!X42,IF($B$3="dm",$H42*'Dispersion Model'!X42,IF($B$3="pm",$H42*'Piston Model'!X42,"Wrong Code in B3"))),0)</f>
        <v>0</v>
      </c>
      <c r="X42">
        <f>IF($B$18&gt;$G42,IF($B$3="em",$H42*'Exponential Model'!Y42,IF($B$3="dm",$H42*'Dispersion Model'!Y42,IF($B$3="pm",$H42*'Piston Model'!Y42,"Wrong Code in B3"))),0)</f>
        <v>0</v>
      </c>
      <c r="Y42">
        <f>IF($B$18&gt;$G42,IF($B$3="em",$H42*'Exponential Model'!Z42,IF($B$3="dm",$H42*'Dispersion Model'!Z42,IF($B$3="pm",$H42*'Piston Model'!Z42,"Wrong Code in B3"))),0)</f>
        <v>0</v>
      </c>
      <c r="Z42">
        <f>IF($B$18&gt;$G42,IF($B$3="em",$H42*'Exponential Model'!AA42,IF($B$3="dm",$H42*'Dispersion Model'!AA42,IF($B$3="pm",$H42*'Piston Model'!AA42,"Wrong Code in B3"))),0)</f>
        <v>0</v>
      </c>
      <c r="AA42">
        <f>IF($B$18&gt;$G42,IF($B$3="em",$H42*'Exponential Model'!AB42,IF($B$3="dm",$H42*'Dispersion Model'!AB42,IF($B$3="pm",$H42*'Piston Model'!AB42,"Wrong Code in B3"))),0)</f>
        <v>0</v>
      </c>
      <c r="AB42">
        <f>IF($B$18&gt;$G42,IF($B$3="em",$H42*'Exponential Model'!AC42,IF($B$3="dm",$H42*'Dispersion Model'!AC42,IF($B$3="pm",$H42*'Piston Model'!AC42,"Wrong Code in B3"))),0)</f>
        <v>0</v>
      </c>
      <c r="AC42">
        <f>IF($B$18&gt;$G42,IF($B$3="em",$H42*'Exponential Model'!AD42,IF($B$3="dm",$H42*'Dispersion Model'!AD42,IF($B$3="pm",$H42*'Piston Model'!AD42,"Wrong Code in B3"))),0)</f>
        <v>0</v>
      </c>
      <c r="AD42">
        <f>IF($B$18&gt;$G42,IF($B$3="em",$H42*'Exponential Model'!AE42,IF($B$3="dm",$H42*'Dispersion Model'!AE42,IF($B$3="pm",$H42*'Piston Model'!AE42,"Wrong Code in B3"))),0)</f>
        <v>0</v>
      </c>
      <c r="AE42">
        <f>IF($B$18&gt;$G42,IF($B$3="em",$H42*'Exponential Model'!AF42,IF($B$3="dm",$H42*'Dispersion Model'!AF42,IF($B$3="pm",$H42*'Piston Model'!AF42,"Wrong Code in B3"))),0)</f>
        <v>0</v>
      </c>
      <c r="AF42">
        <f>IF($B$18&gt;$G42,IF($B$3="em",$H42*'Exponential Model'!AG42,IF($B$3="dm",$H42*'Dispersion Model'!AG42,IF($B$3="pm",$H42*'Piston Model'!AG42,"Wrong Code in B3"))),0)</f>
        <v>0</v>
      </c>
      <c r="AG42">
        <f>IF($B$18&gt;$G42,IF($B$3="em",$H42*'Exponential Model'!AH42,IF($B$3="dm",$H42*'Dispersion Model'!AH42,IF($B$3="pm",$H42*'Piston Model'!AH42,"Wrong Code in B3"))),0)</f>
        <v>0</v>
      </c>
      <c r="AH42">
        <f>IF($B$18&gt;$G42,IF($B$3="em",$H42*'Exponential Model'!AI42,IF($B$3="dm",$H42*'Dispersion Model'!AI42,IF($B$3="pm",$H42*'Piston Model'!AI42,"Wrong Code in B3"))),0)</f>
        <v>0</v>
      </c>
      <c r="AI42">
        <f>IF($B$18&gt;$G42,IF($B$3="em",$H42*'Exponential Model'!AJ42,IF($B$3="dm",$H42*'Dispersion Model'!AJ42,IF($B$3="pm",$H42*'Piston Model'!AJ42,"Wrong Code in B3"))),0)</f>
        <v>0</v>
      </c>
      <c r="AJ42">
        <f>IF($B$18&gt;$G42,IF($B$3="em",$H42*'Exponential Model'!AK42,IF($B$3="dm",$H42*'Dispersion Model'!AK42,IF($B$3="pm",$H42*'Piston Model'!AK42,"Wrong Code in B3"))),0)</f>
        <v>0</v>
      </c>
      <c r="AK42">
        <f>IF($B$18&gt;$G42,IF($B$3="em",$H42*'Exponential Model'!AL42,IF($B$3="dm",$H42*'Dispersion Model'!AL42,IF($B$3="pm",$H42*'Piston Model'!AL42,"Wrong Code in B3"))),0)</f>
        <v>124.3</v>
      </c>
      <c r="AL42">
        <f>IF($B$18&gt;$G42,IF($B$3="em",$H42*'Exponential Model'!AM42,IF($B$3="dm",$H42*'Dispersion Model'!AM42,IF($B$3="pm",$H42*'Piston Model'!AM42,"Wrong Code in B3"))),0)</f>
        <v>0</v>
      </c>
      <c r="AM42">
        <f>IF($B$18&gt;$G42,IF($B$3="em",$H42*'Exponential Model'!AN42,IF($B$3="dm",$H42*'Dispersion Model'!AN42,IF($B$3="pm",$H42*'Piston Model'!AN42,"Wrong Code in B3"))),0)</f>
        <v>0</v>
      </c>
      <c r="AN42">
        <f>IF($B$18&gt;$G42,IF($B$3="em",$H42*'Exponential Model'!AO42,IF($B$3="dm",$H42*'Dispersion Model'!AO42,IF($B$3="pm",$H42*'Piston Model'!AO42,"Wrong Code in B3"))),0)</f>
        <v>0</v>
      </c>
      <c r="AO42">
        <f>IF($B$18&gt;$G42,IF($B$3="em",$H42*'Exponential Model'!AP42,IF($B$3="dm",$H42*'Dispersion Model'!AP42,IF($B$3="pm",$H42*'Piston Model'!AP42,"Wrong Code in B3"))),0)</f>
        <v>0</v>
      </c>
      <c r="AP42">
        <f>IF($B$18&gt;$G42,IF($B$3="em",$H42*'Exponential Model'!AQ42,IF($B$3="dm",$H42*'Dispersion Model'!AQ42,IF($B$3="pm",$H42*'Piston Model'!AQ42,"Wrong Code in B3"))),0)</f>
        <v>0</v>
      </c>
      <c r="AQ42">
        <f>IF($B$18&gt;$G42,IF($B$3="em",$H42*'Exponential Model'!AR42,IF($B$3="dm",$H42*'Dispersion Model'!AR42,IF($B$3="pm",$H42*'Piston Model'!AR42,"Wrong Code in B3"))),0)</f>
        <v>0</v>
      </c>
      <c r="AR42">
        <f>IF($B$18&gt;$G42,IF($B$3="em",$H42*'Exponential Model'!AS42,IF($B$3="dm",$H42*'Dispersion Model'!AS42,IF($B$3="pm",$H42*'Piston Model'!AS42,"Wrong Code in B3"))),0)</f>
        <v>0</v>
      </c>
      <c r="AS42">
        <f>IF($B$18&gt;$G42,IF($B$3="em",$H42*'Exponential Model'!AT42,IF($B$3="dm",$H42*'Dispersion Model'!AT42,IF($B$3="pm",$H42*'Piston Model'!AT42,"Wrong Code in B3"))),0)</f>
        <v>0</v>
      </c>
      <c r="AT42">
        <f>IF($B$18&gt;$G42,IF($B$3="em",$H42*'Exponential Model'!AU42,IF($B$3="dm",$H42*'Dispersion Model'!AU42,IF($B$3="pm",$H42*'Piston Model'!AU42,"Wrong Code in B3"))),0)</f>
        <v>0</v>
      </c>
      <c r="AU42">
        <f>IF($B$18&gt;$G42,IF($B$3="em",$H42*'Exponential Model'!AV42,IF($B$3="dm",$H42*'Dispersion Model'!AV42,IF($B$3="pm",$H42*'Piston Model'!AV42,"Wrong Code in B3"))),0)</f>
        <v>0</v>
      </c>
    </row>
    <row r="43" spans="1:47" x14ac:dyDescent="0.15">
      <c r="G43">
        <v>1971</v>
      </c>
      <c r="H43">
        <f>IF($B$15="tr",'Tritium Input'!H52,IF($B$15="cfc",'CFC Input'!H52,IF($B$15="kr",'85Kr Input'!H52,IF($B$15="he",'Tritium Input'!L52,"Wrong Code in B12!"))))</f>
        <v>140.30000000000001</v>
      </c>
      <c r="I43">
        <f>IF($B$18&gt;$G43,IF($B$3="em",$H43*'Exponential Model'!J43,IF($B$3="dm",$H43*'Dispersion Model'!J43,IF($B$3="pm",$H43*'Piston Model'!J43,"Wrong Code in B3"))),0)</f>
        <v>0</v>
      </c>
      <c r="J43">
        <f>IF($B$18&gt;$G43,IF($B$3="em",$H43*'Exponential Model'!K43,IF($B$3="dm",$H43*'Dispersion Model'!K43,IF($B$3="pm",$H43*'Piston Model'!K43,"Wrong Code in B3"))),0)</f>
        <v>0</v>
      </c>
      <c r="K43">
        <f>IF($B$18&gt;$G43,IF($B$3="em",$H43*'Exponential Model'!L43,IF($B$3="dm",$H43*'Dispersion Model'!L43,IF($B$3="pm",$H43*'Piston Model'!L43,"Wrong Code in B3"))),0)</f>
        <v>0</v>
      </c>
      <c r="L43">
        <f>IF($B$18&gt;$G43,IF($B$3="em",$H43*'Exponential Model'!M43,IF($B$3="dm",$H43*'Dispersion Model'!M43,IF($B$3="pm",$H43*'Piston Model'!M43,"Wrong Code in B3"))),0)</f>
        <v>0</v>
      </c>
      <c r="M43">
        <f>IF($B$18&gt;$G43,IF($B$3="em",$H43*'Exponential Model'!N43,IF($B$3="dm",$H43*'Dispersion Model'!N43,IF($B$3="pm",$H43*'Piston Model'!N43,"Wrong Code in B3"))),0)</f>
        <v>0</v>
      </c>
      <c r="N43">
        <f>IF($B$18&gt;$G43,IF($B$3="em",$H43*'Exponential Model'!O43,IF($B$3="dm",$H43*'Dispersion Model'!O43,IF($B$3="pm",$H43*'Piston Model'!O43,"Wrong Code in B3"))),0)</f>
        <v>0</v>
      </c>
      <c r="O43">
        <f>IF($B$18&gt;$G43,IF($B$3="em",$H43*'Exponential Model'!P43,IF($B$3="dm",$H43*'Dispersion Model'!P43,IF($B$3="pm",$H43*'Piston Model'!P43,"Wrong Code in B3"))),0)</f>
        <v>0</v>
      </c>
      <c r="P43">
        <f>IF($B$18&gt;$G43,IF($B$3="em",$H43*'Exponential Model'!Q43,IF($B$3="dm",$H43*'Dispersion Model'!Q43,IF($B$3="pm",$H43*'Piston Model'!Q43,"Wrong Code in B3"))),0)</f>
        <v>0</v>
      </c>
      <c r="Q43">
        <f>IF($B$18&gt;$G43,IF($B$3="em",$H43*'Exponential Model'!R43,IF($B$3="dm",$H43*'Dispersion Model'!R43,IF($B$3="pm",$H43*'Piston Model'!R43,"Wrong Code in B3"))),0)</f>
        <v>0</v>
      </c>
      <c r="R43">
        <f>IF($B$18&gt;$G43,IF($B$3="em",$H43*'Exponential Model'!S43,IF($B$3="dm",$H43*'Dispersion Model'!S43,IF($B$3="pm",$H43*'Piston Model'!S43,"Wrong Code in B3"))),0)</f>
        <v>0</v>
      </c>
      <c r="S43">
        <f>IF($B$18&gt;$G43,IF($B$3="em",$H43*'Exponential Model'!T43,IF($B$3="dm",$H43*'Dispersion Model'!T43,IF($B$3="pm",$H43*'Piston Model'!T43,"Wrong Code in B3"))),0)</f>
        <v>0</v>
      </c>
      <c r="T43">
        <f>IF($B$18&gt;$G43,IF($B$3="em",$H43*'Exponential Model'!U43,IF($B$3="dm",$H43*'Dispersion Model'!U43,IF($B$3="pm",$H43*'Piston Model'!U43,"Wrong Code in B3"))),0)</f>
        <v>0</v>
      </c>
      <c r="U43">
        <f>IF($B$18&gt;$G43,IF($B$3="em",$H43*'Exponential Model'!V43,IF($B$3="dm",$H43*'Dispersion Model'!V43,IF($B$3="pm",$H43*'Piston Model'!V43,"Wrong Code in B3"))),0)</f>
        <v>0</v>
      </c>
      <c r="V43">
        <f>IF($B$18&gt;$G43,IF($B$3="em",$H43*'Exponential Model'!W43,IF($B$3="dm",$H43*'Dispersion Model'!W43,IF($B$3="pm",$H43*'Piston Model'!W43,"Wrong Code in B3"))),0)</f>
        <v>0</v>
      </c>
      <c r="W43">
        <f>IF($B$18&gt;$G43,IF($B$3="em",$H43*'Exponential Model'!X43,IF($B$3="dm",$H43*'Dispersion Model'!X43,IF($B$3="pm",$H43*'Piston Model'!X43,"Wrong Code in B3"))),0)</f>
        <v>0</v>
      </c>
      <c r="X43">
        <f>IF($B$18&gt;$G43,IF($B$3="em",$H43*'Exponential Model'!Y43,IF($B$3="dm",$H43*'Dispersion Model'!Y43,IF($B$3="pm",$H43*'Piston Model'!Y43,"Wrong Code in B3"))),0)</f>
        <v>0</v>
      </c>
      <c r="Y43">
        <f>IF($B$18&gt;$G43,IF($B$3="em",$H43*'Exponential Model'!Z43,IF($B$3="dm",$H43*'Dispersion Model'!Z43,IF($B$3="pm",$H43*'Piston Model'!Z43,"Wrong Code in B3"))),0)</f>
        <v>0</v>
      </c>
      <c r="Z43">
        <f>IF($B$18&gt;$G43,IF($B$3="em",$H43*'Exponential Model'!AA43,IF($B$3="dm",$H43*'Dispersion Model'!AA43,IF($B$3="pm",$H43*'Piston Model'!AA43,"Wrong Code in B3"))),0)</f>
        <v>0</v>
      </c>
      <c r="AA43">
        <f>IF($B$18&gt;$G43,IF($B$3="em",$H43*'Exponential Model'!AB43,IF($B$3="dm",$H43*'Dispersion Model'!AB43,IF($B$3="pm",$H43*'Piston Model'!AB43,"Wrong Code in B3"))),0)</f>
        <v>0</v>
      </c>
      <c r="AB43">
        <f>IF($B$18&gt;$G43,IF($B$3="em",$H43*'Exponential Model'!AC43,IF($B$3="dm",$H43*'Dispersion Model'!AC43,IF($B$3="pm",$H43*'Piston Model'!AC43,"Wrong Code in B3"))),0)</f>
        <v>0</v>
      </c>
      <c r="AC43">
        <f>IF($B$18&gt;$G43,IF($B$3="em",$H43*'Exponential Model'!AD43,IF($B$3="dm",$H43*'Dispersion Model'!AD43,IF($B$3="pm",$H43*'Piston Model'!AD43,"Wrong Code in B3"))),0)</f>
        <v>0</v>
      </c>
      <c r="AD43">
        <f>IF($B$18&gt;$G43,IF($B$3="em",$H43*'Exponential Model'!AE43,IF($B$3="dm",$H43*'Dispersion Model'!AE43,IF($B$3="pm",$H43*'Piston Model'!AE43,"Wrong Code in B3"))),0)</f>
        <v>0</v>
      </c>
      <c r="AE43">
        <f>IF($B$18&gt;$G43,IF($B$3="em",$H43*'Exponential Model'!AF43,IF($B$3="dm",$H43*'Dispersion Model'!AF43,IF($B$3="pm",$H43*'Piston Model'!AF43,"Wrong Code in B3"))),0)</f>
        <v>0</v>
      </c>
      <c r="AF43">
        <f>IF($B$18&gt;$G43,IF($B$3="em",$H43*'Exponential Model'!AG43,IF($B$3="dm",$H43*'Dispersion Model'!AG43,IF($B$3="pm",$H43*'Piston Model'!AG43,"Wrong Code in B3"))),0)</f>
        <v>0</v>
      </c>
      <c r="AG43">
        <f>IF($B$18&gt;$G43,IF($B$3="em",$H43*'Exponential Model'!AH43,IF($B$3="dm",$H43*'Dispersion Model'!AH43,IF($B$3="pm",$H43*'Piston Model'!AH43,"Wrong Code in B3"))),0)</f>
        <v>0</v>
      </c>
      <c r="AH43">
        <f>IF($B$18&gt;$G43,IF($B$3="em",$H43*'Exponential Model'!AI43,IF($B$3="dm",$H43*'Dispersion Model'!AI43,IF($B$3="pm",$H43*'Piston Model'!AI43,"Wrong Code in B3"))),0)</f>
        <v>0</v>
      </c>
      <c r="AI43">
        <f>IF($B$18&gt;$G43,IF($B$3="em",$H43*'Exponential Model'!AJ43,IF($B$3="dm",$H43*'Dispersion Model'!AJ43,IF($B$3="pm",$H43*'Piston Model'!AJ43,"Wrong Code in B3"))),0)</f>
        <v>0</v>
      </c>
      <c r="AJ43">
        <f>IF($B$18&gt;$G43,IF($B$3="em",$H43*'Exponential Model'!AK43,IF($B$3="dm",$H43*'Dispersion Model'!AK43,IF($B$3="pm",$H43*'Piston Model'!AK43,"Wrong Code in B3"))),0)</f>
        <v>140.30000000000001</v>
      </c>
      <c r="AK43">
        <f>IF($B$18&gt;$G43,IF($B$3="em",$H43*'Exponential Model'!AL43,IF($B$3="dm",$H43*'Dispersion Model'!AL43,IF($B$3="pm",$H43*'Piston Model'!AL43,"Wrong Code in B3"))),0)</f>
        <v>0</v>
      </c>
      <c r="AL43">
        <f>IF($B$18&gt;$G43,IF($B$3="em",$H43*'Exponential Model'!AM43,IF($B$3="dm",$H43*'Dispersion Model'!AM43,IF($B$3="pm",$H43*'Piston Model'!AM43,"Wrong Code in B3"))),0)</f>
        <v>0</v>
      </c>
      <c r="AM43">
        <f>IF($B$18&gt;$G43,IF($B$3="em",$H43*'Exponential Model'!AN43,IF($B$3="dm",$H43*'Dispersion Model'!AN43,IF($B$3="pm",$H43*'Piston Model'!AN43,"Wrong Code in B3"))),0)</f>
        <v>0</v>
      </c>
      <c r="AN43">
        <f>IF($B$18&gt;$G43,IF($B$3="em",$H43*'Exponential Model'!AO43,IF($B$3="dm",$H43*'Dispersion Model'!AO43,IF($B$3="pm",$H43*'Piston Model'!AO43,"Wrong Code in B3"))),0)</f>
        <v>0</v>
      </c>
      <c r="AO43">
        <f>IF($B$18&gt;$G43,IF($B$3="em",$H43*'Exponential Model'!AP43,IF($B$3="dm",$H43*'Dispersion Model'!AP43,IF($B$3="pm",$H43*'Piston Model'!AP43,"Wrong Code in B3"))),0)</f>
        <v>0</v>
      </c>
      <c r="AP43">
        <f>IF($B$18&gt;$G43,IF($B$3="em",$H43*'Exponential Model'!AQ43,IF($B$3="dm",$H43*'Dispersion Model'!AQ43,IF($B$3="pm",$H43*'Piston Model'!AQ43,"Wrong Code in B3"))),0)</f>
        <v>0</v>
      </c>
      <c r="AQ43">
        <f>IF($B$18&gt;$G43,IF($B$3="em",$H43*'Exponential Model'!AR43,IF($B$3="dm",$H43*'Dispersion Model'!AR43,IF($B$3="pm",$H43*'Piston Model'!AR43,"Wrong Code in B3"))),0)</f>
        <v>0</v>
      </c>
      <c r="AR43">
        <f>IF($B$18&gt;$G43,IF($B$3="em",$H43*'Exponential Model'!AS43,IF($B$3="dm",$H43*'Dispersion Model'!AS43,IF($B$3="pm",$H43*'Piston Model'!AS43,"Wrong Code in B3"))),0)</f>
        <v>0</v>
      </c>
      <c r="AS43">
        <f>IF($B$18&gt;$G43,IF($B$3="em",$H43*'Exponential Model'!AT43,IF($B$3="dm",$H43*'Dispersion Model'!AT43,IF($B$3="pm",$H43*'Piston Model'!AT43,"Wrong Code in B3"))),0)</f>
        <v>0</v>
      </c>
      <c r="AT43">
        <f>IF($B$18&gt;$G43,IF($B$3="em",$H43*'Exponential Model'!AU43,IF($B$3="dm",$H43*'Dispersion Model'!AU43,IF($B$3="pm",$H43*'Piston Model'!AU43,"Wrong Code in B3"))),0)</f>
        <v>0</v>
      </c>
      <c r="AU43">
        <f>IF($B$18&gt;$G43,IF($B$3="em",$H43*'Exponential Model'!AV43,IF($B$3="dm",$H43*'Dispersion Model'!AV43,IF($B$3="pm",$H43*'Piston Model'!AV43,"Wrong Code in B3"))),0)</f>
        <v>0</v>
      </c>
    </row>
    <row r="44" spans="1:47" x14ac:dyDescent="0.15">
      <c r="G44">
        <v>1972</v>
      </c>
      <c r="H44">
        <f>IF($B$15="tr",'Tritium Input'!H53,IF($B$15="cfc",'CFC Input'!H53,IF($B$15="kr",'85Kr Input'!H53,IF($B$15="he",'Tritium Input'!L53,"Wrong Code in B12!"))))</f>
        <v>157.4</v>
      </c>
      <c r="I44">
        <f>IF($B$18&gt;$G44,IF($B$3="em",$H44*'Exponential Model'!J44,IF($B$3="dm",$H44*'Dispersion Model'!J44,IF($B$3="pm",$H44*'Piston Model'!J44,"Wrong Code in B3"))),0)</f>
        <v>0</v>
      </c>
      <c r="J44">
        <f>IF($B$18&gt;$G44,IF($B$3="em",$H44*'Exponential Model'!K44,IF($B$3="dm",$H44*'Dispersion Model'!K44,IF($B$3="pm",$H44*'Piston Model'!K44,"Wrong Code in B3"))),0)</f>
        <v>0</v>
      </c>
      <c r="K44">
        <f>IF($B$18&gt;$G44,IF($B$3="em",$H44*'Exponential Model'!L44,IF($B$3="dm",$H44*'Dispersion Model'!L44,IF($B$3="pm",$H44*'Piston Model'!L44,"Wrong Code in B3"))),0)</f>
        <v>0</v>
      </c>
      <c r="L44">
        <f>IF($B$18&gt;$G44,IF($B$3="em",$H44*'Exponential Model'!M44,IF($B$3="dm",$H44*'Dispersion Model'!M44,IF($B$3="pm",$H44*'Piston Model'!M44,"Wrong Code in B3"))),0)</f>
        <v>0</v>
      </c>
      <c r="M44">
        <f>IF($B$18&gt;$G44,IF($B$3="em",$H44*'Exponential Model'!N44,IF($B$3="dm",$H44*'Dispersion Model'!N44,IF($B$3="pm",$H44*'Piston Model'!N44,"Wrong Code in B3"))),0)</f>
        <v>0</v>
      </c>
      <c r="N44">
        <f>IF($B$18&gt;$G44,IF($B$3="em",$H44*'Exponential Model'!O44,IF($B$3="dm",$H44*'Dispersion Model'!O44,IF($B$3="pm",$H44*'Piston Model'!O44,"Wrong Code in B3"))),0)</f>
        <v>0</v>
      </c>
      <c r="O44">
        <f>IF($B$18&gt;$G44,IF($B$3="em",$H44*'Exponential Model'!P44,IF($B$3="dm",$H44*'Dispersion Model'!P44,IF($B$3="pm",$H44*'Piston Model'!P44,"Wrong Code in B3"))),0)</f>
        <v>0</v>
      </c>
      <c r="P44">
        <f>IF($B$18&gt;$G44,IF($B$3="em",$H44*'Exponential Model'!Q44,IF($B$3="dm",$H44*'Dispersion Model'!Q44,IF($B$3="pm",$H44*'Piston Model'!Q44,"Wrong Code in B3"))),0)</f>
        <v>0</v>
      </c>
      <c r="Q44">
        <f>IF($B$18&gt;$G44,IF($B$3="em",$H44*'Exponential Model'!R44,IF($B$3="dm",$H44*'Dispersion Model'!R44,IF($B$3="pm",$H44*'Piston Model'!R44,"Wrong Code in B3"))),0)</f>
        <v>0</v>
      </c>
      <c r="R44">
        <f>IF($B$18&gt;$G44,IF($B$3="em",$H44*'Exponential Model'!S44,IF($B$3="dm",$H44*'Dispersion Model'!S44,IF($B$3="pm",$H44*'Piston Model'!S44,"Wrong Code in B3"))),0)</f>
        <v>0</v>
      </c>
      <c r="S44">
        <f>IF($B$18&gt;$G44,IF($B$3="em",$H44*'Exponential Model'!T44,IF($B$3="dm",$H44*'Dispersion Model'!T44,IF($B$3="pm",$H44*'Piston Model'!T44,"Wrong Code in B3"))),0)</f>
        <v>0</v>
      </c>
      <c r="T44">
        <f>IF($B$18&gt;$G44,IF($B$3="em",$H44*'Exponential Model'!U44,IF($B$3="dm",$H44*'Dispersion Model'!U44,IF($B$3="pm",$H44*'Piston Model'!U44,"Wrong Code in B3"))),0)</f>
        <v>0</v>
      </c>
      <c r="U44">
        <f>IF($B$18&gt;$G44,IF($B$3="em",$H44*'Exponential Model'!V44,IF($B$3="dm",$H44*'Dispersion Model'!V44,IF($B$3="pm",$H44*'Piston Model'!V44,"Wrong Code in B3"))),0)</f>
        <v>0</v>
      </c>
      <c r="V44">
        <f>IF($B$18&gt;$G44,IF($B$3="em",$H44*'Exponential Model'!W44,IF($B$3="dm",$H44*'Dispersion Model'!W44,IF($B$3="pm",$H44*'Piston Model'!W44,"Wrong Code in B3"))),0)</f>
        <v>0</v>
      </c>
      <c r="W44">
        <f>IF($B$18&gt;$G44,IF($B$3="em",$H44*'Exponential Model'!X44,IF($B$3="dm",$H44*'Dispersion Model'!X44,IF($B$3="pm",$H44*'Piston Model'!X44,"Wrong Code in B3"))),0)</f>
        <v>0</v>
      </c>
      <c r="X44">
        <f>IF($B$18&gt;$G44,IF($B$3="em",$H44*'Exponential Model'!Y44,IF($B$3="dm",$H44*'Dispersion Model'!Y44,IF($B$3="pm",$H44*'Piston Model'!Y44,"Wrong Code in B3"))),0)</f>
        <v>0</v>
      </c>
      <c r="Y44">
        <f>IF($B$18&gt;$G44,IF($B$3="em",$H44*'Exponential Model'!Z44,IF($B$3="dm",$H44*'Dispersion Model'!Z44,IF($B$3="pm",$H44*'Piston Model'!Z44,"Wrong Code in B3"))),0)</f>
        <v>0</v>
      </c>
      <c r="Z44">
        <f>IF($B$18&gt;$G44,IF($B$3="em",$H44*'Exponential Model'!AA44,IF($B$3="dm",$H44*'Dispersion Model'!AA44,IF($B$3="pm",$H44*'Piston Model'!AA44,"Wrong Code in B3"))),0)</f>
        <v>0</v>
      </c>
      <c r="AA44">
        <f>IF($B$18&gt;$G44,IF($B$3="em",$H44*'Exponential Model'!AB44,IF($B$3="dm",$H44*'Dispersion Model'!AB44,IF($B$3="pm",$H44*'Piston Model'!AB44,"Wrong Code in B3"))),0)</f>
        <v>0</v>
      </c>
      <c r="AB44">
        <f>IF($B$18&gt;$G44,IF($B$3="em",$H44*'Exponential Model'!AC44,IF($B$3="dm",$H44*'Dispersion Model'!AC44,IF($B$3="pm",$H44*'Piston Model'!AC44,"Wrong Code in B3"))),0)</f>
        <v>0</v>
      </c>
      <c r="AC44">
        <f>IF($B$18&gt;$G44,IF($B$3="em",$H44*'Exponential Model'!AD44,IF($B$3="dm",$H44*'Dispersion Model'!AD44,IF($B$3="pm",$H44*'Piston Model'!AD44,"Wrong Code in B3"))),0)</f>
        <v>0</v>
      </c>
      <c r="AD44">
        <f>IF($B$18&gt;$G44,IF($B$3="em",$H44*'Exponential Model'!AE44,IF($B$3="dm",$H44*'Dispersion Model'!AE44,IF($B$3="pm",$H44*'Piston Model'!AE44,"Wrong Code in B3"))),0)</f>
        <v>0</v>
      </c>
      <c r="AE44">
        <f>IF($B$18&gt;$G44,IF($B$3="em",$H44*'Exponential Model'!AF44,IF($B$3="dm",$H44*'Dispersion Model'!AF44,IF($B$3="pm",$H44*'Piston Model'!AF44,"Wrong Code in B3"))),0)</f>
        <v>0</v>
      </c>
      <c r="AF44">
        <f>IF($B$18&gt;$G44,IF($B$3="em",$H44*'Exponential Model'!AG44,IF($B$3="dm",$H44*'Dispersion Model'!AG44,IF($B$3="pm",$H44*'Piston Model'!AG44,"Wrong Code in B3"))),0)</f>
        <v>0</v>
      </c>
      <c r="AG44">
        <f>IF($B$18&gt;$G44,IF($B$3="em",$H44*'Exponential Model'!AH44,IF($B$3="dm",$H44*'Dispersion Model'!AH44,IF($B$3="pm",$H44*'Piston Model'!AH44,"Wrong Code in B3"))),0)</f>
        <v>0</v>
      </c>
      <c r="AH44">
        <f>IF($B$18&gt;$G44,IF($B$3="em",$H44*'Exponential Model'!AI44,IF($B$3="dm",$H44*'Dispersion Model'!AI44,IF($B$3="pm",$H44*'Piston Model'!AI44,"Wrong Code in B3"))),0)</f>
        <v>0</v>
      </c>
      <c r="AI44">
        <f>IF($B$18&gt;$G44,IF($B$3="em",$H44*'Exponential Model'!AJ44,IF($B$3="dm",$H44*'Dispersion Model'!AJ44,IF($B$3="pm",$H44*'Piston Model'!AJ44,"Wrong Code in B3"))),0)</f>
        <v>157.4</v>
      </c>
      <c r="AJ44">
        <f>IF($B$18&gt;$G44,IF($B$3="em",$H44*'Exponential Model'!AK44,IF($B$3="dm",$H44*'Dispersion Model'!AK44,IF($B$3="pm",$H44*'Piston Model'!AK44,"Wrong Code in B3"))),0)</f>
        <v>0</v>
      </c>
      <c r="AK44">
        <f>IF($B$18&gt;$G44,IF($B$3="em",$H44*'Exponential Model'!AL44,IF($B$3="dm",$H44*'Dispersion Model'!AL44,IF($B$3="pm",$H44*'Piston Model'!AL44,"Wrong Code in B3"))),0)</f>
        <v>0</v>
      </c>
      <c r="AL44">
        <f>IF($B$18&gt;$G44,IF($B$3="em",$H44*'Exponential Model'!AM44,IF($B$3="dm",$H44*'Dispersion Model'!AM44,IF($B$3="pm",$H44*'Piston Model'!AM44,"Wrong Code in B3"))),0)</f>
        <v>0</v>
      </c>
      <c r="AM44">
        <f>IF($B$18&gt;$G44,IF($B$3="em",$H44*'Exponential Model'!AN44,IF($B$3="dm",$H44*'Dispersion Model'!AN44,IF($B$3="pm",$H44*'Piston Model'!AN44,"Wrong Code in B3"))),0)</f>
        <v>0</v>
      </c>
      <c r="AN44">
        <f>IF($B$18&gt;$G44,IF($B$3="em",$H44*'Exponential Model'!AO44,IF($B$3="dm",$H44*'Dispersion Model'!AO44,IF($B$3="pm",$H44*'Piston Model'!AO44,"Wrong Code in B3"))),0)</f>
        <v>0</v>
      </c>
      <c r="AO44">
        <f>IF($B$18&gt;$G44,IF($B$3="em",$H44*'Exponential Model'!AP44,IF($B$3="dm",$H44*'Dispersion Model'!AP44,IF($B$3="pm",$H44*'Piston Model'!AP44,"Wrong Code in B3"))),0)</f>
        <v>0</v>
      </c>
      <c r="AP44">
        <f>IF($B$18&gt;$G44,IF($B$3="em",$H44*'Exponential Model'!AQ44,IF($B$3="dm",$H44*'Dispersion Model'!AQ44,IF($B$3="pm",$H44*'Piston Model'!AQ44,"Wrong Code in B3"))),0)</f>
        <v>0</v>
      </c>
      <c r="AQ44">
        <f>IF($B$18&gt;$G44,IF($B$3="em",$H44*'Exponential Model'!AR44,IF($B$3="dm",$H44*'Dispersion Model'!AR44,IF($B$3="pm",$H44*'Piston Model'!AR44,"Wrong Code in B3"))),0)</f>
        <v>0</v>
      </c>
      <c r="AR44">
        <f>IF($B$18&gt;$G44,IF($B$3="em",$H44*'Exponential Model'!AS44,IF($B$3="dm",$H44*'Dispersion Model'!AS44,IF($B$3="pm",$H44*'Piston Model'!AS44,"Wrong Code in B3"))),0)</f>
        <v>0</v>
      </c>
      <c r="AS44">
        <f>IF($B$18&gt;$G44,IF($B$3="em",$H44*'Exponential Model'!AT44,IF($B$3="dm",$H44*'Dispersion Model'!AT44,IF($B$3="pm",$H44*'Piston Model'!AT44,"Wrong Code in B3"))),0)</f>
        <v>0</v>
      </c>
      <c r="AT44">
        <f>IF($B$18&gt;$G44,IF($B$3="em",$H44*'Exponential Model'!AU44,IF($B$3="dm",$H44*'Dispersion Model'!AU44,IF($B$3="pm",$H44*'Piston Model'!AU44,"Wrong Code in B3"))),0)</f>
        <v>0</v>
      </c>
      <c r="AU44">
        <f>IF($B$18&gt;$G44,IF($B$3="em",$H44*'Exponential Model'!AV44,IF($B$3="dm",$H44*'Dispersion Model'!AV44,IF($B$3="pm",$H44*'Piston Model'!AV44,"Wrong Code in B3"))),0)</f>
        <v>0</v>
      </c>
    </row>
    <row r="45" spans="1:47" x14ac:dyDescent="0.15">
      <c r="G45">
        <v>1973</v>
      </c>
      <c r="H45">
        <f>IF($B$15="tr",'Tritium Input'!H54,IF($B$15="cfc",'CFC Input'!H54,IF($B$15="kr",'85Kr Input'!H54,IF($B$15="he",'Tritium Input'!L54,"Wrong Code in B12!"))))</f>
        <v>175.9</v>
      </c>
      <c r="I45">
        <f>IF($B$18&gt;$G45,IF($B$3="em",$H45*'Exponential Model'!J45,IF($B$3="dm",$H45*'Dispersion Model'!J45,IF($B$3="pm",$H45*'Piston Model'!J45,"Wrong Code in B3"))),0)</f>
        <v>0</v>
      </c>
      <c r="J45">
        <f>IF($B$18&gt;$G45,IF($B$3="em",$H45*'Exponential Model'!K45,IF($B$3="dm",$H45*'Dispersion Model'!K45,IF($B$3="pm",$H45*'Piston Model'!K45,"Wrong Code in B3"))),0)</f>
        <v>0</v>
      </c>
      <c r="K45">
        <f>IF($B$18&gt;$G45,IF($B$3="em",$H45*'Exponential Model'!L45,IF($B$3="dm",$H45*'Dispersion Model'!L45,IF($B$3="pm",$H45*'Piston Model'!L45,"Wrong Code in B3"))),0)</f>
        <v>0</v>
      </c>
      <c r="L45">
        <f>IF($B$18&gt;$G45,IF($B$3="em",$H45*'Exponential Model'!M45,IF($B$3="dm",$H45*'Dispersion Model'!M45,IF($B$3="pm",$H45*'Piston Model'!M45,"Wrong Code in B3"))),0)</f>
        <v>0</v>
      </c>
      <c r="M45">
        <f>IF($B$18&gt;$G45,IF($B$3="em",$H45*'Exponential Model'!N45,IF($B$3="dm",$H45*'Dispersion Model'!N45,IF($B$3="pm",$H45*'Piston Model'!N45,"Wrong Code in B3"))),0)</f>
        <v>0</v>
      </c>
      <c r="N45">
        <f>IF($B$18&gt;$G45,IF($B$3="em",$H45*'Exponential Model'!O45,IF($B$3="dm",$H45*'Dispersion Model'!O45,IF($B$3="pm",$H45*'Piston Model'!O45,"Wrong Code in B3"))),0)</f>
        <v>0</v>
      </c>
      <c r="O45">
        <f>IF($B$18&gt;$G45,IF($B$3="em",$H45*'Exponential Model'!P45,IF($B$3="dm",$H45*'Dispersion Model'!P45,IF($B$3="pm",$H45*'Piston Model'!P45,"Wrong Code in B3"))),0)</f>
        <v>0</v>
      </c>
      <c r="P45">
        <f>IF($B$18&gt;$G45,IF($B$3="em",$H45*'Exponential Model'!Q45,IF($B$3="dm",$H45*'Dispersion Model'!Q45,IF($B$3="pm",$H45*'Piston Model'!Q45,"Wrong Code in B3"))),0)</f>
        <v>0</v>
      </c>
      <c r="Q45">
        <f>IF($B$18&gt;$G45,IF($B$3="em",$H45*'Exponential Model'!R45,IF($B$3="dm",$H45*'Dispersion Model'!R45,IF($B$3="pm",$H45*'Piston Model'!R45,"Wrong Code in B3"))),0)</f>
        <v>0</v>
      </c>
      <c r="R45">
        <f>IF($B$18&gt;$G45,IF($B$3="em",$H45*'Exponential Model'!S45,IF($B$3="dm",$H45*'Dispersion Model'!S45,IF($B$3="pm",$H45*'Piston Model'!S45,"Wrong Code in B3"))),0)</f>
        <v>0</v>
      </c>
      <c r="S45">
        <f>IF($B$18&gt;$G45,IF($B$3="em",$H45*'Exponential Model'!T45,IF($B$3="dm",$H45*'Dispersion Model'!T45,IF($B$3="pm",$H45*'Piston Model'!T45,"Wrong Code in B3"))),0)</f>
        <v>0</v>
      </c>
      <c r="T45">
        <f>IF($B$18&gt;$G45,IF($B$3="em",$H45*'Exponential Model'!U45,IF($B$3="dm",$H45*'Dispersion Model'!U45,IF($B$3="pm",$H45*'Piston Model'!U45,"Wrong Code in B3"))),0)</f>
        <v>0</v>
      </c>
      <c r="U45">
        <f>IF($B$18&gt;$G45,IF($B$3="em",$H45*'Exponential Model'!V45,IF($B$3="dm",$H45*'Dispersion Model'!V45,IF($B$3="pm",$H45*'Piston Model'!V45,"Wrong Code in B3"))),0)</f>
        <v>0</v>
      </c>
      <c r="V45">
        <f>IF($B$18&gt;$G45,IF($B$3="em",$H45*'Exponential Model'!W45,IF($B$3="dm",$H45*'Dispersion Model'!W45,IF($B$3="pm",$H45*'Piston Model'!W45,"Wrong Code in B3"))),0)</f>
        <v>0</v>
      </c>
      <c r="W45">
        <f>IF($B$18&gt;$G45,IF($B$3="em",$H45*'Exponential Model'!X45,IF($B$3="dm",$H45*'Dispersion Model'!X45,IF($B$3="pm",$H45*'Piston Model'!X45,"Wrong Code in B3"))),0)</f>
        <v>0</v>
      </c>
      <c r="X45">
        <f>IF($B$18&gt;$G45,IF($B$3="em",$H45*'Exponential Model'!Y45,IF($B$3="dm",$H45*'Dispersion Model'!Y45,IF($B$3="pm",$H45*'Piston Model'!Y45,"Wrong Code in B3"))),0)</f>
        <v>0</v>
      </c>
      <c r="Y45">
        <f>IF($B$18&gt;$G45,IF($B$3="em",$H45*'Exponential Model'!Z45,IF($B$3="dm",$H45*'Dispersion Model'!Z45,IF($B$3="pm",$H45*'Piston Model'!Z45,"Wrong Code in B3"))),0)</f>
        <v>0</v>
      </c>
      <c r="Z45">
        <f>IF($B$18&gt;$G45,IF($B$3="em",$H45*'Exponential Model'!AA45,IF($B$3="dm",$H45*'Dispersion Model'!AA45,IF($B$3="pm",$H45*'Piston Model'!AA45,"Wrong Code in B3"))),0)</f>
        <v>0</v>
      </c>
      <c r="AA45">
        <f>IF($B$18&gt;$G45,IF($B$3="em",$H45*'Exponential Model'!AB45,IF($B$3="dm",$H45*'Dispersion Model'!AB45,IF($B$3="pm",$H45*'Piston Model'!AB45,"Wrong Code in B3"))),0)</f>
        <v>0</v>
      </c>
      <c r="AB45">
        <f>IF($B$18&gt;$G45,IF($B$3="em",$H45*'Exponential Model'!AC45,IF($B$3="dm",$H45*'Dispersion Model'!AC45,IF($B$3="pm",$H45*'Piston Model'!AC45,"Wrong Code in B3"))),0)</f>
        <v>0</v>
      </c>
      <c r="AC45">
        <f>IF($B$18&gt;$G45,IF($B$3="em",$H45*'Exponential Model'!AD45,IF($B$3="dm",$H45*'Dispersion Model'!AD45,IF($B$3="pm",$H45*'Piston Model'!AD45,"Wrong Code in B3"))),0)</f>
        <v>0</v>
      </c>
      <c r="AD45">
        <f>IF($B$18&gt;$G45,IF($B$3="em",$H45*'Exponential Model'!AE45,IF($B$3="dm",$H45*'Dispersion Model'!AE45,IF($B$3="pm",$H45*'Piston Model'!AE45,"Wrong Code in B3"))),0)</f>
        <v>0</v>
      </c>
      <c r="AE45">
        <f>IF($B$18&gt;$G45,IF($B$3="em",$H45*'Exponential Model'!AF45,IF($B$3="dm",$H45*'Dispersion Model'!AF45,IF($B$3="pm",$H45*'Piston Model'!AF45,"Wrong Code in B3"))),0)</f>
        <v>0</v>
      </c>
      <c r="AF45">
        <f>IF($B$18&gt;$G45,IF($B$3="em",$H45*'Exponential Model'!AG45,IF($B$3="dm",$H45*'Dispersion Model'!AG45,IF($B$3="pm",$H45*'Piston Model'!AG45,"Wrong Code in B3"))),0)</f>
        <v>0</v>
      </c>
      <c r="AG45">
        <f>IF($B$18&gt;$G45,IF($B$3="em",$H45*'Exponential Model'!AH45,IF($B$3="dm",$H45*'Dispersion Model'!AH45,IF($B$3="pm",$H45*'Piston Model'!AH45,"Wrong Code in B3"))),0)</f>
        <v>0</v>
      </c>
      <c r="AH45">
        <f>IF($B$18&gt;$G45,IF($B$3="em",$H45*'Exponential Model'!AI45,IF($B$3="dm",$H45*'Dispersion Model'!AI45,IF($B$3="pm",$H45*'Piston Model'!AI45,"Wrong Code in B3"))),0)</f>
        <v>175.9</v>
      </c>
      <c r="AI45">
        <f>IF($B$18&gt;$G45,IF($B$3="em",$H45*'Exponential Model'!AJ45,IF($B$3="dm",$H45*'Dispersion Model'!AJ45,IF($B$3="pm",$H45*'Piston Model'!AJ45,"Wrong Code in B3"))),0)</f>
        <v>0</v>
      </c>
      <c r="AJ45">
        <f>IF($B$18&gt;$G45,IF($B$3="em",$H45*'Exponential Model'!AK45,IF($B$3="dm",$H45*'Dispersion Model'!AK45,IF($B$3="pm",$H45*'Piston Model'!AK45,"Wrong Code in B3"))),0)</f>
        <v>0</v>
      </c>
      <c r="AK45">
        <f>IF($B$18&gt;$G45,IF($B$3="em",$H45*'Exponential Model'!AL45,IF($B$3="dm",$H45*'Dispersion Model'!AL45,IF($B$3="pm",$H45*'Piston Model'!AL45,"Wrong Code in B3"))),0)</f>
        <v>0</v>
      </c>
      <c r="AL45">
        <f>IF($B$18&gt;$G45,IF($B$3="em",$H45*'Exponential Model'!AM45,IF($B$3="dm",$H45*'Dispersion Model'!AM45,IF($B$3="pm",$H45*'Piston Model'!AM45,"Wrong Code in B3"))),0)</f>
        <v>0</v>
      </c>
      <c r="AM45">
        <f>IF($B$18&gt;$G45,IF($B$3="em",$H45*'Exponential Model'!AN45,IF($B$3="dm",$H45*'Dispersion Model'!AN45,IF($B$3="pm",$H45*'Piston Model'!AN45,"Wrong Code in B3"))),0)</f>
        <v>0</v>
      </c>
      <c r="AN45">
        <f>IF($B$18&gt;$G45,IF($B$3="em",$H45*'Exponential Model'!AO45,IF($B$3="dm",$H45*'Dispersion Model'!AO45,IF($B$3="pm",$H45*'Piston Model'!AO45,"Wrong Code in B3"))),0)</f>
        <v>0</v>
      </c>
      <c r="AO45">
        <f>IF($B$18&gt;$G45,IF($B$3="em",$H45*'Exponential Model'!AP45,IF($B$3="dm",$H45*'Dispersion Model'!AP45,IF($B$3="pm",$H45*'Piston Model'!AP45,"Wrong Code in B3"))),0)</f>
        <v>0</v>
      </c>
      <c r="AP45">
        <f>IF($B$18&gt;$G45,IF($B$3="em",$H45*'Exponential Model'!AQ45,IF($B$3="dm",$H45*'Dispersion Model'!AQ45,IF($B$3="pm",$H45*'Piston Model'!AQ45,"Wrong Code in B3"))),0)</f>
        <v>0</v>
      </c>
      <c r="AQ45">
        <f>IF($B$18&gt;$G45,IF($B$3="em",$H45*'Exponential Model'!AR45,IF($B$3="dm",$H45*'Dispersion Model'!AR45,IF($B$3="pm",$H45*'Piston Model'!AR45,"Wrong Code in B3"))),0)</f>
        <v>0</v>
      </c>
      <c r="AR45">
        <f>IF($B$18&gt;$G45,IF($B$3="em",$H45*'Exponential Model'!AS45,IF($B$3="dm",$H45*'Dispersion Model'!AS45,IF($B$3="pm",$H45*'Piston Model'!AS45,"Wrong Code in B3"))),0)</f>
        <v>0</v>
      </c>
      <c r="AS45">
        <f>IF($B$18&gt;$G45,IF($B$3="em",$H45*'Exponential Model'!AT45,IF($B$3="dm",$H45*'Dispersion Model'!AT45,IF($B$3="pm",$H45*'Piston Model'!AT45,"Wrong Code in B3"))),0)</f>
        <v>0</v>
      </c>
      <c r="AT45">
        <f>IF($B$18&gt;$G45,IF($B$3="em",$H45*'Exponential Model'!AU45,IF($B$3="dm",$H45*'Dispersion Model'!AU45,IF($B$3="pm",$H45*'Piston Model'!AU45,"Wrong Code in B3"))),0)</f>
        <v>0</v>
      </c>
      <c r="AU45">
        <f>IF($B$18&gt;$G45,IF($B$3="em",$H45*'Exponential Model'!AV45,IF($B$3="dm",$H45*'Dispersion Model'!AV45,IF($B$3="pm",$H45*'Piston Model'!AV45,"Wrong Code in B3"))),0)</f>
        <v>0</v>
      </c>
    </row>
    <row r="46" spans="1:47" x14ac:dyDescent="0.15">
      <c r="G46">
        <v>1974</v>
      </c>
      <c r="H46">
        <f>IF($B$15="tr",'Tritium Input'!H55,IF($B$15="cfc",'CFC Input'!H55,IF($B$15="kr",'85Kr Input'!H55,IF($B$15="he",'Tritium Input'!L55,"Wrong Code in B12!"))))</f>
        <v>196.4</v>
      </c>
      <c r="I46">
        <f>IF($B$18&gt;$G46,IF($B$3="em",$H46*'Exponential Model'!J46,IF($B$3="dm",$H46*'Dispersion Model'!J46,IF($B$3="pm",$H46*'Piston Model'!J46,"Wrong Code in B3"))),0)</f>
        <v>0</v>
      </c>
      <c r="J46">
        <f>IF($B$18&gt;$G46,IF($B$3="em",$H46*'Exponential Model'!K46,IF($B$3="dm",$H46*'Dispersion Model'!K46,IF($B$3="pm",$H46*'Piston Model'!K46,"Wrong Code in B3"))),0)</f>
        <v>0</v>
      </c>
      <c r="K46">
        <f>IF($B$18&gt;$G46,IF($B$3="em",$H46*'Exponential Model'!L46,IF($B$3="dm",$H46*'Dispersion Model'!L46,IF($B$3="pm",$H46*'Piston Model'!L46,"Wrong Code in B3"))),0)</f>
        <v>0</v>
      </c>
      <c r="L46">
        <f>IF($B$18&gt;$G46,IF($B$3="em",$H46*'Exponential Model'!M46,IF($B$3="dm",$H46*'Dispersion Model'!M46,IF($B$3="pm",$H46*'Piston Model'!M46,"Wrong Code in B3"))),0)</f>
        <v>0</v>
      </c>
      <c r="M46">
        <f>IF($B$18&gt;$G46,IF($B$3="em",$H46*'Exponential Model'!N46,IF($B$3="dm",$H46*'Dispersion Model'!N46,IF($B$3="pm",$H46*'Piston Model'!N46,"Wrong Code in B3"))),0)</f>
        <v>0</v>
      </c>
      <c r="N46">
        <f>IF($B$18&gt;$G46,IF($B$3="em",$H46*'Exponential Model'!O46,IF($B$3="dm",$H46*'Dispersion Model'!O46,IF($B$3="pm",$H46*'Piston Model'!O46,"Wrong Code in B3"))),0)</f>
        <v>0</v>
      </c>
      <c r="O46">
        <f>IF($B$18&gt;$G46,IF($B$3="em",$H46*'Exponential Model'!P46,IF($B$3="dm",$H46*'Dispersion Model'!P46,IF($B$3="pm",$H46*'Piston Model'!P46,"Wrong Code in B3"))),0)</f>
        <v>0</v>
      </c>
      <c r="P46">
        <f>IF($B$18&gt;$G46,IF($B$3="em",$H46*'Exponential Model'!Q46,IF($B$3="dm",$H46*'Dispersion Model'!Q46,IF($B$3="pm",$H46*'Piston Model'!Q46,"Wrong Code in B3"))),0)</f>
        <v>0</v>
      </c>
      <c r="Q46">
        <f>IF($B$18&gt;$G46,IF($B$3="em",$H46*'Exponential Model'!R46,IF($B$3="dm",$H46*'Dispersion Model'!R46,IF($B$3="pm",$H46*'Piston Model'!R46,"Wrong Code in B3"))),0)</f>
        <v>0</v>
      </c>
      <c r="R46">
        <f>IF($B$18&gt;$G46,IF($B$3="em",$H46*'Exponential Model'!S46,IF($B$3="dm",$H46*'Dispersion Model'!S46,IF($B$3="pm",$H46*'Piston Model'!S46,"Wrong Code in B3"))),0)</f>
        <v>0</v>
      </c>
      <c r="S46">
        <f>IF($B$18&gt;$G46,IF($B$3="em",$H46*'Exponential Model'!T46,IF($B$3="dm",$H46*'Dispersion Model'!T46,IF($B$3="pm",$H46*'Piston Model'!T46,"Wrong Code in B3"))),0)</f>
        <v>0</v>
      </c>
      <c r="T46">
        <f>IF($B$18&gt;$G46,IF($B$3="em",$H46*'Exponential Model'!U46,IF($B$3="dm",$H46*'Dispersion Model'!U46,IF($B$3="pm",$H46*'Piston Model'!U46,"Wrong Code in B3"))),0)</f>
        <v>0</v>
      </c>
      <c r="U46">
        <f>IF($B$18&gt;$G46,IF($B$3="em",$H46*'Exponential Model'!V46,IF($B$3="dm",$H46*'Dispersion Model'!V46,IF($B$3="pm",$H46*'Piston Model'!V46,"Wrong Code in B3"))),0)</f>
        <v>0</v>
      </c>
      <c r="V46">
        <f>IF($B$18&gt;$G46,IF($B$3="em",$H46*'Exponential Model'!W46,IF($B$3="dm",$H46*'Dispersion Model'!W46,IF($B$3="pm",$H46*'Piston Model'!W46,"Wrong Code in B3"))),0)</f>
        <v>0</v>
      </c>
      <c r="W46">
        <f>IF($B$18&gt;$G46,IF($B$3="em",$H46*'Exponential Model'!X46,IF($B$3="dm",$H46*'Dispersion Model'!X46,IF($B$3="pm",$H46*'Piston Model'!X46,"Wrong Code in B3"))),0)</f>
        <v>0</v>
      </c>
      <c r="X46">
        <f>IF($B$18&gt;$G46,IF($B$3="em",$H46*'Exponential Model'!Y46,IF($B$3="dm",$H46*'Dispersion Model'!Y46,IF($B$3="pm",$H46*'Piston Model'!Y46,"Wrong Code in B3"))),0)</f>
        <v>0</v>
      </c>
      <c r="Y46">
        <f>IF($B$18&gt;$G46,IF($B$3="em",$H46*'Exponential Model'!Z46,IF($B$3="dm",$H46*'Dispersion Model'!Z46,IF($B$3="pm",$H46*'Piston Model'!Z46,"Wrong Code in B3"))),0)</f>
        <v>0</v>
      </c>
      <c r="Z46">
        <f>IF($B$18&gt;$G46,IF($B$3="em",$H46*'Exponential Model'!AA46,IF($B$3="dm",$H46*'Dispersion Model'!AA46,IF($B$3="pm",$H46*'Piston Model'!AA46,"Wrong Code in B3"))),0)</f>
        <v>0</v>
      </c>
      <c r="AA46">
        <f>IF($B$18&gt;$G46,IF($B$3="em",$H46*'Exponential Model'!AB46,IF($B$3="dm",$H46*'Dispersion Model'!AB46,IF($B$3="pm",$H46*'Piston Model'!AB46,"Wrong Code in B3"))),0)</f>
        <v>0</v>
      </c>
      <c r="AB46">
        <f>IF($B$18&gt;$G46,IF($B$3="em",$H46*'Exponential Model'!AC46,IF($B$3="dm",$H46*'Dispersion Model'!AC46,IF($B$3="pm",$H46*'Piston Model'!AC46,"Wrong Code in B3"))),0)</f>
        <v>0</v>
      </c>
      <c r="AC46">
        <f>IF($B$18&gt;$G46,IF($B$3="em",$H46*'Exponential Model'!AD46,IF($B$3="dm",$H46*'Dispersion Model'!AD46,IF($B$3="pm",$H46*'Piston Model'!AD46,"Wrong Code in B3"))),0)</f>
        <v>0</v>
      </c>
      <c r="AD46">
        <f>IF($B$18&gt;$G46,IF($B$3="em",$H46*'Exponential Model'!AE46,IF($B$3="dm",$H46*'Dispersion Model'!AE46,IF($B$3="pm",$H46*'Piston Model'!AE46,"Wrong Code in B3"))),0)</f>
        <v>0</v>
      </c>
      <c r="AE46">
        <f>IF($B$18&gt;$G46,IF($B$3="em",$H46*'Exponential Model'!AF46,IF($B$3="dm",$H46*'Dispersion Model'!AF46,IF($B$3="pm",$H46*'Piston Model'!AF46,"Wrong Code in B3"))),0)</f>
        <v>0</v>
      </c>
      <c r="AF46">
        <f>IF($B$18&gt;$G46,IF($B$3="em",$H46*'Exponential Model'!AG46,IF($B$3="dm",$H46*'Dispersion Model'!AG46,IF($B$3="pm",$H46*'Piston Model'!AG46,"Wrong Code in B3"))),0)</f>
        <v>0</v>
      </c>
      <c r="AG46">
        <f>IF($B$18&gt;$G46,IF($B$3="em",$H46*'Exponential Model'!AH46,IF($B$3="dm",$H46*'Dispersion Model'!AH46,IF($B$3="pm",$H46*'Piston Model'!AH46,"Wrong Code in B3"))),0)</f>
        <v>196.4</v>
      </c>
      <c r="AH46">
        <f>IF($B$18&gt;$G46,IF($B$3="em",$H46*'Exponential Model'!AI46,IF($B$3="dm",$H46*'Dispersion Model'!AI46,IF($B$3="pm",$H46*'Piston Model'!AI46,"Wrong Code in B3"))),0)</f>
        <v>0</v>
      </c>
      <c r="AI46">
        <f>IF($B$18&gt;$G46,IF($B$3="em",$H46*'Exponential Model'!AJ46,IF($B$3="dm",$H46*'Dispersion Model'!AJ46,IF($B$3="pm",$H46*'Piston Model'!AJ46,"Wrong Code in B3"))),0)</f>
        <v>0</v>
      </c>
      <c r="AJ46">
        <f>IF($B$18&gt;$G46,IF($B$3="em",$H46*'Exponential Model'!AK46,IF($B$3="dm",$H46*'Dispersion Model'!AK46,IF($B$3="pm",$H46*'Piston Model'!AK46,"Wrong Code in B3"))),0)</f>
        <v>0</v>
      </c>
      <c r="AK46">
        <f>IF($B$18&gt;$G46,IF($B$3="em",$H46*'Exponential Model'!AL46,IF($B$3="dm",$H46*'Dispersion Model'!AL46,IF($B$3="pm",$H46*'Piston Model'!AL46,"Wrong Code in B3"))),0)</f>
        <v>0</v>
      </c>
      <c r="AL46">
        <f>IF($B$18&gt;$G46,IF($B$3="em",$H46*'Exponential Model'!AM46,IF($B$3="dm",$H46*'Dispersion Model'!AM46,IF($B$3="pm",$H46*'Piston Model'!AM46,"Wrong Code in B3"))),0)</f>
        <v>0</v>
      </c>
      <c r="AM46">
        <f>IF($B$18&gt;$G46,IF($B$3="em",$H46*'Exponential Model'!AN46,IF($B$3="dm",$H46*'Dispersion Model'!AN46,IF($B$3="pm",$H46*'Piston Model'!AN46,"Wrong Code in B3"))),0)</f>
        <v>0</v>
      </c>
      <c r="AN46">
        <f>IF($B$18&gt;$G46,IF($B$3="em",$H46*'Exponential Model'!AO46,IF($B$3="dm",$H46*'Dispersion Model'!AO46,IF($B$3="pm",$H46*'Piston Model'!AO46,"Wrong Code in B3"))),0)</f>
        <v>0</v>
      </c>
      <c r="AO46">
        <f>IF($B$18&gt;$G46,IF($B$3="em",$H46*'Exponential Model'!AP46,IF($B$3="dm",$H46*'Dispersion Model'!AP46,IF($B$3="pm",$H46*'Piston Model'!AP46,"Wrong Code in B3"))),0)</f>
        <v>0</v>
      </c>
      <c r="AP46">
        <f>IF($B$18&gt;$G46,IF($B$3="em",$H46*'Exponential Model'!AQ46,IF($B$3="dm",$H46*'Dispersion Model'!AQ46,IF($B$3="pm",$H46*'Piston Model'!AQ46,"Wrong Code in B3"))),0)</f>
        <v>0</v>
      </c>
      <c r="AQ46">
        <f>IF($B$18&gt;$G46,IF($B$3="em",$H46*'Exponential Model'!AR46,IF($B$3="dm",$H46*'Dispersion Model'!AR46,IF($B$3="pm",$H46*'Piston Model'!AR46,"Wrong Code in B3"))),0)</f>
        <v>0</v>
      </c>
      <c r="AR46">
        <f>IF($B$18&gt;$G46,IF($B$3="em",$H46*'Exponential Model'!AS46,IF($B$3="dm",$H46*'Dispersion Model'!AS46,IF($B$3="pm",$H46*'Piston Model'!AS46,"Wrong Code in B3"))),0)</f>
        <v>0</v>
      </c>
      <c r="AS46">
        <f>IF($B$18&gt;$G46,IF($B$3="em",$H46*'Exponential Model'!AT46,IF($B$3="dm",$H46*'Dispersion Model'!AT46,IF($B$3="pm",$H46*'Piston Model'!AT46,"Wrong Code in B3"))),0)</f>
        <v>0</v>
      </c>
      <c r="AT46">
        <f>IF($B$18&gt;$G46,IF($B$3="em",$H46*'Exponential Model'!AU46,IF($B$3="dm",$H46*'Dispersion Model'!AU46,IF($B$3="pm",$H46*'Piston Model'!AU46,"Wrong Code in B3"))),0)</f>
        <v>0</v>
      </c>
      <c r="AU46">
        <f>IF($B$18&gt;$G46,IF($B$3="em",$H46*'Exponential Model'!AV46,IF($B$3="dm",$H46*'Dispersion Model'!AV46,IF($B$3="pm",$H46*'Piston Model'!AV46,"Wrong Code in B3"))),0)</f>
        <v>0</v>
      </c>
    </row>
    <row r="47" spans="1:47" x14ac:dyDescent="0.15">
      <c r="G47">
        <v>1975</v>
      </c>
      <c r="H47">
        <f>IF($B$15="tr",'Tritium Input'!H56,IF($B$15="cfc",'CFC Input'!H56,IF($B$15="kr",'85Kr Input'!H56,IF($B$15="he",'Tritium Input'!L56,"Wrong Code in B12!"))))</f>
        <v>218.5</v>
      </c>
      <c r="I47">
        <f>IF($B$18&gt;$G47,IF($B$3="em",$H47*'Exponential Model'!J47,IF($B$3="dm",$H47*'Dispersion Model'!J47,IF($B$3="pm",$H47*'Piston Model'!J47,"Wrong Code in B3"))),0)</f>
        <v>0</v>
      </c>
      <c r="J47">
        <f>IF($B$18&gt;$G47,IF($B$3="em",$H47*'Exponential Model'!K47,IF($B$3="dm",$H47*'Dispersion Model'!K47,IF($B$3="pm",$H47*'Piston Model'!K47,"Wrong Code in B3"))),0)</f>
        <v>0</v>
      </c>
      <c r="K47">
        <f>IF($B$18&gt;$G47,IF($B$3="em",$H47*'Exponential Model'!L47,IF($B$3="dm",$H47*'Dispersion Model'!L47,IF($B$3="pm",$H47*'Piston Model'!L47,"Wrong Code in B3"))),0)</f>
        <v>0</v>
      </c>
      <c r="L47">
        <f>IF($B$18&gt;$G47,IF($B$3="em",$H47*'Exponential Model'!M47,IF($B$3="dm",$H47*'Dispersion Model'!M47,IF($B$3="pm",$H47*'Piston Model'!M47,"Wrong Code in B3"))),0)</f>
        <v>0</v>
      </c>
      <c r="M47">
        <f>IF($B$18&gt;$G47,IF($B$3="em",$H47*'Exponential Model'!N47,IF($B$3="dm",$H47*'Dispersion Model'!N47,IF($B$3="pm",$H47*'Piston Model'!N47,"Wrong Code in B3"))),0)</f>
        <v>0</v>
      </c>
      <c r="N47">
        <f>IF($B$18&gt;$G47,IF($B$3="em",$H47*'Exponential Model'!O47,IF($B$3="dm",$H47*'Dispersion Model'!O47,IF($B$3="pm",$H47*'Piston Model'!O47,"Wrong Code in B3"))),0)</f>
        <v>0</v>
      </c>
      <c r="O47">
        <f>IF($B$18&gt;$G47,IF($B$3="em",$H47*'Exponential Model'!P47,IF($B$3="dm",$H47*'Dispersion Model'!P47,IF($B$3="pm",$H47*'Piston Model'!P47,"Wrong Code in B3"))),0)</f>
        <v>0</v>
      </c>
      <c r="P47">
        <f>IF($B$18&gt;$G47,IF($B$3="em",$H47*'Exponential Model'!Q47,IF($B$3="dm",$H47*'Dispersion Model'!Q47,IF($B$3="pm",$H47*'Piston Model'!Q47,"Wrong Code in B3"))),0)</f>
        <v>0</v>
      </c>
      <c r="Q47">
        <f>IF($B$18&gt;$G47,IF($B$3="em",$H47*'Exponential Model'!R47,IF($B$3="dm",$H47*'Dispersion Model'!R47,IF($B$3="pm",$H47*'Piston Model'!R47,"Wrong Code in B3"))),0)</f>
        <v>0</v>
      </c>
      <c r="R47">
        <f>IF($B$18&gt;$G47,IF($B$3="em",$H47*'Exponential Model'!S47,IF($B$3="dm",$H47*'Dispersion Model'!S47,IF($B$3="pm",$H47*'Piston Model'!S47,"Wrong Code in B3"))),0)</f>
        <v>0</v>
      </c>
      <c r="S47">
        <f>IF($B$18&gt;$G47,IF($B$3="em",$H47*'Exponential Model'!T47,IF($B$3="dm",$H47*'Dispersion Model'!T47,IF($B$3="pm",$H47*'Piston Model'!T47,"Wrong Code in B3"))),0)</f>
        <v>0</v>
      </c>
      <c r="T47">
        <f>IF($B$18&gt;$G47,IF($B$3="em",$H47*'Exponential Model'!U47,IF($B$3="dm",$H47*'Dispersion Model'!U47,IF($B$3="pm",$H47*'Piston Model'!U47,"Wrong Code in B3"))),0)</f>
        <v>0</v>
      </c>
      <c r="U47">
        <f>IF($B$18&gt;$G47,IF($B$3="em",$H47*'Exponential Model'!V47,IF($B$3="dm",$H47*'Dispersion Model'!V47,IF($B$3="pm",$H47*'Piston Model'!V47,"Wrong Code in B3"))),0)</f>
        <v>0</v>
      </c>
      <c r="V47">
        <f>IF($B$18&gt;$G47,IF($B$3="em",$H47*'Exponential Model'!W47,IF($B$3="dm",$H47*'Dispersion Model'!W47,IF($B$3="pm",$H47*'Piston Model'!W47,"Wrong Code in B3"))),0)</f>
        <v>0</v>
      </c>
      <c r="W47">
        <f>IF($B$18&gt;$G47,IF($B$3="em",$H47*'Exponential Model'!X47,IF($B$3="dm",$H47*'Dispersion Model'!X47,IF($B$3="pm",$H47*'Piston Model'!X47,"Wrong Code in B3"))),0)</f>
        <v>0</v>
      </c>
      <c r="X47">
        <f>IF($B$18&gt;$G47,IF($B$3="em",$H47*'Exponential Model'!Y47,IF($B$3="dm",$H47*'Dispersion Model'!Y47,IF($B$3="pm",$H47*'Piston Model'!Y47,"Wrong Code in B3"))),0)</f>
        <v>0</v>
      </c>
      <c r="Y47">
        <f>IF($B$18&gt;$G47,IF($B$3="em",$H47*'Exponential Model'!Z47,IF($B$3="dm",$H47*'Dispersion Model'!Z47,IF($B$3="pm",$H47*'Piston Model'!Z47,"Wrong Code in B3"))),0)</f>
        <v>0</v>
      </c>
      <c r="Z47">
        <f>IF($B$18&gt;$G47,IF($B$3="em",$H47*'Exponential Model'!AA47,IF($B$3="dm",$H47*'Dispersion Model'!AA47,IF($B$3="pm",$H47*'Piston Model'!AA47,"Wrong Code in B3"))),0)</f>
        <v>0</v>
      </c>
      <c r="AA47">
        <f>IF($B$18&gt;$G47,IF($B$3="em",$H47*'Exponential Model'!AB47,IF($B$3="dm",$H47*'Dispersion Model'!AB47,IF($B$3="pm",$H47*'Piston Model'!AB47,"Wrong Code in B3"))),0)</f>
        <v>0</v>
      </c>
      <c r="AB47">
        <f>IF($B$18&gt;$G47,IF($B$3="em",$H47*'Exponential Model'!AC47,IF($B$3="dm",$H47*'Dispersion Model'!AC47,IF($B$3="pm",$H47*'Piston Model'!AC47,"Wrong Code in B3"))),0)</f>
        <v>0</v>
      </c>
      <c r="AC47">
        <f>IF($B$18&gt;$G47,IF($B$3="em",$H47*'Exponential Model'!AD47,IF($B$3="dm",$H47*'Dispersion Model'!AD47,IF($B$3="pm",$H47*'Piston Model'!AD47,"Wrong Code in B3"))),0)</f>
        <v>0</v>
      </c>
      <c r="AD47">
        <f>IF($B$18&gt;$G47,IF($B$3="em",$H47*'Exponential Model'!AE47,IF($B$3="dm",$H47*'Dispersion Model'!AE47,IF($B$3="pm",$H47*'Piston Model'!AE47,"Wrong Code in B3"))),0)</f>
        <v>0</v>
      </c>
      <c r="AE47">
        <f>IF($B$18&gt;$G47,IF($B$3="em",$H47*'Exponential Model'!AF47,IF($B$3="dm",$H47*'Dispersion Model'!AF47,IF($B$3="pm",$H47*'Piston Model'!AF47,"Wrong Code in B3"))),0)</f>
        <v>0</v>
      </c>
      <c r="AF47">
        <f>IF($B$18&gt;$G47,IF($B$3="em",$H47*'Exponential Model'!AG47,IF($B$3="dm",$H47*'Dispersion Model'!AG47,IF($B$3="pm",$H47*'Piston Model'!AG47,"Wrong Code in B3"))),0)</f>
        <v>218.5</v>
      </c>
      <c r="AG47">
        <f>IF($B$18&gt;$G47,IF($B$3="em",$H47*'Exponential Model'!AH47,IF($B$3="dm",$H47*'Dispersion Model'!AH47,IF($B$3="pm",$H47*'Piston Model'!AH47,"Wrong Code in B3"))),0)</f>
        <v>0</v>
      </c>
      <c r="AH47">
        <f>IF($B$18&gt;$G47,IF($B$3="em",$H47*'Exponential Model'!AI47,IF($B$3="dm",$H47*'Dispersion Model'!AI47,IF($B$3="pm",$H47*'Piston Model'!AI47,"Wrong Code in B3"))),0)</f>
        <v>0</v>
      </c>
      <c r="AI47">
        <f>IF($B$18&gt;$G47,IF($B$3="em",$H47*'Exponential Model'!AJ47,IF($B$3="dm",$H47*'Dispersion Model'!AJ47,IF($B$3="pm",$H47*'Piston Model'!AJ47,"Wrong Code in B3"))),0)</f>
        <v>0</v>
      </c>
      <c r="AJ47">
        <f>IF($B$18&gt;$G47,IF($B$3="em",$H47*'Exponential Model'!AK47,IF($B$3="dm",$H47*'Dispersion Model'!AK47,IF($B$3="pm",$H47*'Piston Model'!AK47,"Wrong Code in B3"))),0)</f>
        <v>0</v>
      </c>
      <c r="AK47">
        <f>IF($B$18&gt;$G47,IF($B$3="em",$H47*'Exponential Model'!AL47,IF($B$3="dm",$H47*'Dispersion Model'!AL47,IF($B$3="pm",$H47*'Piston Model'!AL47,"Wrong Code in B3"))),0)</f>
        <v>0</v>
      </c>
      <c r="AL47">
        <f>IF($B$18&gt;$G47,IF($B$3="em",$H47*'Exponential Model'!AM47,IF($B$3="dm",$H47*'Dispersion Model'!AM47,IF($B$3="pm",$H47*'Piston Model'!AM47,"Wrong Code in B3"))),0)</f>
        <v>0</v>
      </c>
      <c r="AM47">
        <f>IF($B$18&gt;$G47,IF($B$3="em",$H47*'Exponential Model'!AN47,IF($B$3="dm",$H47*'Dispersion Model'!AN47,IF($B$3="pm",$H47*'Piston Model'!AN47,"Wrong Code in B3"))),0)</f>
        <v>0</v>
      </c>
      <c r="AN47">
        <f>IF($B$18&gt;$G47,IF($B$3="em",$H47*'Exponential Model'!AO47,IF($B$3="dm",$H47*'Dispersion Model'!AO47,IF($B$3="pm",$H47*'Piston Model'!AO47,"Wrong Code in B3"))),0)</f>
        <v>0</v>
      </c>
      <c r="AO47">
        <f>IF($B$18&gt;$G47,IF($B$3="em",$H47*'Exponential Model'!AP47,IF($B$3="dm",$H47*'Dispersion Model'!AP47,IF($B$3="pm",$H47*'Piston Model'!AP47,"Wrong Code in B3"))),0)</f>
        <v>0</v>
      </c>
      <c r="AP47">
        <f>IF($B$18&gt;$G47,IF($B$3="em",$H47*'Exponential Model'!AQ47,IF($B$3="dm",$H47*'Dispersion Model'!AQ47,IF($B$3="pm",$H47*'Piston Model'!AQ47,"Wrong Code in B3"))),0)</f>
        <v>0</v>
      </c>
      <c r="AQ47">
        <f>IF($B$18&gt;$G47,IF($B$3="em",$H47*'Exponential Model'!AR47,IF($B$3="dm",$H47*'Dispersion Model'!AR47,IF($B$3="pm",$H47*'Piston Model'!AR47,"Wrong Code in B3"))),0)</f>
        <v>0</v>
      </c>
      <c r="AR47">
        <f>IF($B$18&gt;$G47,IF($B$3="em",$H47*'Exponential Model'!AS47,IF($B$3="dm",$H47*'Dispersion Model'!AS47,IF($B$3="pm",$H47*'Piston Model'!AS47,"Wrong Code in B3"))),0)</f>
        <v>0</v>
      </c>
      <c r="AS47">
        <f>IF($B$18&gt;$G47,IF($B$3="em",$H47*'Exponential Model'!AT47,IF($B$3="dm",$H47*'Dispersion Model'!AT47,IF($B$3="pm",$H47*'Piston Model'!AT47,"Wrong Code in B3"))),0)</f>
        <v>0</v>
      </c>
      <c r="AT47">
        <f>IF($B$18&gt;$G47,IF($B$3="em",$H47*'Exponential Model'!AU47,IF($B$3="dm",$H47*'Dispersion Model'!AU47,IF($B$3="pm",$H47*'Piston Model'!AU47,"Wrong Code in B3"))),0)</f>
        <v>0</v>
      </c>
      <c r="AU47">
        <f>IF($B$18&gt;$G47,IF($B$3="em",$H47*'Exponential Model'!AV47,IF($B$3="dm",$H47*'Dispersion Model'!AV47,IF($B$3="pm",$H47*'Piston Model'!AV47,"Wrong Code in B3"))),0)</f>
        <v>0</v>
      </c>
    </row>
    <row r="48" spans="1:47" x14ac:dyDescent="0.15">
      <c r="G48">
        <v>1976</v>
      </c>
      <c r="H48">
        <f>IF($B$15="tr",'Tritium Input'!H57,IF($B$15="cfc",'CFC Input'!H57,IF($B$15="kr",'85Kr Input'!H57,IF($B$15="he",'Tritium Input'!L57,"Wrong Code in B12!"))))</f>
        <v>239.5</v>
      </c>
      <c r="I48">
        <f>IF($B$18&gt;$G48,IF($B$3="em",$H48*'Exponential Model'!J48,IF($B$3="dm",$H48*'Dispersion Model'!J48,IF($B$3="pm",$H48*'Piston Model'!J48,"Wrong Code in B3"))),0)</f>
        <v>0</v>
      </c>
      <c r="J48">
        <f>IF($B$18&gt;$G48,IF($B$3="em",$H48*'Exponential Model'!K48,IF($B$3="dm",$H48*'Dispersion Model'!K48,IF($B$3="pm",$H48*'Piston Model'!K48,"Wrong Code in B3"))),0)</f>
        <v>0</v>
      </c>
      <c r="K48">
        <f>IF($B$18&gt;$G48,IF($B$3="em",$H48*'Exponential Model'!L48,IF($B$3="dm",$H48*'Dispersion Model'!L48,IF($B$3="pm",$H48*'Piston Model'!L48,"Wrong Code in B3"))),0)</f>
        <v>0</v>
      </c>
      <c r="L48">
        <f>IF($B$18&gt;$G48,IF($B$3="em",$H48*'Exponential Model'!M48,IF($B$3="dm",$H48*'Dispersion Model'!M48,IF($B$3="pm",$H48*'Piston Model'!M48,"Wrong Code in B3"))),0)</f>
        <v>0</v>
      </c>
      <c r="M48">
        <f>IF($B$18&gt;$G48,IF($B$3="em",$H48*'Exponential Model'!N48,IF($B$3="dm",$H48*'Dispersion Model'!N48,IF($B$3="pm",$H48*'Piston Model'!N48,"Wrong Code in B3"))),0)</f>
        <v>0</v>
      </c>
      <c r="N48">
        <f>IF($B$18&gt;$G48,IF($B$3="em",$H48*'Exponential Model'!O48,IF($B$3="dm",$H48*'Dispersion Model'!O48,IF($B$3="pm",$H48*'Piston Model'!O48,"Wrong Code in B3"))),0)</f>
        <v>0</v>
      </c>
      <c r="O48">
        <f>IF($B$18&gt;$G48,IF($B$3="em",$H48*'Exponential Model'!P48,IF($B$3="dm",$H48*'Dispersion Model'!P48,IF($B$3="pm",$H48*'Piston Model'!P48,"Wrong Code in B3"))),0)</f>
        <v>0</v>
      </c>
      <c r="P48">
        <f>IF($B$18&gt;$G48,IF($B$3="em",$H48*'Exponential Model'!Q48,IF($B$3="dm",$H48*'Dispersion Model'!Q48,IF($B$3="pm",$H48*'Piston Model'!Q48,"Wrong Code in B3"))),0)</f>
        <v>0</v>
      </c>
      <c r="Q48">
        <f>IF($B$18&gt;$G48,IF($B$3="em",$H48*'Exponential Model'!R48,IF($B$3="dm",$H48*'Dispersion Model'!R48,IF($B$3="pm",$H48*'Piston Model'!R48,"Wrong Code in B3"))),0)</f>
        <v>0</v>
      </c>
      <c r="R48">
        <f>IF($B$18&gt;$G48,IF($B$3="em",$H48*'Exponential Model'!S48,IF($B$3="dm",$H48*'Dispersion Model'!S48,IF($B$3="pm",$H48*'Piston Model'!S48,"Wrong Code in B3"))),0)</f>
        <v>0</v>
      </c>
      <c r="S48">
        <f>IF($B$18&gt;$G48,IF($B$3="em",$H48*'Exponential Model'!T48,IF($B$3="dm",$H48*'Dispersion Model'!T48,IF($B$3="pm",$H48*'Piston Model'!T48,"Wrong Code in B3"))),0)</f>
        <v>0</v>
      </c>
      <c r="T48">
        <f>IF($B$18&gt;$G48,IF($B$3="em",$H48*'Exponential Model'!U48,IF($B$3="dm",$H48*'Dispersion Model'!U48,IF($B$3="pm",$H48*'Piston Model'!U48,"Wrong Code in B3"))),0)</f>
        <v>0</v>
      </c>
      <c r="U48">
        <f>IF($B$18&gt;$G48,IF($B$3="em",$H48*'Exponential Model'!V48,IF($B$3="dm",$H48*'Dispersion Model'!V48,IF($B$3="pm",$H48*'Piston Model'!V48,"Wrong Code in B3"))),0)</f>
        <v>0</v>
      </c>
      <c r="V48">
        <f>IF($B$18&gt;$G48,IF($B$3="em",$H48*'Exponential Model'!W48,IF($B$3="dm",$H48*'Dispersion Model'!W48,IF($B$3="pm",$H48*'Piston Model'!W48,"Wrong Code in B3"))),0)</f>
        <v>0</v>
      </c>
      <c r="W48">
        <f>IF($B$18&gt;$G48,IF($B$3="em",$H48*'Exponential Model'!X48,IF($B$3="dm",$H48*'Dispersion Model'!X48,IF($B$3="pm",$H48*'Piston Model'!X48,"Wrong Code in B3"))),0)</f>
        <v>0</v>
      </c>
      <c r="X48">
        <f>IF($B$18&gt;$G48,IF($B$3="em",$H48*'Exponential Model'!Y48,IF($B$3="dm",$H48*'Dispersion Model'!Y48,IF($B$3="pm",$H48*'Piston Model'!Y48,"Wrong Code in B3"))),0)</f>
        <v>0</v>
      </c>
      <c r="Y48">
        <f>IF($B$18&gt;$G48,IF($B$3="em",$H48*'Exponential Model'!Z48,IF($B$3="dm",$H48*'Dispersion Model'!Z48,IF($B$3="pm",$H48*'Piston Model'!Z48,"Wrong Code in B3"))),0)</f>
        <v>0</v>
      </c>
      <c r="Z48">
        <f>IF($B$18&gt;$G48,IF($B$3="em",$H48*'Exponential Model'!AA48,IF($B$3="dm",$H48*'Dispersion Model'!AA48,IF($B$3="pm",$H48*'Piston Model'!AA48,"Wrong Code in B3"))),0)</f>
        <v>0</v>
      </c>
      <c r="AA48">
        <f>IF($B$18&gt;$G48,IF($B$3="em",$H48*'Exponential Model'!AB48,IF($B$3="dm",$H48*'Dispersion Model'!AB48,IF($B$3="pm",$H48*'Piston Model'!AB48,"Wrong Code in B3"))),0)</f>
        <v>0</v>
      </c>
      <c r="AB48">
        <f>IF($B$18&gt;$G48,IF($B$3="em",$H48*'Exponential Model'!AC48,IF($B$3="dm",$H48*'Dispersion Model'!AC48,IF($B$3="pm",$H48*'Piston Model'!AC48,"Wrong Code in B3"))),0)</f>
        <v>0</v>
      </c>
      <c r="AC48">
        <f>IF($B$18&gt;$G48,IF($B$3="em",$H48*'Exponential Model'!AD48,IF($B$3="dm",$H48*'Dispersion Model'!AD48,IF($B$3="pm",$H48*'Piston Model'!AD48,"Wrong Code in B3"))),0)</f>
        <v>0</v>
      </c>
      <c r="AD48">
        <f>IF($B$18&gt;$G48,IF($B$3="em",$H48*'Exponential Model'!AE48,IF($B$3="dm",$H48*'Dispersion Model'!AE48,IF($B$3="pm",$H48*'Piston Model'!AE48,"Wrong Code in B3"))),0)</f>
        <v>0</v>
      </c>
      <c r="AE48">
        <f>IF($B$18&gt;$G48,IF($B$3="em",$H48*'Exponential Model'!AF48,IF($B$3="dm",$H48*'Dispersion Model'!AF48,IF($B$3="pm",$H48*'Piston Model'!AF48,"Wrong Code in B3"))),0)</f>
        <v>239.5</v>
      </c>
      <c r="AF48">
        <f>IF($B$18&gt;$G48,IF($B$3="em",$H48*'Exponential Model'!AG48,IF($B$3="dm",$H48*'Dispersion Model'!AG48,IF($B$3="pm",$H48*'Piston Model'!AG48,"Wrong Code in B3"))),0)</f>
        <v>0</v>
      </c>
      <c r="AG48">
        <f>IF($B$18&gt;$G48,IF($B$3="em",$H48*'Exponential Model'!AH48,IF($B$3="dm",$H48*'Dispersion Model'!AH48,IF($B$3="pm",$H48*'Piston Model'!AH48,"Wrong Code in B3"))),0)</f>
        <v>0</v>
      </c>
      <c r="AH48">
        <f>IF($B$18&gt;$G48,IF($B$3="em",$H48*'Exponential Model'!AI48,IF($B$3="dm",$H48*'Dispersion Model'!AI48,IF($B$3="pm",$H48*'Piston Model'!AI48,"Wrong Code in B3"))),0)</f>
        <v>0</v>
      </c>
      <c r="AI48">
        <f>IF($B$18&gt;$G48,IF($B$3="em",$H48*'Exponential Model'!AJ48,IF($B$3="dm",$H48*'Dispersion Model'!AJ48,IF($B$3="pm",$H48*'Piston Model'!AJ48,"Wrong Code in B3"))),0)</f>
        <v>0</v>
      </c>
      <c r="AJ48">
        <f>IF($B$18&gt;$G48,IF($B$3="em",$H48*'Exponential Model'!AK48,IF($B$3="dm",$H48*'Dispersion Model'!AK48,IF($B$3="pm",$H48*'Piston Model'!AK48,"Wrong Code in B3"))),0)</f>
        <v>0</v>
      </c>
      <c r="AK48">
        <f>IF($B$18&gt;$G48,IF($B$3="em",$H48*'Exponential Model'!AL48,IF($B$3="dm",$H48*'Dispersion Model'!AL48,IF($B$3="pm",$H48*'Piston Model'!AL48,"Wrong Code in B3"))),0)</f>
        <v>0</v>
      </c>
      <c r="AL48">
        <f>IF($B$18&gt;$G48,IF($B$3="em",$H48*'Exponential Model'!AM48,IF($B$3="dm",$H48*'Dispersion Model'!AM48,IF($B$3="pm",$H48*'Piston Model'!AM48,"Wrong Code in B3"))),0)</f>
        <v>0</v>
      </c>
      <c r="AM48">
        <f>IF($B$18&gt;$G48,IF($B$3="em",$H48*'Exponential Model'!AN48,IF($B$3="dm",$H48*'Dispersion Model'!AN48,IF($B$3="pm",$H48*'Piston Model'!AN48,"Wrong Code in B3"))),0)</f>
        <v>0</v>
      </c>
      <c r="AN48">
        <f>IF($B$18&gt;$G48,IF($B$3="em",$H48*'Exponential Model'!AO48,IF($B$3="dm",$H48*'Dispersion Model'!AO48,IF($B$3="pm",$H48*'Piston Model'!AO48,"Wrong Code in B3"))),0)</f>
        <v>0</v>
      </c>
      <c r="AO48">
        <f>IF($B$18&gt;$G48,IF($B$3="em",$H48*'Exponential Model'!AP48,IF($B$3="dm",$H48*'Dispersion Model'!AP48,IF($B$3="pm",$H48*'Piston Model'!AP48,"Wrong Code in B3"))),0)</f>
        <v>0</v>
      </c>
      <c r="AP48">
        <f>IF($B$18&gt;$G48,IF($B$3="em",$H48*'Exponential Model'!AQ48,IF($B$3="dm",$H48*'Dispersion Model'!AQ48,IF($B$3="pm",$H48*'Piston Model'!AQ48,"Wrong Code in B3"))),0)</f>
        <v>0</v>
      </c>
      <c r="AQ48">
        <f>IF($B$18&gt;$G48,IF($B$3="em",$H48*'Exponential Model'!AR48,IF($B$3="dm",$H48*'Dispersion Model'!AR48,IF($B$3="pm",$H48*'Piston Model'!AR48,"Wrong Code in B3"))),0)</f>
        <v>0</v>
      </c>
      <c r="AR48">
        <f>IF($B$18&gt;$G48,IF($B$3="em",$H48*'Exponential Model'!AS48,IF($B$3="dm",$H48*'Dispersion Model'!AS48,IF($B$3="pm",$H48*'Piston Model'!AS48,"Wrong Code in B3"))),0)</f>
        <v>0</v>
      </c>
      <c r="AS48">
        <f>IF($B$18&gt;$G48,IF($B$3="em",$H48*'Exponential Model'!AT48,IF($B$3="dm",$H48*'Dispersion Model'!AT48,IF($B$3="pm",$H48*'Piston Model'!AT48,"Wrong Code in B3"))),0)</f>
        <v>0</v>
      </c>
      <c r="AT48">
        <f>IF($B$18&gt;$G48,IF($B$3="em",$H48*'Exponential Model'!AU48,IF($B$3="dm",$H48*'Dispersion Model'!AU48,IF($B$3="pm",$H48*'Piston Model'!AU48,"Wrong Code in B3"))),0)</f>
        <v>0</v>
      </c>
      <c r="AU48">
        <f>IF($B$18&gt;$G48,IF($B$3="em",$H48*'Exponential Model'!AV48,IF($B$3="dm",$H48*'Dispersion Model'!AV48,IF($B$3="pm",$H48*'Piston Model'!AV48,"Wrong Code in B3"))),0)</f>
        <v>0</v>
      </c>
    </row>
    <row r="49" spans="7:47" x14ac:dyDescent="0.15">
      <c r="G49">
        <v>1977</v>
      </c>
      <c r="H49">
        <f>IF($B$15="tr",'Tritium Input'!H58,IF($B$15="cfc",'CFC Input'!H58,IF($B$15="kr",'85Kr Input'!H58,IF($B$15="he",'Tritium Input'!L58,"Wrong Code in B12!"))))</f>
        <v>259.60000000000002</v>
      </c>
      <c r="I49">
        <f>IF($B$18&gt;$G49,IF($B$3="em",$H49*'Exponential Model'!J49,IF($B$3="dm",$H49*'Dispersion Model'!J49,IF($B$3="pm",$H49*'Piston Model'!J49,"Wrong Code in B3"))),0)</f>
        <v>0</v>
      </c>
      <c r="J49">
        <f>IF($B$18&gt;$G49,IF($B$3="em",$H49*'Exponential Model'!K49,IF($B$3="dm",$H49*'Dispersion Model'!K49,IF($B$3="pm",$H49*'Piston Model'!K49,"Wrong Code in B3"))),0)</f>
        <v>0</v>
      </c>
      <c r="K49">
        <f>IF($B$18&gt;$G49,IF($B$3="em",$H49*'Exponential Model'!L49,IF($B$3="dm",$H49*'Dispersion Model'!L49,IF($B$3="pm",$H49*'Piston Model'!L49,"Wrong Code in B3"))),0)</f>
        <v>0</v>
      </c>
      <c r="L49">
        <f>IF($B$18&gt;$G49,IF($B$3="em",$H49*'Exponential Model'!M49,IF($B$3="dm",$H49*'Dispersion Model'!M49,IF($B$3="pm",$H49*'Piston Model'!M49,"Wrong Code in B3"))),0)</f>
        <v>0</v>
      </c>
      <c r="M49">
        <f>IF($B$18&gt;$G49,IF($B$3="em",$H49*'Exponential Model'!N49,IF($B$3="dm",$H49*'Dispersion Model'!N49,IF($B$3="pm",$H49*'Piston Model'!N49,"Wrong Code in B3"))),0)</f>
        <v>0</v>
      </c>
      <c r="N49">
        <f>IF($B$18&gt;$G49,IF($B$3="em",$H49*'Exponential Model'!O49,IF($B$3="dm",$H49*'Dispersion Model'!O49,IF($B$3="pm",$H49*'Piston Model'!O49,"Wrong Code in B3"))),0)</f>
        <v>0</v>
      </c>
      <c r="O49">
        <f>IF($B$18&gt;$G49,IF($B$3="em",$H49*'Exponential Model'!P49,IF($B$3="dm",$H49*'Dispersion Model'!P49,IF($B$3="pm",$H49*'Piston Model'!P49,"Wrong Code in B3"))),0)</f>
        <v>0</v>
      </c>
      <c r="P49">
        <f>IF($B$18&gt;$G49,IF($B$3="em",$H49*'Exponential Model'!Q49,IF($B$3="dm",$H49*'Dispersion Model'!Q49,IF($B$3="pm",$H49*'Piston Model'!Q49,"Wrong Code in B3"))),0)</f>
        <v>0</v>
      </c>
      <c r="Q49">
        <f>IF($B$18&gt;$G49,IF($B$3="em",$H49*'Exponential Model'!R49,IF($B$3="dm",$H49*'Dispersion Model'!R49,IF($B$3="pm",$H49*'Piston Model'!R49,"Wrong Code in B3"))),0)</f>
        <v>0</v>
      </c>
      <c r="R49">
        <f>IF($B$18&gt;$G49,IF($B$3="em",$H49*'Exponential Model'!S49,IF($B$3="dm",$H49*'Dispersion Model'!S49,IF($B$3="pm",$H49*'Piston Model'!S49,"Wrong Code in B3"))),0)</f>
        <v>0</v>
      </c>
      <c r="S49">
        <f>IF($B$18&gt;$G49,IF($B$3="em",$H49*'Exponential Model'!T49,IF($B$3="dm",$H49*'Dispersion Model'!T49,IF($B$3="pm",$H49*'Piston Model'!T49,"Wrong Code in B3"))),0)</f>
        <v>0</v>
      </c>
      <c r="T49">
        <f>IF($B$18&gt;$G49,IF($B$3="em",$H49*'Exponential Model'!U49,IF($B$3="dm",$H49*'Dispersion Model'!U49,IF($B$3="pm",$H49*'Piston Model'!U49,"Wrong Code in B3"))),0)</f>
        <v>0</v>
      </c>
      <c r="U49">
        <f>IF($B$18&gt;$G49,IF($B$3="em",$H49*'Exponential Model'!V49,IF($B$3="dm",$H49*'Dispersion Model'!V49,IF($B$3="pm",$H49*'Piston Model'!V49,"Wrong Code in B3"))),0)</f>
        <v>0</v>
      </c>
      <c r="V49">
        <f>IF($B$18&gt;$G49,IF($B$3="em",$H49*'Exponential Model'!W49,IF($B$3="dm",$H49*'Dispersion Model'!W49,IF($B$3="pm",$H49*'Piston Model'!W49,"Wrong Code in B3"))),0)</f>
        <v>0</v>
      </c>
      <c r="W49">
        <f>IF($B$18&gt;$G49,IF($B$3="em",$H49*'Exponential Model'!X49,IF($B$3="dm",$H49*'Dispersion Model'!X49,IF($B$3="pm",$H49*'Piston Model'!X49,"Wrong Code in B3"))),0)</f>
        <v>0</v>
      </c>
      <c r="X49">
        <f>IF($B$18&gt;$G49,IF($B$3="em",$H49*'Exponential Model'!Y49,IF($B$3="dm",$H49*'Dispersion Model'!Y49,IF($B$3="pm",$H49*'Piston Model'!Y49,"Wrong Code in B3"))),0)</f>
        <v>0</v>
      </c>
      <c r="Y49">
        <f>IF($B$18&gt;$G49,IF($B$3="em",$H49*'Exponential Model'!Z49,IF($B$3="dm",$H49*'Dispersion Model'!Z49,IF($B$3="pm",$H49*'Piston Model'!Z49,"Wrong Code in B3"))),0)</f>
        <v>0</v>
      </c>
      <c r="Z49">
        <f>IF($B$18&gt;$G49,IF($B$3="em",$H49*'Exponential Model'!AA49,IF($B$3="dm",$H49*'Dispersion Model'!AA49,IF($B$3="pm",$H49*'Piston Model'!AA49,"Wrong Code in B3"))),0)</f>
        <v>0</v>
      </c>
      <c r="AA49">
        <f>IF($B$18&gt;$G49,IF($B$3="em",$H49*'Exponential Model'!AB49,IF($B$3="dm",$H49*'Dispersion Model'!AB49,IF($B$3="pm",$H49*'Piston Model'!AB49,"Wrong Code in B3"))),0)</f>
        <v>0</v>
      </c>
      <c r="AB49">
        <f>IF($B$18&gt;$G49,IF($B$3="em",$H49*'Exponential Model'!AC49,IF($B$3="dm",$H49*'Dispersion Model'!AC49,IF($B$3="pm",$H49*'Piston Model'!AC49,"Wrong Code in B3"))),0)</f>
        <v>0</v>
      </c>
      <c r="AC49">
        <f>IF($B$18&gt;$G49,IF($B$3="em",$H49*'Exponential Model'!AD49,IF($B$3="dm",$H49*'Dispersion Model'!AD49,IF($B$3="pm",$H49*'Piston Model'!AD49,"Wrong Code in B3"))),0)</f>
        <v>0</v>
      </c>
      <c r="AD49">
        <f>IF($B$18&gt;$G49,IF($B$3="em",$H49*'Exponential Model'!AE49,IF($B$3="dm",$H49*'Dispersion Model'!AE49,IF($B$3="pm",$H49*'Piston Model'!AE49,"Wrong Code in B3"))),0)</f>
        <v>259.60000000000002</v>
      </c>
      <c r="AE49">
        <f>IF($B$18&gt;$G49,IF($B$3="em",$H49*'Exponential Model'!AF49,IF($B$3="dm",$H49*'Dispersion Model'!AF49,IF($B$3="pm",$H49*'Piston Model'!AF49,"Wrong Code in B3"))),0)</f>
        <v>0</v>
      </c>
      <c r="AF49">
        <f>IF($B$18&gt;$G49,IF($B$3="em",$H49*'Exponential Model'!AG49,IF($B$3="dm",$H49*'Dispersion Model'!AG49,IF($B$3="pm",$H49*'Piston Model'!AG49,"Wrong Code in B3"))),0)</f>
        <v>0</v>
      </c>
      <c r="AG49">
        <f>IF($B$18&gt;$G49,IF($B$3="em",$H49*'Exponential Model'!AH49,IF($B$3="dm",$H49*'Dispersion Model'!AH49,IF($B$3="pm",$H49*'Piston Model'!AH49,"Wrong Code in B3"))),0)</f>
        <v>0</v>
      </c>
      <c r="AH49">
        <f>IF($B$18&gt;$G49,IF($B$3="em",$H49*'Exponential Model'!AI49,IF($B$3="dm",$H49*'Dispersion Model'!AI49,IF($B$3="pm",$H49*'Piston Model'!AI49,"Wrong Code in B3"))),0)</f>
        <v>0</v>
      </c>
      <c r="AI49">
        <f>IF($B$18&gt;$G49,IF($B$3="em",$H49*'Exponential Model'!AJ49,IF($B$3="dm",$H49*'Dispersion Model'!AJ49,IF($B$3="pm",$H49*'Piston Model'!AJ49,"Wrong Code in B3"))),0)</f>
        <v>0</v>
      </c>
      <c r="AJ49">
        <f>IF($B$18&gt;$G49,IF($B$3="em",$H49*'Exponential Model'!AK49,IF($B$3="dm",$H49*'Dispersion Model'!AK49,IF($B$3="pm",$H49*'Piston Model'!AK49,"Wrong Code in B3"))),0)</f>
        <v>0</v>
      </c>
      <c r="AK49">
        <f>IF($B$18&gt;$G49,IF($B$3="em",$H49*'Exponential Model'!AL49,IF($B$3="dm",$H49*'Dispersion Model'!AL49,IF($B$3="pm",$H49*'Piston Model'!AL49,"Wrong Code in B3"))),0)</f>
        <v>0</v>
      </c>
      <c r="AL49">
        <f>IF($B$18&gt;$G49,IF($B$3="em",$H49*'Exponential Model'!AM49,IF($B$3="dm",$H49*'Dispersion Model'!AM49,IF($B$3="pm",$H49*'Piston Model'!AM49,"Wrong Code in B3"))),0)</f>
        <v>0</v>
      </c>
      <c r="AM49">
        <f>IF($B$18&gt;$G49,IF($B$3="em",$H49*'Exponential Model'!AN49,IF($B$3="dm",$H49*'Dispersion Model'!AN49,IF($B$3="pm",$H49*'Piston Model'!AN49,"Wrong Code in B3"))),0)</f>
        <v>0</v>
      </c>
      <c r="AN49">
        <f>IF($B$18&gt;$G49,IF($B$3="em",$H49*'Exponential Model'!AO49,IF($B$3="dm",$H49*'Dispersion Model'!AO49,IF($B$3="pm",$H49*'Piston Model'!AO49,"Wrong Code in B3"))),0)</f>
        <v>0</v>
      </c>
      <c r="AO49">
        <f>IF($B$18&gt;$G49,IF($B$3="em",$H49*'Exponential Model'!AP49,IF($B$3="dm",$H49*'Dispersion Model'!AP49,IF($B$3="pm",$H49*'Piston Model'!AP49,"Wrong Code in B3"))),0)</f>
        <v>0</v>
      </c>
      <c r="AP49">
        <f>IF($B$18&gt;$G49,IF($B$3="em",$H49*'Exponential Model'!AQ49,IF($B$3="dm",$H49*'Dispersion Model'!AQ49,IF($B$3="pm",$H49*'Piston Model'!AQ49,"Wrong Code in B3"))),0)</f>
        <v>0</v>
      </c>
      <c r="AQ49">
        <f>IF($B$18&gt;$G49,IF($B$3="em",$H49*'Exponential Model'!AR49,IF($B$3="dm",$H49*'Dispersion Model'!AR49,IF($B$3="pm",$H49*'Piston Model'!AR49,"Wrong Code in B3"))),0)</f>
        <v>0</v>
      </c>
      <c r="AR49">
        <f>IF($B$18&gt;$G49,IF($B$3="em",$H49*'Exponential Model'!AS49,IF($B$3="dm",$H49*'Dispersion Model'!AS49,IF($B$3="pm",$H49*'Piston Model'!AS49,"Wrong Code in B3"))),0)</f>
        <v>0</v>
      </c>
      <c r="AS49">
        <f>IF($B$18&gt;$G49,IF($B$3="em",$H49*'Exponential Model'!AT49,IF($B$3="dm",$H49*'Dispersion Model'!AT49,IF($B$3="pm",$H49*'Piston Model'!AT49,"Wrong Code in B3"))),0)</f>
        <v>0</v>
      </c>
      <c r="AT49">
        <f>IF($B$18&gt;$G49,IF($B$3="em",$H49*'Exponential Model'!AU49,IF($B$3="dm",$H49*'Dispersion Model'!AU49,IF($B$3="pm",$H49*'Piston Model'!AU49,"Wrong Code in B3"))),0)</f>
        <v>0</v>
      </c>
      <c r="AU49">
        <f>IF($B$18&gt;$G49,IF($B$3="em",$H49*'Exponential Model'!AV49,IF($B$3="dm",$H49*'Dispersion Model'!AV49,IF($B$3="pm",$H49*'Piston Model'!AV49,"Wrong Code in B3"))),0)</f>
        <v>0</v>
      </c>
    </row>
    <row r="50" spans="7:47" x14ac:dyDescent="0.15">
      <c r="G50">
        <v>1978</v>
      </c>
      <c r="H50">
        <f>IF($B$15="tr",'Tritium Input'!H59,IF($B$15="cfc",'CFC Input'!H59,IF($B$15="kr",'85Kr Input'!H59,IF($B$15="he",'Tritium Input'!L59,"Wrong Code in B12!"))))</f>
        <v>278.39999999999998</v>
      </c>
      <c r="I50">
        <f>IF($B$18&gt;$G50,IF($B$3="em",$H50*'Exponential Model'!J50,IF($B$3="dm",$H50*'Dispersion Model'!J50,IF($B$3="pm",$H50*'Piston Model'!J50,"Wrong Code in B3"))),0)</f>
        <v>0</v>
      </c>
      <c r="J50">
        <f>IF($B$18&gt;$G50,IF($B$3="em",$H50*'Exponential Model'!K50,IF($B$3="dm",$H50*'Dispersion Model'!K50,IF($B$3="pm",$H50*'Piston Model'!K50,"Wrong Code in B3"))),0)</f>
        <v>0</v>
      </c>
      <c r="K50">
        <f>IF($B$18&gt;$G50,IF($B$3="em",$H50*'Exponential Model'!L50,IF($B$3="dm",$H50*'Dispersion Model'!L50,IF($B$3="pm",$H50*'Piston Model'!L50,"Wrong Code in B3"))),0)</f>
        <v>0</v>
      </c>
      <c r="L50">
        <f>IF($B$18&gt;$G50,IF($B$3="em",$H50*'Exponential Model'!M50,IF($B$3="dm",$H50*'Dispersion Model'!M50,IF($B$3="pm",$H50*'Piston Model'!M50,"Wrong Code in B3"))),0)</f>
        <v>0</v>
      </c>
      <c r="M50">
        <f>IF($B$18&gt;$G50,IF($B$3="em",$H50*'Exponential Model'!N50,IF($B$3="dm",$H50*'Dispersion Model'!N50,IF($B$3="pm",$H50*'Piston Model'!N50,"Wrong Code in B3"))),0)</f>
        <v>0</v>
      </c>
      <c r="N50">
        <f>IF($B$18&gt;$G50,IF($B$3="em",$H50*'Exponential Model'!O50,IF($B$3="dm",$H50*'Dispersion Model'!O50,IF($B$3="pm",$H50*'Piston Model'!O50,"Wrong Code in B3"))),0)</f>
        <v>0</v>
      </c>
      <c r="O50">
        <f>IF($B$18&gt;$G50,IF($B$3="em",$H50*'Exponential Model'!P50,IF($B$3="dm",$H50*'Dispersion Model'!P50,IF($B$3="pm",$H50*'Piston Model'!P50,"Wrong Code in B3"))),0)</f>
        <v>0</v>
      </c>
      <c r="P50">
        <f>IF($B$18&gt;$G50,IF($B$3="em",$H50*'Exponential Model'!Q50,IF($B$3="dm",$H50*'Dispersion Model'!Q50,IF($B$3="pm",$H50*'Piston Model'!Q50,"Wrong Code in B3"))),0)</f>
        <v>0</v>
      </c>
      <c r="Q50">
        <f>IF($B$18&gt;$G50,IF($B$3="em",$H50*'Exponential Model'!R50,IF($B$3="dm",$H50*'Dispersion Model'!R50,IF($B$3="pm",$H50*'Piston Model'!R50,"Wrong Code in B3"))),0)</f>
        <v>0</v>
      </c>
      <c r="R50">
        <f>IF($B$18&gt;$G50,IF($B$3="em",$H50*'Exponential Model'!S50,IF($B$3="dm",$H50*'Dispersion Model'!S50,IF($B$3="pm",$H50*'Piston Model'!S50,"Wrong Code in B3"))),0)</f>
        <v>0</v>
      </c>
      <c r="S50">
        <f>IF($B$18&gt;$G50,IF($B$3="em",$H50*'Exponential Model'!T50,IF($B$3="dm",$H50*'Dispersion Model'!T50,IF($B$3="pm",$H50*'Piston Model'!T50,"Wrong Code in B3"))),0)</f>
        <v>0</v>
      </c>
      <c r="T50">
        <f>IF($B$18&gt;$G50,IF($B$3="em",$H50*'Exponential Model'!U50,IF($B$3="dm",$H50*'Dispersion Model'!U50,IF($B$3="pm",$H50*'Piston Model'!U50,"Wrong Code in B3"))),0)</f>
        <v>0</v>
      </c>
      <c r="U50">
        <f>IF($B$18&gt;$G50,IF($B$3="em",$H50*'Exponential Model'!V50,IF($B$3="dm",$H50*'Dispersion Model'!V50,IF($B$3="pm",$H50*'Piston Model'!V50,"Wrong Code in B3"))),0)</f>
        <v>0</v>
      </c>
      <c r="V50">
        <f>IF($B$18&gt;$G50,IF($B$3="em",$H50*'Exponential Model'!W50,IF($B$3="dm",$H50*'Dispersion Model'!W50,IF($B$3="pm",$H50*'Piston Model'!W50,"Wrong Code in B3"))),0)</f>
        <v>0</v>
      </c>
      <c r="W50">
        <f>IF($B$18&gt;$G50,IF($B$3="em",$H50*'Exponential Model'!X50,IF($B$3="dm",$H50*'Dispersion Model'!X50,IF($B$3="pm",$H50*'Piston Model'!X50,"Wrong Code in B3"))),0)</f>
        <v>0</v>
      </c>
      <c r="X50">
        <f>IF($B$18&gt;$G50,IF($B$3="em",$H50*'Exponential Model'!Y50,IF($B$3="dm",$H50*'Dispersion Model'!Y50,IF($B$3="pm",$H50*'Piston Model'!Y50,"Wrong Code in B3"))),0)</f>
        <v>0</v>
      </c>
      <c r="Y50">
        <f>IF($B$18&gt;$G50,IF($B$3="em",$H50*'Exponential Model'!Z50,IF($B$3="dm",$H50*'Dispersion Model'!Z50,IF($B$3="pm",$H50*'Piston Model'!Z50,"Wrong Code in B3"))),0)</f>
        <v>0</v>
      </c>
      <c r="Z50">
        <f>IF($B$18&gt;$G50,IF($B$3="em",$H50*'Exponential Model'!AA50,IF($B$3="dm",$H50*'Dispersion Model'!AA50,IF($B$3="pm",$H50*'Piston Model'!AA50,"Wrong Code in B3"))),0)</f>
        <v>0</v>
      </c>
      <c r="AA50">
        <f>IF($B$18&gt;$G50,IF($B$3="em",$H50*'Exponential Model'!AB50,IF($B$3="dm",$H50*'Dispersion Model'!AB50,IF($B$3="pm",$H50*'Piston Model'!AB50,"Wrong Code in B3"))),0)</f>
        <v>0</v>
      </c>
      <c r="AB50">
        <f>IF($B$18&gt;$G50,IF($B$3="em",$H50*'Exponential Model'!AC50,IF($B$3="dm",$H50*'Dispersion Model'!AC50,IF($B$3="pm",$H50*'Piston Model'!AC50,"Wrong Code in B3"))),0)</f>
        <v>0</v>
      </c>
      <c r="AC50">
        <f>IF($B$18&gt;$G50,IF($B$3="em",$H50*'Exponential Model'!AD50,IF($B$3="dm",$H50*'Dispersion Model'!AD50,IF($B$3="pm",$H50*'Piston Model'!AD50,"Wrong Code in B3"))),0)</f>
        <v>278.39999999999998</v>
      </c>
      <c r="AD50">
        <f>IF($B$18&gt;$G50,IF($B$3="em",$H50*'Exponential Model'!AE50,IF($B$3="dm",$H50*'Dispersion Model'!AE50,IF($B$3="pm",$H50*'Piston Model'!AE50,"Wrong Code in B3"))),0)</f>
        <v>0</v>
      </c>
      <c r="AE50">
        <f>IF($B$18&gt;$G50,IF($B$3="em",$H50*'Exponential Model'!AF50,IF($B$3="dm",$H50*'Dispersion Model'!AF50,IF($B$3="pm",$H50*'Piston Model'!AF50,"Wrong Code in B3"))),0)</f>
        <v>0</v>
      </c>
      <c r="AF50">
        <f>IF($B$18&gt;$G50,IF($B$3="em",$H50*'Exponential Model'!AG50,IF($B$3="dm",$H50*'Dispersion Model'!AG50,IF($B$3="pm",$H50*'Piston Model'!AG50,"Wrong Code in B3"))),0)</f>
        <v>0</v>
      </c>
      <c r="AG50">
        <f>IF($B$18&gt;$G50,IF($B$3="em",$H50*'Exponential Model'!AH50,IF($B$3="dm",$H50*'Dispersion Model'!AH50,IF($B$3="pm",$H50*'Piston Model'!AH50,"Wrong Code in B3"))),0)</f>
        <v>0</v>
      </c>
      <c r="AH50">
        <f>IF($B$18&gt;$G50,IF($B$3="em",$H50*'Exponential Model'!AI50,IF($B$3="dm",$H50*'Dispersion Model'!AI50,IF($B$3="pm",$H50*'Piston Model'!AI50,"Wrong Code in B3"))),0)</f>
        <v>0</v>
      </c>
      <c r="AI50">
        <f>IF($B$18&gt;$G50,IF($B$3="em",$H50*'Exponential Model'!AJ50,IF($B$3="dm",$H50*'Dispersion Model'!AJ50,IF($B$3="pm",$H50*'Piston Model'!AJ50,"Wrong Code in B3"))),0)</f>
        <v>0</v>
      </c>
      <c r="AJ50">
        <f>IF($B$18&gt;$G50,IF($B$3="em",$H50*'Exponential Model'!AK50,IF($B$3="dm",$H50*'Dispersion Model'!AK50,IF($B$3="pm",$H50*'Piston Model'!AK50,"Wrong Code in B3"))),0)</f>
        <v>0</v>
      </c>
      <c r="AK50">
        <f>IF($B$18&gt;$G50,IF($B$3="em",$H50*'Exponential Model'!AL50,IF($B$3="dm",$H50*'Dispersion Model'!AL50,IF($B$3="pm",$H50*'Piston Model'!AL50,"Wrong Code in B3"))),0)</f>
        <v>0</v>
      </c>
      <c r="AL50">
        <f>IF($B$18&gt;$G50,IF($B$3="em",$H50*'Exponential Model'!AM50,IF($B$3="dm",$H50*'Dispersion Model'!AM50,IF($B$3="pm",$H50*'Piston Model'!AM50,"Wrong Code in B3"))),0)</f>
        <v>0</v>
      </c>
      <c r="AM50">
        <f>IF($B$18&gt;$G50,IF($B$3="em",$H50*'Exponential Model'!AN50,IF($B$3="dm",$H50*'Dispersion Model'!AN50,IF($B$3="pm",$H50*'Piston Model'!AN50,"Wrong Code in B3"))),0)</f>
        <v>0</v>
      </c>
      <c r="AN50">
        <f>IF($B$18&gt;$G50,IF($B$3="em",$H50*'Exponential Model'!AO50,IF($B$3="dm",$H50*'Dispersion Model'!AO50,IF($B$3="pm",$H50*'Piston Model'!AO50,"Wrong Code in B3"))),0)</f>
        <v>0</v>
      </c>
      <c r="AO50">
        <f>IF($B$18&gt;$G50,IF($B$3="em",$H50*'Exponential Model'!AP50,IF($B$3="dm",$H50*'Dispersion Model'!AP50,IF($B$3="pm",$H50*'Piston Model'!AP50,"Wrong Code in B3"))),0)</f>
        <v>0</v>
      </c>
      <c r="AP50">
        <f>IF($B$18&gt;$G50,IF($B$3="em",$H50*'Exponential Model'!AQ50,IF($B$3="dm",$H50*'Dispersion Model'!AQ50,IF($B$3="pm",$H50*'Piston Model'!AQ50,"Wrong Code in B3"))),0)</f>
        <v>0</v>
      </c>
      <c r="AQ50">
        <f>IF($B$18&gt;$G50,IF($B$3="em",$H50*'Exponential Model'!AR50,IF($B$3="dm",$H50*'Dispersion Model'!AR50,IF($B$3="pm",$H50*'Piston Model'!AR50,"Wrong Code in B3"))),0)</f>
        <v>0</v>
      </c>
      <c r="AR50">
        <f>IF($B$18&gt;$G50,IF($B$3="em",$H50*'Exponential Model'!AS50,IF($B$3="dm",$H50*'Dispersion Model'!AS50,IF($B$3="pm",$H50*'Piston Model'!AS50,"Wrong Code in B3"))),0)</f>
        <v>0</v>
      </c>
      <c r="AS50">
        <f>IF($B$18&gt;$G50,IF($B$3="em",$H50*'Exponential Model'!AT50,IF($B$3="dm",$H50*'Dispersion Model'!AT50,IF($B$3="pm",$H50*'Piston Model'!AT50,"Wrong Code in B3"))),0)</f>
        <v>0</v>
      </c>
      <c r="AT50">
        <f>IF($B$18&gt;$G50,IF($B$3="em",$H50*'Exponential Model'!AU50,IF($B$3="dm",$H50*'Dispersion Model'!AU50,IF($B$3="pm",$H50*'Piston Model'!AU50,"Wrong Code in B3"))),0)</f>
        <v>0</v>
      </c>
      <c r="AU50">
        <f>IF($B$18&gt;$G50,IF($B$3="em",$H50*'Exponential Model'!AV50,IF($B$3="dm",$H50*'Dispersion Model'!AV50,IF($B$3="pm",$H50*'Piston Model'!AV50,"Wrong Code in B3"))),0)</f>
        <v>0</v>
      </c>
    </row>
    <row r="51" spans="7:47" x14ac:dyDescent="0.15">
      <c r="G51">
        <v>1979</v>
      </c>
      <c r="H51">
        <f>IF($B$15="tr",'Tritium Input'!H60,IF($B$15="cfc",'CFC Input'!H60,IF($B$15="kr",'85Kr Input'!H60,IF($B$15="he",'Tritium Input'!L60,"Wrong Code in B12!"))))</f>
        <v>295.3</v>
      </c>
      <c r="I51">
        <f>IF($B$18&gt;$G51,IF($B$3="em",$H51*'Exponential Model'!J51,IF($B$3="dm",$H51*'Dispersion Model'!J51,IF($B$3="pm",$H51*'Piston Model'!J51,"Wrong Code in B3"))),0)</f>
        <v>0</v>
      </c>
      <c r="J51">
        <f>IF($B$18&gt;$G51,IF($B$3="em",$H51*'Exponential Model'!K51,IF($B$3="dm",$H51*'Dispersion Model'!K51,IF($B$3="pm",$H51*'Piston Model'!K51,"Wrong Code in B3"))),0)</f>
        <v>0</v>
      </c>
      <c r="K51">
        <f>IF($B$18&gt;$G51,IF($B$3="em",$H51*'Exponential Model'!L51,IF($B$3="dm",$H51*'Dispersion Model'!L51,IF($B$3="pm",$H51*'Piston Model'!L51,"Wrong Code in B3"))),0)</f>
        <v>0</v>
      </c>
      <c r="L51">
        <f>IF($B$18&gt;$G51,IF($B$3="em",$H51*'Exponential Model'!M51,IF($B$3="dm",$H51*'Dispersion Model'!M51,IF($B$3="pm",$H51*'Piston Model'!M51,"Wrong Code in B3"))),0)</f>
        <v>0</v>
      </c>
      <c r="M51">
        <f>IF($B$18&gt;$G51,IF($B$3="em",$H51*'Exponential Model'!N51,IF($B$3="dm",$H51*'Dispersion Model'!N51,IF($B$3="pm",$H51*'Piston Model'!N51,"Wrong Code in B3"))),0)</f>
        <v>0</v>
      </c>
      <c r="N51">
        <f>IF($B$18&gt;$G51,IF($B$3="em",$H51*'Exponential Model'!O51,IF($B$3="dm",$H51*'Dispersion Model'!O51,IF($B$3="pm",$H51*'Piston Model'!O51,"Wrong Code in B3"))),0)</f>
        <v>0</v>
      </c>
      <c r="O51">
        <f>IF($B$18&gt;$G51,IF($B$3="em",$H51*'Exponential Model'!P51,IF($B$3="dm",$H51*'Dispersion Model'!P51,IF($B$3="pm",$H51*'Piston Model'!P51,"Wrong Code in B3"))),0)</f>
        <v>0</v>
      </c>
      <c r="P51">
        <f>IF($B$18&gt;$G51,IF($B$3="em",$H51*'Exponential Model'!Q51,IF($B$3="dm",$H51*'Dispersion Model'!Q51,IF($B$3="pm",$H51*'Piston Model'!Q51,"Wrong Code in B3"))),0)</f>
        <v>0</v>
      </c>
      <c r="Q51">
        <f>IF($B$18&gt;$G51,IF($B$3="em",$H51*'Exponential Model'!R51,IF($B$3="dm",$H51*'Dispersion Model'!R51,IF($B$3="pm",$H51*'Piston Model'!R51,"Wrong Code in B3"))),0)</f>
        <v>0</v>
      </c>
      <c r="R51">
        <f>IF($B$18&gt;$G51,IF($B$3="em",$H51*'Exponential Model'!S51,IF($B$3="dm",$H51*'Dispersion Model'!S51,IF($B$3="pm",$H51*'Piston Model'!S51,"Wrong Code in B3"))),0)</f>
        <v>0</v>
      </c>
      <c r="S51">
        <f>IF($B$18&gt;$G51,IF($B$3="em",$H51*'Exponential Model'!T51,IF($B$3="dm",$H51*'Dispersion Model'!T51,IF($B$3="pm",$H51*'Piston Model'!T51,"Wrong Code in B3"))),0)</f>
        <v>0</v>
      </c>
      <c r="T51">
        <f>IF($B$18&gt;$G51,IF($B$3="em",$H51*'Exponential Model'!U51,IF($B$3="dm",$H51*'Dispersion Model'!U51,IF($B$3="pm",$H51*'Piston Model'!U51,"Wrong Code in B3"))),0)</f>
        <v>0</v>
      </c>
      <c r="U51">
        <f>IF($B$18&gt;$G51,IF($B$3="em",$H51*'Exponential Model'!V51,IF($B$3="dm",$H51*'Dispersion Model'!V51,IF($B$3="pm",$H51*'Piston Model'!V51,"Wrong Code in B3"))),0)</f>
        <v>0</v>
      </c>
      <c r="V51">
        <f>IF($B$18&gt;$G51,IF($B$3="em",$H51*'Exponential Model'!W51,IF($B$3="dm",$H51*'Dispersion Model'!W51,IF($B$3="pm",$H51*'Piston Model'!W51,"Wrong Code in B3"))),0)</f>
        <v>0</v>
      </c>
      <c r="W51">
        <f>IF($B$18&gt;$G51,IF($B$3="em",$H51*'Exponential Model'!X51,IF($B$3="dm",$H51*'Dispersion Model'!X51,IF($B$3="pm",$H51*'Piston Model'!X51,"Wrong Code in B3"))),0)</f>
        <v>0</v>
      </c>
      <c r="X51">
        <f>IF($B$18&gt;$G51,IF($B$3="em",$H51*'Exponential Model'!Y51,IF($B$3="dm",$H51*'Dispersion Model'!Y51,IF($B$3="pm",$H51*'Piston Model'!Y51,"Wrong Code in B3"))),0)</f>
        <v>0</v>
      </c>
      <c r="Y51">
        <f>IF($B$18&gt;$G51,IF($B$3="em",$H51*'Exponential Model'!Z51,IF($B$3="dm",$H51*'Dispersion Model'!Z51,IF($B$3="pm",$H51*'Piston Model'!Z51,"Wrong Code in B3"))),0)</f>
        <v>0</v>
      </c>
      <c r="Z51">
        <f>IF($B$18&gt;$G51,IF($B$3="em",$H51*'Exponential Model'!AA51,IF($B$3="dm",$H51*'Dispersion Model'!AA51,IF($B$3="pm",$H51*'Piston Model'!AA51,"Wrong Code in B3"))),0)</f>
        <v>0</v>
      </c>
      <c r="AA51">
        <f>IF($B$18&gt;$G51,IF($B$3="em",$H51*'Exponential Model'!AB51,IF($B$3="dm",$H51*'Dispersion Model'!AB51,IF($B$3="pm",$H51*'Piston Model'!AB51,"Wrong Code in B3"))),0)</f>
        <v>0</v>
      </c>
      <c r="AB51">
        <f>IF($B$18&gt;$G51,IF($B$3="em",$H51*'Exponential Model'!AC51,IF($B$3="dm",$H51*'Dispersion Model'!AC51,IF($B$3="pm",$H51*'Piston Model'!AC51,"Wrong Code in B3"))),0)</f>
        <v>295.3</v>
      </c>
      <c r="AC51">
        <f>IF($B$18&gt;$G51,IF($B$3="em",$H51*'Exponential Model'!AD51,IF($B$3="dm",$H51*'Dispersion Model'!AD51,IF($B$3="pm",$H51*'Piston Model'!AD51,"Wrong Code in B3"))),0)</f>
        <v>0</v>
      </c>
      <c r="AD51">
        <f>IF($B$18&gt;$G51,IF($B$3="em",$H51*'Exponential Model'!AE51,IF($B$3="dm",$H51*'Dispersion Model'!AE51,IF($B$3="pm",$H51*'Piston Model'!AE51,"Wrong Code in B3"))),0)</f>
        <v>0</v>
      </c>
      <c r="AE51">
        <f>IF($B$18&gt;$G51,IF($B$3="em",$H51*'Exponential Model'!AF51,IF($B$3="dm",$H51*'Dispersion Model'!AF51,IF($B$3="pm",$H51*'Piston Model'!AF51,"Wrong Code in B3"))),0)</f>
        <v>0</v>
      </c>
      <c r="AF51">
        <f>IF($B$18&gt;$G51,IF($B$3="em",$H51*'Exponential Model'!AG51,IF($B$3="dm",$H51*'Dispersion Model'!AG51,IF($B$3="pm",$H51*'Piston Model'!AG51,"Wrong Code in B3"))),0)</f>
        <v>0</v>
      </c>
      <c r="AG51">
        <f>IF($B$18&gt;$G51,IF($B$3="em",$H51*'Exponential Model'!AH51,IF($B$3="dm",$H51*'Dispersion Model'!AH51,IF($B$3="pm",$H51*'Piston Model'!AH51,"Wrong Code in B3"))),0)</f>
        <v>0</v>
      </c>
      <c r="AH51">
        <f>IF($B$18&gt;$G51,IF($B$3="em",$H51*'Exponential Model'!AI51,IF($B$3="dm",$H51*'Dispersion Model'!AI51,IF($B$3="pm",$H51*'Piston Model'!AI51,"Wrong Code in B3"))),0)</f>
        <v>0</v>
      </c>
      <c r="AI51">
        <f>IF($B$18&gt;$G51,IF($B$3="em",$H51*'Exponential Model'!AJ51,IF($B$3="dm",$H51*'Dispersion Model'!AJ51,IF($B$3="pm",$H51*'Piston Model'!AJ51,"Wrong Code in B3"))),0)</f>
        <v>0</v>
      </c>
      <c r="AJ51">
        <f>IF($B$18&gt;$G51,IF($B$3="em",$H51*'Exponential Model'!AK51,IF($B$3="dm",$H51*'Dispersion Model'!AK51,IF($B$3="pm",$H51*'Piston Model'!AK51,"Wrong Code in B3"))),0)</f>
        <v>0</v>
      </c>
      <c r="AK51">
        <f>IF($B$18&gt;$G51,IF($B$3="em",$H51*'Exponential Model'!AL51,IF($B$3="dm",$H51*'Dispersion Model'!AL51,IF($B$3="pm",$H51*'Piston Model'!AL51,"Wrong Code in B3"))),0)</f>
        <v>0</v>
      </c>
      <c r="AL51">
        <f>IF($B$18&gt;$G51,IF($B$3="em",$H51*'Exponential Model'!AM51,IF($B$3="dm",$H51*'Dispersion Model'!AM51,IF($B$3="pm",$H51*'Piston Model'!AM51,"Wrong Code in B3"))),0)</f>
        <v>0</v>
      </c>
      <c r="AM51">
        <f>IF($B$18&gt;$G51,IF($B$3="em",$H51*'Exponential Model'!AN51,IF($B$3="dm",$H51*'Dispersion Model'!AN51,IF($B$3="pm",$H51*'Piston Model'!AN51,"Wrong Code in B3"))),0)</f>
        <v>0</v>
      </c>
      <c r="AN51">
        <f>IF($B$18&gt;$G51,IF($B$3="em",$H51*'Exponential Model'!AO51,IF($B$3="dm",$H51*'Dispersion Model'!AO51,IF($B$3="pm",$H51*'Piston Model'!AO51,"Wrong Code in B3"))),0)</f>
        <v>0</v>
      </c>
      <c r="AO51">
        <f>IF($B$18&gt;$G51,IF($B$3="em",$H51*'Exponential Model'!AP51,IF($B$3="dm",$H51*'Dispersion Model'!AP51,IF($B$3="pm",$H51*'Piston Model'!AP51,"Wrong Code in B3"))),0)</f>
        <v>0</v>
      </c>
      <c r="AP51">
        <f>IF($B$18&gt;$G51,IF($B$3="em",$H51*'Exponential Model'!AQ51,IF($B$3="dm",$H51*'Dispersion Model'!AQ51,IF($B$3="pm",$H51*'Piston Model'!AQ51,"Wrong Code in B3"))),0)</f>
        <v>0</v>
      </c>
      <c r="AQ51">
        <f>IF($B$18&gt;$G51,IF($B$3="em",$H51*'Exponential Model'!AR51,IF($B$3="dm",$H51*'Dispersion Model'!AR51,IF($B$3="pm",$H51*'Piston Model'!AR51,"Wrong Code in B3"))),0)</f>
        <v>0</v>
      </c>
      <c r="AR51">
        <f>IF($B$18&gt;$G51,IF($B$3="em",$H51*'Exponential Model'!AS51,IF($B$3="dm",$H51*'Dispersion Model'!AS51,IF($B$3="pm",$H51*'Piston Model'!AS51,"Wrong Code in B3"))),0)</f>
        <v>0</v>
      </c>
      <c r="AS51">
        <f>IF($B$18&gt;$G51,IF($B$3="em",$H51*'Exponential Model'!AT51,IF($B$3="dm",$H51*'Dispersion Model'!AT51,IF($B$3="pm",$H51*'Piston Model'!AT51,"Wrong Code in B3"))),0)</f>
        <v>0</v>
      </c>
      <c r="AT51">
        <f>IF($B$18&gt;$G51,IF($B$3="em",$H51*'Exponential Model'!AU51,IF($B$3="dm",$H51*'Dispersion Model'!AU51,IF($B$3="pm",$H51*'Piston Model'!AU51,"Wrong Code in B3"))),0)</f>
        <v>0</v>
      </c>
      <c r="AU51">
        <f>IF($B$18&gt;$G51,IF($B$3="em",$H51*'Exponential Model'!AV51,IF($B$3="dm",$H51*'Dispersion Model'!AV51,IF($B$3="pm",$H51*'Piston Model'!AV51,"Wrong Code in B3"))),0)</f>
        <v>0</v>
      </c>
    </row>
    <row r="52" spans="7:47" x14ac:dyDescent="0.15">
      <c r="G52">
        <v>1980</v>
      </c>
      <c r="H52">
        <f>IF($B$15="tr",'Tritium Input'!H61,IF($B$15="cfc",'CFC Input'!H61,IF($B$15="kr",'85Kr Input'!H61,IF($B$15="he",'Tritium Input'!L61,"Wrong Code in B12!"))))</f>
        <v>311.89999999999998</v>
      </c>
      <c r="I52">
        <f>IF($B$18&gt;$G52,IF($B$3="em",$H52*'Exponential Model'!J52,IF($B$3="dm",$H52*'Dispersion Model'!J52,IF($B$3="pm",$H52*'Piston Model'!J52,"Wrong Code in B3"))),0)</f>
        <v>0</v>
      </c>
      <c r="J52">
        <f>IF($B$18&gt;$G52,IF($B$3="em",$H52*'Exponential Model'!K52,IF($B$3="dm",$H52*'Dispersion Model'!K52,IF($B$3="pm",$H52*'Piston Model'!K52,"Wrong Code in B3"))),0)</f>
        <v>0</v>
      </c>
      <c r="K52">
        <f>IF($B$18&gt;$G52,IF($B$3="em",$H52*'Exponential Model'!L52,IF($B$3="dm",$H52*'Dispersion Model'!L52,IF($B$3="pm",$H52*'Piston Model'!L52,"Wrong Code in B3"))),0)</f>
        <v>0</v>
      </c>
      <c r="L52">
        <f>IF($B$18&gt;$G52,IF($B$3="em",$H52*'Exponential Model'!M52,IF($B$3="dm",$H52*'Dispersion Model'!M52,IF($B$3="pm",$H52*'Piston Model'!M52,"Wrong Code in B3"))),0)</f>
        <v>0</v>
      </c>
      <c r="M52">
        <f>IF($B$18&gt;$G52,IF($B$3="em",$H52*'Exponential Model'!N52,IF($B$3="dm",$H52*'Dispersion Model'!N52,IF($B$3="pm",$H52*'Piston Model'!N52,"Wrong Code in B3"))),0)</f>
        <v>0</v>
      </c>
      <c r="N52">
        <f>IF($B$18&gt;$G52,IF($B$3="em",$H52*'Exponential Model'!O52,IF($B$3="dm",$H52*'Dispersion Model'!O52,IF($B$3="pm",$H52*'Piston Model'!O52,"Wrong Code in B3"))),0)</f>
        <v>0</v>
      </c>
      <c r="O52">
        <f>IF($B$18&gt;$G52,IF($B$3="em",$H52*'Exponential Model'!P52,IF($B$3="dm",$H52*'Dispersion Model'!P52,IF($B$3="pm",$H52*'Piston Model'!P52,"Wrong Code in B3"))),0)</f>
        <v>0</v>
      </c>
      <c r="P52">
        <f>IF($B$18&gt;$G52,IF($B$3="em",$H52*'Exponential Model'!Q52,IF($B$3="dm",$H52*'Dispersion Model'!Q52,IF($B$3="pm",$H52*'Piston Model'!Q52,"Wrong Code in B3"))),0)</f>
        <v>0</v>
      </c>
      <c r="Q52">
        <f>IF($B$18&gt;$G52,IF($B$3="em",$H52*'Exponential Model'!R52,IF($B$3="dm",$H52*'Dispersion Model'!R52,IF($B$3="pm",$H52*'Piston Model'!R52,"Wrong Code in B3"))),0)</f>
        <v>0</v>
      </c>
      <c r="R52">
        <f>IF($B$18&gt;$G52,IF($B$3="em",$H52*'Exponential Model'!S52,IF($B$3="dm",$H52*'Dispersion Model'!S52,IF($B$3="pm",$H52*'Piston Model'!S52,"Wrong Code in B3"))),0)</f>
        <v>0</v>
      </c>
      <c r="S52">
        <f>IF($B$18&gt;$G52,IF($B$3="em",$H52*'Exponential Model'!T52,IF($B$3="dm",$H52*'Dispersion Model'!T52,IF($B$3="pm",$H52*'Piston Model'!T52,"Wrong Code in B3"))),0)</f>
        <v>0</v>
      </c>
      <c r="T52">
        <f>IF($B$18&gt;$G52,IF($B$3="em",$H52*'Exponential Model'!U52,IF($B$3="dm",$H52*'Dispersion Model'!U52,IF($B$3="pm",$H52*'Piston Model'!U52,"Wrong Code in B3"))),0)</f>
        <v>0</v>
      </c>
      <c r="U52">
        <f>IF($B$18&gt;$G52,IF($B$3="em",$H52*'Exponential Model'!V52,IF($B$3="dm",$H52*'Dispersion Model'!V52,IF($B$3="pm",$H52*'Piston Model'!V52,"Wrong Code in B3"))),0)</f>
        <v>0</v>
      </c>
      <c r="V52">
        <f>IF($B$18&gt;$G52,IF($B$3="em",$H52*'Exponential Model'!W52,IF($B$3="dm",$H52*'Dispersion Model'!W52,IF($B$3="pm",$H52*'Piston Model'!W52,"Wrong Code in B3"))),0)</f>
        <v>0</v>
      </c>
      <c r="W52">
        <f>IF($B$18&gt;$G52,IF($B$3="em",$H52*'Exponential Model'!X52,IF($B$3="dm",$H52*'Dispersion Model'!X52,IF($B$3="pm",$H52*'Piston Model'!X52,"Wrong Code in B3"))),0)</f>
        <v>0</v>
      </c>
      <c r="X52">
        <f>IF($B$18&gt;$G52,IF($B$3="em",$H52*'Exponential Model'!Y52,IF($B$3="dm",$H52*'Dispersion Model'!Y52,IF($B$3="pm",$H52*'Piston Model'!Y52,"Wrong Code in B3"))),0)</f>
        <v>0</v>
      </c>
      <c r="Y52">
        <f>IF($B$18&gt;$G52,IF($B$3="em",$H52*'Exponential Model'!Z52,IF($B$3="dm",$H52*'Dispersion Model'!Z52,IF($B$3="pm",$H52*'Piston Model'!Z52,"Wrong Code in B3"))),0)</f>
        <v>0</v>
      </c>
      <c r="Z52">
        <f>IF($B$18&gt;$G52,IF($B$3="em",$H52*'Exponential Model'!AA52,IF($B$3="dm",$H52*'Dispersion Model'!AA52,IF($B$3="pm",$H52*'Piston Model'!AA52,"Wrong Code in B3"))),0)</f>
        <v>0</v>
      </c>
      <c r="AA52">
        <f>IF($B$18&gt;$G52,IF($B$3="em",$H52*'Exponential Model'!AB52,IF($B$3="dm",$H52*'Dispersion Model'!AB52,IF($B$3="pm",$H52*'Piston Model'!AB52,"Wrong Code in B3"))),0)</f>
        <v>311.89999999999998</v>
      </c>
      <c r="AB52">
        <f>IF($B$18&gt;$G52,IF($B$3="em",$H52*'Exponential Model'!AC52,IF($B$3="dm",$H52*'Dispersion Model'!AC52,IF($B$3="pm",$H52*'Piston Model'!AC52,"Wrong Code in B3"))),0)</f>
        <v>0</v>
      </c>
      <c r="AC52">
        <f>IF($B$18&gt;$G52,IF($B$3="em",$H52*'Exponential Model'!AD52,IF($B$3="dm",$H52*'Dispersion Model'!AD52,IF($B$3="pm",$H52*'Piston Model'!AD52,"Wrong Code in B3"))),0)</f>
        <v>0</v>
      </c>
      <c r="AD52">
        <f>IF($B$18&gt;$G52,IF($B$3="em",$H52*'Exponential Model'!AE52,IF($B$3="dm",$H52*'Dispersion Model'!AE52,IF($B$3="pm",$H52*'Piston Model'!AE52,"Wrong Code in B3"))),0)</f>
        <v>0</v>
      </c>
      <c r="AE52">
        <f>IF($B$18&gt;$G52,IF($B$3="em",$H52*'Exponential Model'!AF52,IF($B$3="dm",$H52*'Dispersion Model'!AF52,IF($B$3="pm",$H52*'Piston Model'!AF52,"Wrong Code in B3"))),0)</f>
        <v>0</v>
      </c>
      <c r="AF52">
        <f>IF($B$18&gt;$G52,IF($B$3="em",$H52*'Exponential Model'!AG52,IF($B$3="dm",$H52*'Dispersion Model'!AG52,IF($B$3="pm",$H52*'Piston Model'!AG52,"Wrong Code in B3"))),0)</f>
        <v>0</v>
      </c>
      <c r="AG52">
        <f>IF($B$18&gt;$G52,IF($B$3="em",$H52*'Exponential Model'!AH52,IF($B$3="dm",$H52*'Dispersion Model'!AH52,IF($B$3="pm",$H52*'Piston Model'!AH52,"Wrong Code in B3"))),0)</f>
        <v>0</v>
      </c>
      <c r="AH52">
        <f>IF($B$18&gt;$G52,IF($B$3="em",$H52*'Exponential Model'!AI52,IF($B$3="dm",$H52*'Dispersion Model'!AI52,IF($B$3="pm",$H52*'Piston Model'!AI52,"Wrong Code in B3"))),0)</f>
        <v>0</v>
      </c>
      <c r="AI52">
        <f>IF($B$18&gt;$G52,IF($B$3="em",$H52*'Exponential Model'!AJ52,IF($B$3="dm",$H52*'Dispersion Model'!AJ52,IF($B$3="pm",$H52*'Piston Model'!AJ52,"Wrong Code in B3"))),0)</f>
        <v>0</v>
      </c>
      <c r="AJ52">
        <f>IF($B$18&gt;$G52,IF($B$3="em",$H52*'Exponential Model'!AK52,IF($B$3="dm",$H52*'Dispersion Model'!AK52,IF($B$3="pm",$H52*'Piston Model'!AK52,"Wrong Code in B3"))),0)</f>
        <v>0</v>
      </c>
      <c r="AK52">
        <f>IF($B$18&gt;$G52,IF($B$3="em",$H52*'Exponential Model'!AL52,IF($B$3="dm",$H52*'Dispersion Model'!AL52,IF($B$3="pm",$H52*'Piston Model'!AL52,"Wrong Code in B3"))),0)</f>
        <v>0</v>
      </c>
      <c r="AL52">
        <f>IF($B$18&gt;$G52,IF($B$3="em",$H52*'Exponential Model'!AM52,IF($B$3="dm",$H52*'Dispersion Model'!AM52,IF($B$3="pm",$H52*'Piston Model'!AM52,"Wrong Code in B3"))),0)</f>
        <v>0</v>
      </c>
      <c r="AM52">
        <f>IF($B$18&gt;$G52,IF($B$3="em",$H52*'Exponential Model'!AN52,IF($B$3="dm",$H52*'Dispersion Model'!AN52,IF($B$3="pm",$H52*'Piston Model'!AN52,"Wrong Code in B3"))),0)</f>
        <v>0</v>
      </c>
      <c r="AN52">
        <f>IF($B$18&gt;$G52,IF($B$3="em",$H52*'Exponential Model'!AO52,IF($B$3="dm",$H52*'Dispersion Model'!AO52,IF($B$3="pm",$H52*'Piston Model'!AO52,"Wrong Code in B3"))),0)</f>
        <v>0</v>
      </c>
      <c r="AO52">
        <f>IF($B$18&gt;$G52,IF($B$3="em",$H52*'Exponential Model'!AP52,IF($B$3="dm",$H52*'Dispersion Model'!AP52,IF($B$3="pm",$H52*'Piston Model'!AP52,"Wrong Code in B3"))),0)</f>
        <v>0</v>
      </c>
      <c r="AP52">
        <f>IF($B$18&gt;$G52,IF($B$3="em",$H52*'Exponential Model'!AQ52,IF($B$3="dm",$H52*'Dispersion Model'!AQ52,IF($B$3="pm",$H52*'Piston Model'!AQ52,"Wrong Code in B3"))),0)</f>
        <v>0</v>
      </c>
      <c r="AQ52">
        <f>IF($B$18&gt;$G52,IF($B$3="em",$H52*'Exponential Model'!AR52,IF($B$3="dm",$H52*'Dispersion Model'!AR52,IF($B$3="pm",$H52*'Piston Model'!AR52,"Wrong Code in B3"))),0)</f>
        <v>0</v>
      </c>
      <c r="AR52">
        <f>IF($B$18&gt;$G52,IF($B$3="em",$H52*'Exponential Model'!AS52,IF($B$3="dm",$H52*'Dispersion Model'!AS52,IF($B$3="pm",$H52*'Piston Model'!AS52,"Wrong Code in B3"))),0)</f>
        <v>0</v>
      </c>
      <c r="AS52">
        <f>IF($B$18&gt;$G52,IF($B$3="em",$H52*'Exponential Model'!AT52,IF($B$3="dm",$H52*'Dispersion Model'!AT52,IF($B$3="pm",$H52*'Piston Model'!AT52,"Wrong Code in B3"))),0)</f>
        <v>0</v>
      </c>
      <c r="AT52">
        <f>IF($B$18&gt;$G52,IF($B$3="em",$H52*'Exponential Model'!AU52,IF($B$3="dm",$H52*'Dispersion Model'!AU52,IF($B$3="pm",$H52*'Piston Model'!AU52,"Wrong Code in B3"))),0)</f>
        <v>0</v>
      </c>
      <c r="AU52">
        <f>IF($B$18&gt;$G52,IF($B$3="em",$H52*'Exponential Model'!AV52,IF($B$3="dm",$H52*'Dispersion Model'!AV52,IF($B$3="pm",$H52*'Piston Model'!AV52,"Wrong Code in B3"))),0)</f>
        <v>0</v>
      </c>
    </row>
    <row r="53" spans="7:47" x14ac:dyDescent="0.15">
      <c r="G53">
        <v>1981</v>
      </c>
      <c r="H53">
        <f>IF($B$15="tr",'Tritium Input'!H62,IF($B$15="cfc",'CFC Input'!H62,IF($B$15="kr",'85Kr Input'!H62,IF($B$15="he",'Tritium Input'!L62,"Wrong Code in B12!"))))</f>
        <v>328.1</v>
      </c>
      <c r="I53">
        <f>IF($B$18&gt;$G53,IF($B$3="em",$H53*'Exponential Model'!J53,IF($B$3="dm",$H53*'Dispersion Model'!J53,IF($B$3="pm",$H53*'Piston Model'!J53,"Wrong Code in B3"))),0)</f>
        <v>0</v>
      </c>
      <c r="J53">
        <f>IF($B$18&gt;$G53,IF($B$3="em",$H53*'Exponential Model'!K53,IF($B$3="dm",$H53*'Dispersion Model'!K53,IF($B$3="pm",$H53*'Piston Model'!K53,"Wrong Code in B3"))),0)</f>
        <v>0</v>
      </c>
      <c r="K53">
        <f>IF($B$18&gt;$G53,IF($B$3="em",$H53*'Exponential Model'!L53,IF($B$3="dm",$H53*'Dispersion Model'!L53,IF($B$3="pm",$H53*'Piston Model'!L53,"Wrong Code in B3"))),0)</f>
        <v>0</v>
      </c>
      <c r="L53">
        <f>IF($B$18&gt;$G53,IF($B$3="em",$H53*'Exponential Model'!M53,IF($B$3="dm",$H53*'Dispersion Model'!M53,IF($B$3="pm",$H53*'Piston Model'!M53,"Wrong Code in B3"))),0)</f>
        <v>0</v>
      </c>
      <c r="M53">
        <f>IF($B$18&gt;$G53,IF($B$3="em",$H53*'Exponential Model'!N53,IF($B$3="dm",$H53*'Dispersion Model'!N53,IF($B$3="pm",$H53*'Piston Model'!N53,"Wrong Code in B3"))),0)</f>
        <v>0</v>
      </c>
      <c r="N53">
        <f>IF($B$18&gt;$G53,IF($B$3="em",$H53*'Exponential Model'!O53,IF($B$3="dm",$H53*'Dispersion Model'!O53,IF($B$3="pm",$H53*'Piston Model'!O53,"Wrong Code in B3"))),0)</f>
        <v>0</v>
      </c>
      <c r="O53">
        <f>IF($B$18&gt;$G53,IF($B$3="em",$H53*'Exponential Model'!P53,IF($B$3="dm",$H53*'Dispersion Model'!P53,IF($B$3="pm",$H53*'Piston Model'!P53,"Wrong Code in B3"))),0)</f>
        <v>0</v>
      </c>
      <c r="P53">
        <f>IF($B$18&gt;$G53,IF($B$3="em",$H53*'Exponential Model'!Q53,IF($B$3="dm",$H53*'Dispersion Model'!Q53,IF($B$3="pm",$H53*'Piston Model'!Q53,"Wrong Code in B3"))),0)</f>
        <v>0</v>
      </c>
      <c r="Q53">
        <f>IF($B$18&gt;$G53,IF($B$3="em",$H53*'Exponential Model'!R53,IF($B$3="dm",$H53*'Dispersion Model'!R53,IF($B$3="pm",$H53*'Piston Model'!R53,"Wrong Code in B3"))),0)</f>
        <v>0</v>
      </c>
      <c r="R53">
        <f>IF($B$18&gt;$G53,IF($B$3="em",$H53*'Exponential Model'!S53,IF($B$3="dm",$H53*'Dispersion Model'!S53,IF($B$3="pm",$H53*'Piston Model'!S53,"Wrong Code in B3"))),0)</f>
        <v>0</v>
      </c>
      <c r="S53">
        <f>IF($B$18&gt;$G53,IF($B$3="em",$H53*'Exponential Model'!T53,IF($B$3="dm",$H53*'Dispersion Model'!T53,IF($B$3="pm",$H53*'Piston Model'!T53,"Wrong Code in B3"))),0)</f>
        <v>0</v>
      </c>
      <c r="T53">
        <f>IF($B$18&gt;$G53,IF($B$3="em",$H53*'Exponential Model'!U53,IF($B$3="dm",$H53*'Dispersion Model'!U53,IF($B$3="pm",$H53*'Piston Model'!U53,"Wrong Code in B3"))),0)</f>
        <v>0</v>
      </c>
      <c r="U53">
        <f>IF($B$18&gt;$G53,IF($B$3="em",$H53*'Exponential Model'!V53,IF($B$3="dm",$H53*'Dispersion Model'!V53,IF($B$3="pm",$H53*'Piston Model'!V53,"Wrong Code in B3"))),0)</f>
        <v>0</v>
      </c>
      <c r="V53">
        <f>IF($B$18&gt;$G53,IF($B$3="em",$H53*'Exponential Model'!W53,IF($B$3="dm",$H53*'Dispersion Model'!W53,IF($B$3="pm",$H53*'Piston Model'!W53,"Wrong Code in B3"))),0)</f>
        <v>0</v>
      </c>
      <c r="W53">
        <f>IF($B$18&gt;$G53,IF($B$3="em",$H53*'Exponential Model'!X53,IF($B$3="dm",$H53*'Dispersion Model'!X53,IF($B$3="pm",$H53*'Piston Model'!X53,"Wrong Code in B3"))),0)</f>
        <v>0</v>
      </c>
      <c r="X53">
        <f>IF($B$18&gt;$G53,IF($B$3="em",$H53*'Exponential Model'!Y53,IF($B$3="dm",$H53*'Dispersion Model'!Y53,IF($B$3="pm",$H53*'Piston Model'!Y53,"Wrong Code in B3"))),0)</f>
        <v>0</v>
      </c>
      <c r="Y53">
        <f>IF($B$18&gt;$G53,IF($B$3="em",$H53*'Exponential Model'!Z53,IF($B$3="dm",$H53*'Dispersion Model'!Z53,IF($B$3="pm",$H53*'Piston Model'!Z53,"Wrong Code in B3"))),0)</f>
        <v>0</v>
      </c>
      <c r="Z53">
        <f>IF($B$18&gt;$G53,IF($B$3="em",$H53*'Exponential Model'!AA53,IF($B$3="dm",$H53*'Dispersion Model'!AA53,IF($B$3="pm",$H53*'Piston Model'!AA53,"Wrong Code in B3"))),0)</f>
        <v>328.1</v>
      </c>
      <c r="AA53">
        <f>IF($B$18&gt;$G53,IF($B$3="em",$H53*'Exponential Model'!AB53,IF($B$3="dm",$H53*'Dispersion Model'!AB53,IF($B$3="pm",$H53*'Piston Model'!AB53,"Wrong Code in B3"))),0)</f>
        <v>0</v>
      </c>
      <c r="AB53">
        <f>IF($B$18&gt;$G53,IF($B$3="em",$H53*'Exponential Model'!AC53,IF($B$3="dm",$H53*'Dispersion Model'!AC53,IF($B$3="pm",$H53*'Piston Model'!AC53,"Wrong Code in B3"))),0)</f>
        <v>0</v>
      </c>
      <c r="AC53">
        <f>IF($B$18&gt;$G53,IF($B$3="em",$H53*'Exponential Model'!AD53,IF($B$3="dm",$H53*'Dispersion Model'!AD53,IF($B$3="pm",$H53*'Piston Model'!AD53,"Wrong Code in B3"))),0)</f>
        <v>0</v>
      </c>
      <c r="AD53">
        <f>IF($B$18&gt;$G53,IF($B$3="em",$H53*'Exponential Model'!AE53,IF($B$3="dm",$H53*'Dispersion Model'!AE53,IF($B$3="pm",$H53*'Piston Model'!AE53,"Wrong Code in B3"))),0)</f>
        <v>0</v>
      </c>
      <c r="AE53">
        <f>IF($B$18&gt;$G53,IF($B$3="em",$H53*'Exponential Model'!AF53,IF($B$3="dm",$H53*'Dispersion Model'!AF53,IF($B$3="pm",$H53*'Piston Model'!AF53,"Wrong Code in B3"))),0)</f>
        <v>0</v>
      </c>
      <c r="AF53">
        <f>IF($B$18&gt;$G53,IF($B$3="em",$H53*'Exponential Model'!AG53,IF($B$3="dm",$H53*'Dispersion Model'!AG53,IF($B$3="pm",$H53*'Piston Model'!AG53,"Wrong Code in B3"))),0)</f>
        <v>0</v>
      </c>
      <c r="AG53">
        <f>IF($B$18&gt;$G53,IF($B$3="em",$H53*'Exponential Model'!AH53,IF($B$3="dm",$H53*'Dispersion Model'!AH53,IF($B$3="pm",$H53*'Piston Model'!AH53,"Wrong Code in B3"))),0)</f>
        <v>0</v>
      </c>
      <c r="AH53">
        <f>IF($B$18&gt;$G53,IF($B$3="em",$H53*'Exponential Model'!AI53,IF($B$3="dm",$H53*'Dispersion Model'!AI53,IF($B$3="pm",$H53*'Piston Model'!AI53,"Wrong Code in B3"))),0)</f>
        <v>0</v>
      </c>
      <c r="AI53">
        <f>IF($B$18&gt;$G53,IF($B$3="em",$H53*'Exponential Model'!AJ53,IF($B$3="dm",$H53*'Dispersion Model'!AJ53,IF($B$3="pm",$H53*'Piston Model'!AJ53,"Wrong Code in B3"))),0)</f>
        <v>0</v>
      </c>
      <c r="AJ53">
        <f>IF($B$18&gt;$G53,IF($B$3="em",$H53*'Exponential Model'!AK53,IF($B$3="dm",$H53*'Dispersion Model'!AK53,IF($B$3="pm",$H53*'Piston Model'!AK53,"Wrong Code in B3"))),0)</f>
        <v>0</v>
      </c>
      <c r="AK53">
        <f>IF($B$18&gt;$G53,IF($B$3="em",$H53*'Exponential Model'!AL53,IF($B$3="dm",$H53*'Dispersion Model'!AL53,IF($B$3="pm",$H53*'Piston Model'!AL53,"Wrong Code in B3"))),0)</f>
        <v>0</v>
      </c>
      <c r="AL53">
        <f>IF($B$18&gt;$G53,IF($B$3="em",$H53*'Exponential Model'!AM53,IF($B$3="dm",$H53*'Dispersion Model'!AM53,IF($B$3="pm",$H53*'Piston Model'!AM53,"Wrong Code in B3"))),0)</f>
        <v>0</v>
      </c>
      <c r="AM53">
        <f>IF($B$18&gt;$G53,IF($B$3="em",$H53*'Exponential Model'!AN53,IF($B$3="dm",$H53*'Dispersion Model'!AN53,IF($B$3="pm",$H53*'Piston Model'!AN53,"Wrong Code in B3"))),0)</f>
        <v>0</v>
      </c>
      <c r="AN53">
        <f>IF($B$18&gt;$G53,IF($B$3="em",$H53*'Exponential Model'!AO53,IF($B$3="dm",$H53*'Dispersion Model'!AO53,IF($B$3="pm",$H53*'Piston Model'!AO53,"Wrong Code in B3"))),0)</f>
        <v>0</v>
      </c>
      <c r="AO53">
        <f>IF($B$18&gt;$G53,IF($B$3="em",$H53*'Exponential Model'!AP53,IF($B$3="dm",$H53*'Dispersion Model'!AP53,IF($B$3="pm",$H53*'Piston Model'!AP53,"Wrong Code in B3"))),0)</f>
        <v>0</v>
      </c>
      <c r="AP53">
        <f>IF($B$18&gt;$G53,IF($B$3="em",$H53*'Exponential Model'!AQ53,IF($B$3="dm",$H53*'Dispersion Model'!AQ53,IF($B$3="pm",$H53*'Piston Model'!AQ53,"Wrong Code in B3"))),0)</f>
        <v>0</v>
      </c>
      <c r="AQ53">
        <f>IF($B$18&gt;$G53,IF($B$3="em",$H53*'Exponential Model'!AR53,IF($B$3="dm",$H53*'Dispersion Model'!AR53,IF($B$3="pm",$H53*'Piston Model'!AR53,"Wrong Code in B3"))),0)</f>
        <v>0</v>
      </c>
      <c r="AR53">
        <f>IF($B$18&gt;$G53,IF($B$3="em",$H53*'Exponential Model'!AS53,IF($B$3="dm",$H53*'Dispersion Model'!AS53,IF($B$3="pm",$H53*'Piston Model'!AS53,"Wrong Code in B3"))),0)</f>
        <v>0</v>
      </c>
      <c r="AS53">
        <f>IF($B$18&gt;$G53,IF($B$3="em",$H53*'Exponential Model'!AT53,IF($B$3="dm",$H53*'Dispersion Model'!AT53,IF($B$3="pm",$H53*'Piston Model'!AT53,"Wrong Code in B3"))),0)</f>
        <v>0</v>
      </c>
      <c r="AT53">
        <f>IF($B$18&gt;$G53,IF($B$3="em",$H53*'Exponential Model'!AU53,IF($B$3="dm",$H53*'Dispersion Model'!AU53,IF($B$3="pm",$H53*'Piston Model'!AU53,"Wrong Code in B3"))),0)</f>
        <v>0</v>
      </c>
      <c r="AU53">
        <f>IF($B$18&gt;$G53,IF($B$3="em",$H53*'Exponential Model'!AV53,IF($B$3="dm",$H53*'Dispersion Model'!AV53,IF($B$3="pm",$H53*'Piston Model'!AV53,"Wrong Code in B3"))),0)</f>
        <v>0</v>
      </c>
    </row>
    <row r="54" spans="7:47" x14ac:dyDescent="0.15">
      <c r="G54">
        <v>1982</v>
      </c>
      <c r="H54">
        <f>IF($B$15="tr",'Tritium Input'!H63,IF($B$15="cfc",'CFC Input'!H63,IF($B$15="kr",'85Kr Input'!H63,IF($B$15="he",'Tritium Input'!L63,"Wrong Code in B12!"))))</f>
        <v>344.6</v>
      </c>
      <c r="I54">
        <f>IF($B$18&gt;$G54,IF($B$3="em",$H54*'Exponential Model'!J54,IF($B$3="dm",$H54*'Dispersion Model'!J54,IF($B$3="pm",$H54*'Piston Model'!J54,"Wrong Code in B3"))),0)</f>
        <v>0</v>
      </c>
      <c r="J54">
        <f>IF($B$18&gt;$G54,IF($B$3="em",$H54*'Exponential Model'!K54,IF($B$3="dm",$H54*'Dispersion Model'!K54,IF($B$3="pm",$H54*'Piston Model'!K54,"Wrong Code in B3"))),0)</f>
        <v>0</v>
      </c>
      <c r="K54">
        <f>IF($B$18&gt;$G54,IF($B$3="em",$H54*'Exponential Model'!L54,IF($B$3="dm",$H54*'Dispersion Model'!L54,IF($B$3="pm",$H54*'Piston Model'!L54,"Wrong Code in B3"))),0)</f>
        <v>0</v>
      </c>
      <c r="L54">
        <f>IF($B$18&gt;$G54,IF($B$3="em",$H54*'Exponential Model'!M54,IF($B$3="dm",$H54*'Dispersion Model'!M54,IF($B$3="pm",$H54*'Piston Model'!M54,"Wrong Code in B3"))),0)</f>
        <v>0</v>
      </c>
      <c r="M54">
        <f>IF($B$18&gt;$G54,IF($B$3="em",$H54*'Exponential Model'!N54,IF($B$3="dm",$H54*'Dispersion Model'!N54,IF($B$3="pm",$H54*'Piston Model'!N54,"Wrong Code in B3"))),0)</f>
        <v>0</v>
      </c>
      <c r="N54">
        <f>IF($B$18&gt;$G54,IF($B$3="em",$H54*'Exponential Model'!O54,IF($B$3="dm",$H54*'Dispersion Model'!O54,IF($B$3="pm",$H54*'Piston Model'!O54,"Wrong Code in B3"))),0)</f>
        <v>0</v>
      </c>
      <c r="O54">
        <f>IF($B$18&gt;$G54,IF($B$3="em",$H54*'Exponential Model'!P54,IF($B$3="dm",$H54*'Dispersion Model'!P54,IF($B$3="pm",$H54*'Piston Model'!P54,"Wrong Code in B3"))),0)</f>
        <v>0</v>
      </c>
      <c r="P54">
        <f>IF($B$18&gt;$G54,IF($B$3="em",$H54*'Exponential Model'!Q54,IF($B$3="dm",$H54*'Dispersion Model'!Q54,IF($B$3="pm",$H54*'Piston Model'!Q54,"Wrong Code in B3"))),0)</f>
        <v>0</v>
      </c>
      <c r="Q54">
        <f>IF($B$18&gt;$G54,IF($B$3="em",$H54*'Exponential Model'!R54,IF($B$3="dm",$H54*'Dispersion Model'!R54,IF($B$3="pm",$H54*'Piston Model'!R54,"Wrong Code in B3"))),0)</f>
        <v>0</v>
      </c>
      <c r="R54">
        <f>IF($B$18&gt;$G54,IF($B$3="em",$H54*'Exponential Model'!S54,IF($B$3="dm",$H54*'Dispersion Model'!S54,IF($B$3="pm",$H54*'Piston Model'!S54,"Wrong Code in B3"))),0)</f>
        <v>0</v>
      </c>
      <c r="S54">
        <f>IF($B$18&gt;$G54,IF($B$3="em",$H54*'Exponential Model'!T54,IF($B$3="dm",$H54*'Dispersion Model'!T54,IF($B$3="pm",$H54*'Piston Model'!T54,"Wrong Code in B3"))),0)</f>
        <v>0</v>
      </c>
      <c r="T54">
        <f>IF($B$18&gt;$G54,IF($B$3="em",$H54*'Exponential Model'!U54,IF($B$3="dm",$H54*'Dispersion Model'!U54,IF($B$3="pm",$H54*'Piston Model'!U54,"Wrong Code in B3"))),0)</f>
        <v>0</v>
      </c>
      <c r="U54">
        <f>IF($B$18&gt;$G54,IF($B$3="em",$H54*'Exponential Model'!V54,IF($B$3="dm",$H54*'Dispersion Model'!V54,IF($B$3="pm",$H54*'Piston Model'!V54,"Wrong Code in B3"))),0)</f>
        <v>0</v>
      </c>
      <c r="V54">
        <f>IF($B$18&gt;$G54,IF($B$3="em",$H54*'Exponential Model'!W54,IF($B$3="dm",$H54*'Dispersion Model'!W54,IF($B$3="pm",$H54*'Piston Model'!W54,"Wrong Code in B3"))),0)</f>
        <v>0</v>
      </c>
      <c r="W54">
        <f>IF($B$18&gt;$G54,IF($B$3="em",$H54*'Exponential Model'!X54,IF($B$3="dm",$H54*'Dispersion Model'!X54,IF($B$3="pm",$H54*'Piston Model'!X54,"Wrong Code in B3"))),0)</f>
        <v>0</v>
      </c>
      <c r="X54">
        <f>IF($B$18&gt;$G54,IF($B$3="em",$H54*'Exponential Model'!Y54,IF($B$3="dm",$H54*'Dispersion Model'!Y54,IF($B$3="pm",$H54*'Piston Model'!Y54,"Wrong Code in B3"))),0)</f>
        <v>0</v>
      </c>
      <c r="Y54">
        <f>IF($B$18&gt;$G54,IF($B$3="em",$H54*'Exponential Model'!Z54,IF($B$3="dm",$H54*'Dispersion Model'!Z54,IF($B$3="pm",$H54*'Piston Model'!Z54,"Wrong Code in B3"))),0)</f>
        <v>344.6</v>
      </c>
      <c r="Z54">
        <f>IF($B$18&gt;$G54,IF($B$3="em",$H54*'Exponential Model'!AA54,IF($B$3="dm",$H54*'Dispersion Model'!AA54,IF($B$3="pm",$H54*'Piston Model'!AA54,"Wrong Code in B3"))),0)</f>
        <v>0</v>
      </c>
      <c r="AA54">
        <f>IF($B$18&gt;$G54,IF($B$3="em",$H54*'Exponential Model'!AB54,IF($B$3="dm",$H54*'Dispersion Model'!AB54,IF($B$3="pm",$H54*'Piston Model'!AB54,"Wrong Code in B3"))),0)</f>
        <v>0</v>
      </c>
      <c r="AB54">
        <f>IF($B$18&gt;$G54,IF($B$3="em",$H54*'Exponential Model'!AC54,IF($B$3="dm",$H54*'Dispersion Model'!AC54,IF($B$3="pm",$H54*'Piston Model'!AC54,"Wrong Code in B3"))),0)</f>
        <v>0</v>
      </c>
      <c r="AC54">
        <f>IF($B$18&gt;$G54,IF($B$3="em",$H54*'Exponential Model'!AD54,IF($B$3="dm",$H54*'Dispersion Model'!AD54,IF($B$3="pm",$H54*'Piston Model'!AD54,"Wrong Code in B3"))),0)</f>
        <v>0</v>
      </c>
      <c r="AD54">
        <f>IF($B$18&gt;$G54,IF($B$3="em",$H54*'Exponential Model'!AE54,IF($B$3="dm",$H54*'Dispersion Model'!AE54,IF($B$3="pm",$H54*'Piston Model'!AE54,"Wrong Code in B3"))),0)</f>
        <v>0</v>
      </c>
      <c r="AE54">
        <f>IF($B$18&gt;$G54,IF($B$3="em",$H54*'Exponential Model'!AF54,IF($B$3="dm",$H54*'Dispersion Model'!AF54,IF($B$3="pm",$H54*'Piston Model'!AF54,"Wrong Code in B3"))),0)</f>
        <v>0</v>
      </c>
      <c r="AF54">
        <f>IF($B$18&gt;$G54,IF($B$3="em",$H54*'Exponential Model'!AG54,IF($B$3="dm",$H54*'Dispersion Model'!AG54,IF($B$3="pm",$H54*'Piston Model'!AG54,"Wrong Code in B3"))),0)</f>
        <v>0</v>
      </c>
      <c r="AG54">
        <f>IF($B$18&gt;$G54,IF($B$3="em",$H54*'Exponential Model'!AH54,IF($B$3="dm",$H54*'Dispersion Model'!AH54,IF($B$3="pm",$H54*'Piston Model'!AH54,"Wrong Code in B3"))),0)</f>
        <v>0</v>
      </c>
      <c r="AH54">
        <f>IF($B$18&gt;$G54,IF($B$3="em",$H54*'Exponential Model'!AI54,IF($B$3="dm",$H54*'Dispersion Model'!AI54,IF($B$3="pm",$H54*'Piston Model'!AI54,"Wrong Code in B3"))),0)</f>
        <v>0</v>
      </c>
      <c r="AI54">
        <f>IF($B$18&gt;$G54,IF($B$3="em",$H54*'Exponential Model'!AJ54,IF($B$3="dm",$H54*'Dispersion Model'!AJ54,IF($B$3="pm",$H54*'Piston Model'!AJ54,"Wrong Code in B3"))),0)</f>
        <v>0</v>
      </c>
      <c r="AJ54">
        <f>IF($B$18&gt;$G54,IF($B$3="em",$H54*'Exponential Model'!AK54,IF($B$3="dm",$H54*'Dispersion Model'!AK54,IF($B$3="pm",$H54*'Piston Model'!AK54,"Wrong Code in B3"))),0)</f>
        <v>0</v>
      </c>
      <c r="AK54">
        <f>IF($B$18&gt;$G54,IF($B$3="em",$H54*'Exponential Model'!AL54,IF($B$3="dm",$H54*'Dispersion Model'!AL54,IF($B$3="pm",$H54*'Piston Model'!AL54,"Wrong Code in B3"))),0)</f>
        <v>0</v>
      </c>
      <c r="AL54">
        <f>IF($B$18&gt;$G54,IF($B$3="em",$H54*'Exponential Model'!AM54,IF($B$3="dm",$H54*'Dispersion Model'!AM54,IF($B$3="pm",$H54*'Piston Model'!AM54,"Wrong Code in B3"))),0)</f>
        <v>0</v>
      </c>
      <c r="AM54">
        <f>IF($B$18&gt;$G54,IF($B$3="em",$H54*'Exponential Model'!AN54,IF($B$3="dm",$H54*'Dispersion Model'!AN54,IF($B$3="pm",$H54*'Piston Model'!AN54,"Wrong Code in B3"))),0)</f>
        <v>0</v>
      </c>
      <c r="AN54">
        <f>IF($B$18&gt;$G54,IF($B$3="em",$H54*'Exponential Model'!AO54,IF($B$3="dm",$H54*'Dispersion Model'!AO54,IF($B$3="pm",$H54*'Piston Model'!AO54,"Wrong Code in B3"))),0)</f>
        <v>0</v>
      </c>
      <c r="AO54">
        <f>IF($B$18&gt;$G54,IF($B$3="em",$H54*'Exponential Model'!AP54,IF($B$3="dm",$H54*'Dispersion Model'!AP54,IF($B$3="pm",$H54*'Piston Model'!AP54,"Wrong Code in B3"))),0)</f>
        <v>0</v>
      </c>
      <c r="AP54">
        <f>IF($B$18&gt;$G54,IF($B$3="em",$H54*'Exponential Model'!AQ54,IF($B$3="dm",$H54*'Dispersion Model'!AQ54,IF($B$3="pm",$H54*'Piston Model'!AQ54,"Wrong Code in B3"))),0)</f>
        <v>0</v>
      </c>
      <c r="AQ54">
        <f>IF($B$18&gt;$G54,IF($B$3="em",$H54*'Exponential Model'!AR54,IF($B$3="dm",$H54*'Dispersion Model'!AR54,IF($B$3="pm",$H54*'Piston Model'!AR54,"Wrong Code in B3"))),0)</f>
        <v>0</v>
      </c>
      <c r="AR54">
        <f>IF($B$18&gt;$G54,IF($B$3="em",$H54*'Exponential Model'!AS54,IF($B$3="dm",$H54*'Dispersion Model'!AS54,IF($B$3="pm",$H54*'Piston Model'!AS54,"Wrong Code in B3"))),0)</f>
        <v>0</v>
      </c>
      <c r="AS54">
        <f>IF($B$18&gt;$G54,IF($B$3="em",$H54*'Exponential Model'!AT54,IF($B$3="dm",$H54*'Dispersion Model'!AT54,IF($B$3="pm",$H54*'Piston Model'!AT54,"Wrong Code in B3"))),0)</f>
        <v>0</v>
      </c>
      <c r="AT54">
        <f>IF($B$18&gt;$G54,IF($B$3="em",$H54*'Exponential Model'!AU54,IF($B$3="dm",$H54*'Dispersion Model'!AU54,IF($B$3="pm",$H54*'Piston Model'!AU54,"Wrong Code in B3"))),0)</f>
        <v>0</v>
      </c>
      <c r="AU54">
        <f>IF($B$18&gt;$G54,IF($B$3="em",$H54*'Exponential Model'!AV54,IF($B$3="dm",$H54*'Dispersion Model'!AV54,IF($B$3="pm",$H54*'Piston Model'!AV54,"Wrong Code in B3"))),0)</f>
        <v>0</v>
      </c>
    </row>
    <row r="55" spans="7:47" x14ac:dyDescent="0.15">
      <c r="G55">
        <v>1983</v>
      </c>
      <c r="H55">
        <f>IF($B$15="tr",'Tritium Input'!H64,IF($B$15="cfc",'CFC Input'!H64,IF($B$15="kr",'85Kr Input'!H64,IF($B$15="he",'Tritium Input'!L64,"Wrong Code in B12!"))))</f>
        <v>360.7</v>
      </c>
      <c r="I55">
        <f>IF($B$18&gt;$G55,IF($B$3="em",$H55*'Exponential Model'!J55,IF($B$3="dm",$H55*'Dispersion Model'!J55,IF($B$3="pm",$H55*'Piston Model'!J55,"Wrong Code in B3"))),0)</f>
        <v>0</v>
      </c>
      <c r="J55">
        <f>IF($B$18&gt;$G55,IF($B$3="em",$H55*'Exponential Model'!K55,IF($B$3="dm",$H55*'Dispersion Model'!K55,IF($B$3="pm",$H55*'Piston Model'!K55,"Wrong Code in B3"))),0)</f>
        <v>0</v>
      </c>
      <c r="K55">
        <f>IF($B$18&gt;$G55,IF($B$3="em",$H55*'Exponential Model'!L55,IF($B$3="dm",$H55*'Dispersion Model'!L55,IF($B$3="pm",$H55*'Piston Model'!L55,"Wrong Code in B3"))),0)</f>
        <v>0</v>
      </c>
      <c r="L55">
        <f>IF($B$18&gt;$G55,IF($B$3="em",$H55*'Exponential Model'!M55,IF($B$3="dm",$H55*'Dispersion Model'!M55,IF($B$3="pm",$H55*'Piston Model'!M55,"Wrong Code in B3"))),0)</f>
        <v>0</v>
      </c>
      <c r="M55">
        <f>IF($B$18&gt;$G55,IF($B$3="em",$H55*'Exponential Model'!N55,IF($B$3="dm",$H55*'Dispersion Model'!N55,IF($B$3="pm",$H55*'Piston Model'!N55,"Wrong Code in B3"))),0)</f>
        <v>0</v>
      </c>
      <c r="N55">
        <f>IF($B$18&gt;$G55,IF($B$3="em",$H55*'Exponential Model'!O55,IF($B$3="dm",$H55*'Dispersion Model'!O55,IF($B$3="pm",$H55*'Piston Model'!O55,"Wrong Code in B3"))),0)</f>
        <v>0</v>
      </c>
      <c r="O55">
        <f>IF($B$18&gt;$G55,IF($B$3="em",$H55*'Exponential Model'!P55,IF($B$3="dm",$H55*'Dispersion Model'!P55,IF($B$3="pm",$H55*'Piston Model'!P55,"Wrong Code in B3"))),0)</f>
        <v>0</v>
      </c>
      <c r="P55">
        <f>IF($B$18&gt;$G55,IF($B$3="em",$H55*'Exponential Model'!Q55,IF($B$3="dm",$H55*'Dispersion Model'!Q55,IF($B$3="pm",$H55*'Piston Model'!Q55,"Wrong Code in B3"))),0)</f>
        <v>0</v>
      </c>
      <c r="Q55">
        <f>IF($B$18&gt;$G55,IF($B$3="em",$H55*'Exponential Model'!R55,IF($B$3="dm",$H55*'Dispersion Model'!R55,IF($B$3="pm",$H55*'Piston Model'!R55,"Wrong Code in B3"))),0)</f>
        <v>0</v>
      </c>
      <c r="R55">
        <f>IF($B$18&gt;$G55,IF($B$3="em",$H55*'Exponential Model'!S55,IF($B$3="dm",$H55*'Dispersion Model'!S55,IF($B$3="pm",$H55*'Piston Model'!S55,"Wrong Code in B3"))),0)</f>
        <v>0</v>
      </c>
      <c r="S55">
        <f>IF($B$18&gt;$G55,IF($B$3="em",$H55*'Exponential Model'!T55,IF($B$3="dm",$H55*'Dispersion Model'!T55,IF($B$3="pm",$H55*'Piston Model'!T55,"Wrong Code in B3"))),0)</f>
        <v>0</v>
      </c>
      <c r="T55">
        <f>IF($B$18&gt;$G55,IF($B$3="em",$H55*'Exponential Model'!U55,IF($B$3="dm",$H55*'Dispersion Model'!U55,IF($B$3="pm",$H55*'Piston Model'!U55,"Wrong Code in B3"))),0)</f>
        <v>0</v>
      </c>
      <c r="U55">
        <f>IF($B$18&gt;$G55,IF($B$3="em",$H55*'Exponential Model'!V55,IF($B$3="dm",$H55*'Dispersion Model'!V55,IF($B$3="pm",$H55*'Piston Model'!V55,"Wrong Code in B3"))),0)</f>
        <v>0</v>
      </c>
      <c r="V55">
        <f>IF($B$18&gt;$G55,IF($B$3="em",$H55*'Exponential Model'!W55,IF($B$3="dm",$H55*'Dispersion Model'!W55,IF($B$3="pm",$H55*'Piston Model'!W55,"Wrong Code in B3"))),0)</f>
        <v>0</v>
      </c>
      <c r="W55">
        <f>IF($B$18&gt;$G55,IF($B$3="em",$H55*'Exponential Model'!X55,IF($B$3="dm",$H55*'Dispersion Model'!X55,IF($B$3="pm",$H55*'Piston Model'!X55,"Wrong Code in B3"))),0)</f>
        <v>0</v>
      </c>
      <c r="X55">
        <f>IF($B$18&gt;$G55,IF($B$3="em",$H55*'Exponential Model'!Y55,IF($B$3="dm",$H55*'Dispersion Model'!Y55,IF($B$3="pm",$H55*'Piston Model'!Y55,"Wrong Code in B3"))),0)</f>
        <v>360.7</v>
      </c>
      <c r="Y55">
        <f>IF($B$18&gt;$G55,IF($B$3="em",$H55*'Exponential Model'!Z55,IF($B$3="dm",$H55*'Dispersion Model'!Z55,IF($B$3="pm",$H55*'Piston Model'!Z55,"Wrong Code in B3"))),0)</f>
        <v>0</v>
      </c>
      <c r="Z55">
        <f>IF($B$18&gt;$G55,IF($B$3="em",$H55*'Exponential Model'!AA55,IF($B$3="dm",$H55*'Dispersion Model'!AA55,IF($B$3="pm",$H55*'Piston Model'!AA55,"Wrong Code in B3"))),0)</f>
        <v>0</v>
      </c>
      <c r="AA55">
        <f>IF($B$18&gt;$G55,IF($B$3="em",$H55*'Exponential Model'!AB55,IF($B$3="dm",$H55*'Dispersion Model'!AB55,IF($B$3="pm",$H55*'Piston Model'!AB55,"Wrong Code in B3"))),0)</f>
        <v>0</v>
      </c>
      <c r="AB55">
        <f>IF($B$18&gt;$G55,IF($B$3="em",$H55*'Exponential Model'!AC55,IF($B$3="dm",$H55*'Dispersion Model'!AC55,IF($B$3="pm",$H55*'Piston Model'!AC55,"Wrong Code in B3"))),0)</f>
        <v>0</v>
      </c>
      <c r="AC55">
        <f>IF($B$18&gt;$G55,IF($B$3="em",$H55*'Exponential Model'!AD55,IF($B$3="dm",$H55*'Dispersion Model'!AD55,IF($B$3="pm",$H55*'Piston Model'!AD55,"Wrong Code in B3"))),0)</f>
        <v>0</v>
      </c>
      <c r="AD55">
        <f>IF($B$18&gt;$G55,IF($B$3="em",$H55*'Exponential Model'!AE55,IF($B$3="dm",$H55*'Dispersion Model'!AE55,IF($B$3="pm",$H55*'Piston Model'!AE55,"Wrong Code in B3"))),0)</f>
        <v>0</v>
      </c>
      <c r="AE55">
        <f>IF($B$18&gt;$G55,IF($B$3="em",$H55*'Exponential Model'!AF55,IF($B$3="dm",$H55*'Dispersion Model'!AF55,IF($B$3="pm",$H55*'Piston Model'!AF55,"Wrong Code in B3"))),0)</f>
        <v>0</v>
      </c>
      <c r="AF55">
        <f>IF($B$18&gt;$G55,IF($B$3="em",$H55*'Exponential Model'!AG55,IF($B$3="dm",$H55*'Dispersion Model'!AG55,IF($B$3="pm",$H55*'Piston Model'!AG55,"Wrong Code in B3"))),0)</f>
        <v>0</v>
      </c>
      <c r="AG55">
        <f>IF($B$18&gt;$G55,IF($B$3="em",$H55*'Exponential Model'!AH55,IF($B$3="dm",$H55*'Dispersion Model'!AH55,IF($B$3="pm",$H55*'Piston Model'!AH55,"Wrong Code in B3"))),0)</f>
        <v>0</v>
      </c>
      <c r="AH55">
        <f>IF($B$18&gt;$G55,IF($B$3="em",$H55*'Exponential Model'!AI55,IF($B$3="dm",$H55*'Dispersion Model'!AI55,IF($B$3="pm",$H55*'Piston Model'!AI55,"Wrong Code in B3"))),0)</f>
        <v>0</v>
      </c>
      <c r="AI55">
        <f>IF($B$18&gt;$G55,IF($B$3="em",$H55*'Exponential Model'!AJ55,IF($B$3="dm",$H55*'Dispersion Model'!AJ55,IF($B$3="pm",$H55*'Piston Model'!AJ55,"Wrong Code in B3"))),0)</f>
        <v>0</v>
      </c>
      <c r="AJ55">
        <f>IF($B$18&gt;$G55,IF($B$3="em",$H55*'Exponential Model'!AK55,IF($B$3="dm",$H55*'Dispersion Model'!AK55,IF($B$3="pm",$H55*'Piston Model'!AK55,"Wrong Code in B3"))),0)</f>
        <v>0</v>
      </c>
      <c r="AK55">
        <f>IF($B$18&gt;$G55,IF($B$3="em",$H55*'Exponential Model'!AL55,IF($B$3="dm",$H55*'Dispersion Model'!AL55,IF($B$3="pm",$H55*'Piston Model'!AL55,"Wrong Code in B3"))),0)</f>
        <v>0</v>
      </c>
      <c r="AL55">
        <f>IF($B$18&gt;$G55,IF($B$3="em",$H55*'Exponential Model'!AM55,IF($B$3="dm",$H55*'Dispersion Model'!AM55,IF($B$3="pm",$H55*'Piston Model'!AM55,"Wrong Code in B3"))),0)</f>
        <v>0</v>
      </c>
      <c r="AM55">
        <f>IF($B$18&gt;$G55,IF($B$3="em",$H55*'Exponential Model'!AN55,IF($B$3="dm",$H55*'Dispersion Model'!AN55,IF($B$3="pm",$H55*'Piston Model'!AN55,"Wrong Code in B3"))),0)</f>
        <v>0</v>
      </c>
      <c r="AN55">
        <f>IF($B$18&gt;$G55,IF($B$3="em",$H55*'Exponential Model'!AO55,IF($B$3="dm",$H55*'Dispersion Model'!AO55,IF($B$3="pm",$H55*'Piston Model'!AO55,"Wrong Code in B3"))),0)</f>
        <v>0</v>
      </c>
      <c r="AO55">
        <f>IF($B$18&gt;$G55,IF($B$3="em",$H55*'Exponential Model'!AP55,IF($B$3="dm",$H55*'Dispersion Model'!AP55,IF($B$3="pm",$H55*'Piston Model'!AP55,"Wrong Code in B3"))),0)</f>
        <v>0</v>
      </c>
      <c r="AP55">
        <f>IF($B$18&gt;$G55,IF($B$3="em",$H55*'Exponential Model'!AQ55,IF($B$3="dm",$H55*'Dispersion Model'!AQ55,IF($B$3="pm",$H55*'Piston Model'!AQ55,"Wrong Code in B3"))),0)</f>
        <v>0</v>
      </c>
      <c r="AQ55">
        <f>IF($B$18&gt;$G55,IF($B$3="em",$H55*'Exponential Model'!AR55,IF($B$3="dm",$H55*'Dispersion Model'!AR55,IF($B$3="pm",$H55*'Piston Model'!AR55,"Wrong Code in B3"))),0)</f>
        <v>0</v>
      </c>
      <c r="AR55">
        <f>IF($B$18&gt;$G55,IF($B$3="em",$H55*'Exponential Model'!AS55,IF($B$3="dm",$H55*'Dispersion Model'!AS55,IF($B$3="pm",$H55*'Piston Model'!AS55,"Wrong Code in B3"))),0)</f>
        <v>0</v>
      </c>
      <c r="AS55">
        <f>IF($B$18&gt;$G55,IF($B$3="em",$H55*'Exponential Model'!AT55,IF($B$3="dm",$H55*'Dispersion Model'!AT55,IF($B$3="pm",$H55*'Piston Model'!AT55,"Wrong Code in B3"))),0)</f>
        <v>0</v>
      </c>
      <c r="AT55">
        <f>IF($B$18&gt;$G55,IF($B$3="em",$H55*'Exponential Model'!AU55,IF($B$3="dm",$H55*'Dispersion Model'!AU55,IF($B$3="pm",$H55*'Piston Model'!AU55,"Wrong Code in B3"))),0)</f>
        <v>0</v>
      </c>
      <c r="AU55">
        <f>IF($B$18&gt;$G55,IF($B$3="em",$H55*'Exponential Model'!AV55,IF($B$3="dm",$H55*'Dispersion Model'!AV55,IF($B$3="pm",$H55*'Piston Model'!AV55,"Wrong Code in B3"))),0)</f>
        <v>0</v>
      </c>
    </row>
    <row r="56" spans="7:47" x14ac:dyDescent="0.15">
      <c r="G56">
        <v>1984</v>
      </c>
      <c r="H56">
        <f>IF($B$15="tr",'Tritium Input'!H65,IF($B$15="cfc",'CFC Input'!H65,IF($B$15="kr",'85Kr Input'!H65,IF($B$15="he",'Tritium Input'!L65,"Wrong Code in B12!"))))</f>
        <v>377</v>
      </c>
      <c r="I56">
        <f>IF($B$18&gt;$G56,IF($B$3="em",$H56*'Exponential Model'!J56,IF($B$3="dm",$H56*'Dispersion Model'!J56,IF($B$3="pm",$H56*'Piston Model'!J56,"Wrong Code in B3"))),0)</f>
        <v>0</v>
      </c>
      <c r="J56">
        <f>IF($B$18&gt;$G56,IF($B$3="em",$H56*'Exponential Model'!K56,IF($B$3="dm",$H56*'Dispersion Model'!K56,IF($B$3="pm",$H56*'Piston Model'!K56,"Wrong Code in B3"))),0)</f>
        <v>0</v>
      </c>
      <c r="K56">
        <f>IF($B$18&gt;$G56,IF($B$3="em",$H56*'Exponential Model'!L56,IF($B$3="dm",$H56*'Dispersion Model'!L56,IF($B$3="pm",$H56*'Piston Model'!L56,"Wrong Code in B3"))),0)</f>
        <v>0</v>
      </c>
      <c r="L56">
        <f>IF($B$18&gt;$G56,IF($B$3="em",$H56*'Exponential Model'!M56,IF($B$3="dm",$H56*'Dispersion Model'!M56,IF($B$3="pm",$H56*'Piston Model'!M56,"Wrong Code in B3"))),0)</f>
        <v>0</v>
      </c>
      <c r="M56">
        <f>IF($B$18&gt;$G56,IF($B$3="em",$H56*'Exponential Model'!N56,IF($B$3="dm",$H56*'Dispersion Model'!N56,IF($B$3="pm",$H56*'Piston Model'!N56,"Wrong Code in B3"))),0)</f>
        <v>0</v>
      </c>
      <c r="N56">
        <f>IF($B$18&gt;$G56,IF($B$3="em",$H56*'Exponential Model'!O56,IF($B$3="dm",$H56*'Dispersion Model'!O56,IF($B$3="pm",$H56*'Piston Model'!O56,"Wrong Code in B3"))),0)</f>
        <v>0</v>
      </c>
      <c r="O56">
        <f>IF($B$18&gt;$G56,IF($B$3="em",$H56*'Exponential Model'!P56,IF($B$3="dm",$H56*'Dispersion Model'!P56,IF($B$3="pm",$H56*'Piston Model'!P56,"Wrong Code in B3"))),0)</f>
        <v>0</v>
      </c>
      <c r="P56">
        <f>IF($B$18&gt;$G56,IF($B$3="em",$H56*'Exponential Model'!Q56,IF($B$3="dm",$H56*'Dispersion Model'!Q56,IF($B$3="pm",$H56*'Piston Model'!Q56,"Wrong Code in B3"))),0)</f>
        <v>0</v>
      </c>
      <c r="Q56">
        <f>IF($B$18&gt;$G56,IF($B$3="em",$H56*'Exponential Model'!R56,IF($B$3="dm",$H56*'Dispersion Model'!R56,IF($B$3="pm",$H56*'Piston Model'!R56,"Wrong Code in B3"))),0)</f>
        <v>0</v>
      </c>
      <c r="R56">
        <f>IF($B$18&gt;$G56,IF($B$3="em",$H56*'Exponential Model'!S56,IF($B$3="dm",$H56*'Dispersion Model'!S56,IF($B$3="pm",$H56*'Piston Model'!S56,"Wrong Code in B3"))),0)</f>
        <v>0</v>
      </c>
      <c r="S56">
        <f>IF($B$18&gt;$G56,IF($B$3="em",$H56*'Exponential Model'!T56,IF($B$3="dm",$H56*'Dispersion Model'!T56,IF($B$3="pm",$H56*'Piston Model'!T56,"Wrong Code in B3"))),0)</f>
        <v>0</v>
      </c>
      <c r="T56">
        <f>IF($B$18&gt;$G56,IF($B$3="em",$H56*'Exponential Model'!U56,IF($B$3="dm",$H56*'Dispersion Model'!U56,IF($B$3="pm",$H56*'Piston Model'!U56,"Wrong Code in B3"))),0)</f>
        <v>0</v>
      </c>
      <c r="U56">
        <f>IF($B$18&gt;$G56,IF($B$3="em",$H56*'Exponential Model'!V56,IF($B$3="dm",$H56*'Dispersion Model'!V56,IF($B$3="pm",$H56*'Piston Model'!V56,"Wrong Code in B3"))),0)</f>
        <v>0</v>
      </c>
      <c r="V56">
        <f>IF($B$18&gt;$G56,IF($B$3="em",$H56*'Exponential Model'!W56,IF($B$3="dm",$H56*'Dispersion Model'!W56,IF($B$3="pm",$H56*'Piston Model'!W56,"Wrong Code in B3"))),0)</f>
        <v>0</v>
      </c>
      <c r="W56">
        <f>IF($B$18&gt;$G56,IF($B$3="em",$H56*'Exponential Model'!X56,IF($B$3="dm",$H56*'Dispersion Model'!X56,IF($B$3="pm",$H56*'Piston Model'!X56,"Wrong Code in B3"))),0)</f>
        <v>377</v>
      </c>
      <c r="X56">
        <f>IF($B$18&gt;$G56,IF($B$3="em",$H56*'Exponential Model'!Y56,IF($B$3="dm",$H56*'Dispersion Model'!Y56,IF($B$3="pm",$H56*'Piston Model'!Y56,"Wrong Code in B3"))),0)</f>
        <v>0</v>
      </c>
      <c r="Y56">
        <f>IF($B$18&gt;$G56,IF($B$3="em",$H56*'Exponential Model'!Z56,IF($B$3="dm",$H56*'Dispersion Model'!Z56,IF($B$3="pm",$H56*'Piston Model'!Z56,"Wrong Code in B3"))),0)</f>
        <v>0</v>
      </c>
      <c r="Z56">
        <f>IF($B$18&gt;$G56,IF($B$3="em",$H56*'Exponential Model'!AA56,IF($B$3="dm",$H56*'Dispersion Model'!AA56,IF($B$3="pm",$H56*'Piston Model'!AA56,"Wrong Code in B3"))),0)</f>
        <v>0</v>
      </c>
      <c r="AA56">
        <f>IF($B$18&gt;$G56,IF($B$3="em",$H56*'Exponential Model'!AB56,IF($B$3="dm",$H56*'Dispersion Model'!AB56,IF($B$3="pm",$H56*'Piston Model'!AB56,"Wrong Code in B3"))),0)</f>
        <v>0</v>
      </c>
      <c r="AB56">
        <f>IF($B$18&gt;$G56,IF($B$3="em",$H56*'Exponential Model'!AC56,IF($B$3="dm",$H56*'Dispersion Model'!AC56,IF($B$3="pm",$H56*'Piston Model'!AC56,"Wrong Code in B3"))),0)</f>
        <v>0</v>
      </c>
      <c r="AC56">
        <f>IF($B$18&gt;$G56,IF($B$3="em",$H56*'Exponential Model'!AD56,IF($B$3="dm",$H56*'Dispersion Model'!AD56,IF($B$3="pm",$H56*'Piston Model'!AD56,"Wrong Code in B3"))),0)</f>
        <v>0</v>
      </c>
      <c r="AD56">
        <f>IF($B$18&gt;$G56,IF($B$3="em",$H56*'Exponential Model'!AE56,IF($B$3="dm",$H56*'Dispersion Model'!AE56,IF($B$3="pm",$H56*'Piston Model'!AE56,"Wrong Code in B3"))),0)</f>
        <v>0</v>
      </c>
      <c r="AE56">
        <f>IF($B$18&gt;$G56,IF($B$3="em",$H56*'Exponential Model'!AF56,IF($B$3="dm",$H56*'Dispersion Model'!AF56,IF($B$3="pm",$H56*'Piston Model'!AF56,"Wrong Code in B3"))),0)</f>
        <v>0</v>
      </c>
      <c r="AF56">
        <f>IF($B$18&gt;$G56,IF($B$3="em",$H56*'Exponential Model'!AG56,IF($B$3="dm",$H56*'Dispersion Model'!AG56,IF($B$3="pm",$H56*'Piston Model'!AG56,"Wrong Code in B3"))),0)</f>
        <v>0</v>
      </c>
      <c r="AG56">
        <f>IF($B$18&gt;$G56,IF($B$3="em",$H56*'Exponential Model'!AH56,IF($B$3="dm",$H56*'Dispersion Model'!AH56,IF($B$3="pm",$H56*'Piston Model'!AH56,"Wrong Code in B3"))),0)</f>
        <v>0</v>
      </c>
      <c r="AH56">
        <f>IF($B$18&gt;$G56,IF($B$3="em",$H56*'Exponential Model'!AI56,IF($B$3="dm",$H56*'Dispersion Model'!AI56,IF($B$3="pm",$H56*'Piston Model'!AI56,"Wrong Code in B3"))),0)</f>
        <v>0</v>
      </c>
      <c r="AI56">
        <f>IF($B$18&gt;$G56,IF($B$3="em",$H56*'Exponential Model'!AJ56,IF($B$3="dm",$H56*'Dispersion Model'!AJ56,IF($B$3="pm",$H56*'Piston Model'!AJ56,"Wrong Code in B3"))),0)</f>
        <v>0</v>
      </c>
      <c r="AJ56">
        <f>IF($B$18&gt;$G56,IF($B$3="em",$H56*'Exponential Model'!AK56,IF($B$3="dm",$H56*'Dispersion Model'!AK56,IF($B$3="pm",$H56*'Piston Model'!AK56,"Wrong Code in B3"))),0)</f>
        <v>0</v>
      </c>
      <c r="AK56">
        <f>IF($B$18&gt;$G56,IF($B$3="em",$H56*'Exponential Model'!AL56,IF($B$3="dm",$H56*'Dispersion Model'!AL56,IF($B$3="pm",$H56*'Piston Model'!AL56,"Wrong Code in B3"))),0)</f>
        <v>0</v>
      </c>
      <c r="AL56">
        <f>IF($B$18&gt;$G56,IF($B$3="em",$H56*'Exponential Model'!AM56,IF($B$3="dm",$H56*'Dispersion Model'!AM56,IF($B$3="pm",$H56*'Piston Model'!AM56,"Wrong Code in B3"))),0)</f>
        <v>0</v>
      </c>
      <c r="AM56">
        <f>IF($B$18&gt;$G56,IF($B$3="em",$H56*'Exponential Model'!AN56,IF($B$3="dm",$H56*'Dispersion Model'!AN56,IF($B$3="pm",$H56*'Piston Model'!AN56,"Wrong Code in B3"))),0)</f>
        <v>0</v>
      </c>
      <c r="AN56">
        <f>IF($B$18&gt;$G56,IF($B$3="em",$H56*'Exponential Model'!AO56,IF($B$3="dm",$H56*'Dispersion Model'!AO56,IF($B$3="pm",$H56*'Piston Model'!AO56,"Wrong Code in B3"))),0)</f>
        <v>0</v>
      </c>
      <c r="AO56">
        <f>IF($B$18&gt;$G56,IF($B$3="em",$H56*'Exponential Model'!AP56,IF($B$3="dm",$H56*'Dispersion Model'!AP56,IF($B$3="pm",$H56*'Piston Model'!AP56,"Wrong Code in B3"))),0)</f>
        <v>0</v>
      </c>
      <c r="AP56">
        <f>IF($B$18&gt;$G56,IF($B$3="em",$H56*'Exponential Model'!AQ56,IF($B$3="dm",$H56*'Dispersion Model'!AQ56,IF($B$3="pm",$H56*'Piston Model'!AQ56,"Wrong Code in B3"))),0)</f>
        <v>0</v>
      </c>
      <c r="AQ56">
        <f>IF($B$18&gt;$G56,IF($B$3="em",$H56*'Exponential Model'!AR56,IF($B$3="dm",$H56*'Dispersion Model'!AR56,IF($B$3="pm",$H56*'Piston Model'!AR56,"Wrong Code in B3"))),0)</f>
        <v>0</v>
      </c>
      <c r="AR56">
        <f>IF($B$18&gt;$G56,IF($B$3="em",$H56*'Exponential Model'!AS56,IF($B$3="dm",$H56*'Dispersion Model'!AS56,IF($B$3="pm",$H56*'Piston Model'!AS56,"Wrong Code in B3"))),0)</f>
        <v>0</v>
      </c>
      <c r="AS56">
        <f>IF($B$18&gt;$G56,IF($B$3="em",$H56*'Exponential Model'!AT56,IF($B$3="dm",$H56*'Dispersion Model'!AT56,IF($B$3="pm",$H56*'Piston Model'!AT56,"Wrong Code in B3"))),0)</f>
        <v>0</v>
      </c>
      <c r="AT56">
        <f>IF($B$18&gt;$G56,IF($B$3="em",$H56*'Exponential Model'!AU56,IF($B$3="dm",$H56*'Dispersion Model'!AU56,IF($B$3="pm",$H56*'Piston Model'!AU56,"Wrong Code in B3"))),0)</f>
        <v>0</v>
      </c>
      <c r="AU56">
        <f>IF($B$18&gt;$G56,IF($B$3="em",$H56*'Exponential Model'!AV56,IF($B$3="dm",$H56*'Dispersion Model'!AV56,IF($B$3="pm",$H56*'Piston Model'!AV56,"Wrong Code in B3"))),0)</f>
        <v>0</v>
      </c>
    </row>
    <row r="57" spans="7:47" x14ac:dyDescent="0.15">
      <c r="G57">
        <v>1985</v>
      </c>
      <c r="H57">
        <f>IF($B$15="tr",'Tritium Input'!H66,IF($B$15="cfc",'CFC Input'!H66,IF($B$15="kr",'85Kr Input'!H66,IF($B$15="he",'Tritium Input'!L66,"Wrong Code in B12!"))))</f>
        <v>394.1</v>
      </c>
      <c r="I57">
        <f>IF($B$18&gt;$G57,IF($B$3="em",$H57*'Exponential Model'!J57,IF($B$3="dm",$H57*'Dispersion Model'!J57,IF($B$3="pm",$H57*'Piston Model'!J57,"Wrong Code in B3"))),0)</f>
        <v>0</v>
      </c>
      <c r="J57">
        <f>IF($B$18&gt;$G57,IF($B$3="em",$H57*'Exponential Model'!K57,IF($B$3="dm",$H57*'Dispersion Model'!K57,IF($B$3="pm",$H57*'Piston Model'!K57,"Wrong Code in B3"))),0)</f>
        <v>0</v>
      </c>
      <c r="K57">
        <f>IF($B$18&gt;$G57,IF($B$3="em",$H57*'Exponential Model'!L57,IF($B$3="dm",$H57*'Dispersion Model'!L57,IF($B$3="pm",$H57*'Piston Model'!L57,"Wrong Code in B3"))),0)</f>
        <v>0</v>
      </c>
      <c r="L57">
        <f>IF($B$18&gt;$G57,IF($B$3="em",$H57*'Exponential Model'!M57,IF($B$3="dm",$H57*'Dispersion Model'!M57,IF($B$3="pm",$H57*'Piston Model'!M57,"Wrong Code in B3"))),0)</f>
        <v>0</v>
      </c>
      <c r="M57">
        <f>IF($B$18&gt;$G57,IF($B$3="em",$H57*'Exponential Model'!N57,IF($B$3="dm",$H57*'Dispersion Model'!N57,IF($B$3="pm",$H57*'Piston Model'!N57,"Wrong Code in B3"))),0)</f>
        <v>0</v>
      </c>
      <c r="N57">
        <f>IF($B$18&gt;$G57,IF($B$3="em",$H57*'Exponential Model'!O57,IF($B$3="dm",$H57*'Dispersion Model'!O57,IF($B$3="pm",$H57*'Piston Model'!O57,"Wrong Code in B3"))),0)</f>
        <v>0</v>
      </c>
      <c r="O57">
        <f>IF($B$18&gt;$G57,IF($B$3="em",$H57*'Exponential Model'!P57,IF($B$3="dm",$H57*'Dispersion Model'!P57,IF($B$3="pm",$H57*'Piston Model'!P57,"Wrong Code in B3"))),0)</f>
        <v>0</v>
      </c>
      <c r="P57">
        <f>IF($B$18&gt;$G57,IF($B$3="em",$H57*'Exponential Model'!Q57,IF($B$3="dm",$H57*'Dispersion Model'!Q57,IF($B$3="pm",$H57*'Piston Model'!Q57,"Wrong Code in B3"))),0)</f>
        <v>0</v>
      </c>
      <c r="Q57">
        <f>IF($B$18&gt;$G57,IF($B$3="em",$H57*'Exponential Model'!R57,IF($B$3="dm",$H57*'Dispersion Model'!R57,IF($B$3="pm",$H57*'Piston Model'!R57,"Wrong Code in B3"))),0)</f>
        <v>0</v>
      </c>
      <c r="R57">
        <f>IF($B$18&gt;$G57,IF($B$3="em",$H57*'Exponential Model'!S57,IF($B$3="dm",$H57*'Dispersion Model'!S57,IF($B$3="pm",$H57*'Piston Model'!S57,"Wrong Code in B3"))),0)</f>
        <v>0</v>
      </c>
      <c r="S57">
        <f>IF($B$18&gt;$G57,IF($B$3="em",$H57*'Exponential Model'!T57,IF($B$3="dm",$H57*'Dispersion Model'!T57,IF($B$3="pm",$H57*'Piston Model'!T57,"Wrong Code in B3"))),0)</f>
        <v>0</v>
      </c>
      <c r="T57">
        <f>IF($B$18&gt;$G57,IF($B$3="em",$H57*'Exponential Model'!U57,IF($B$3="dm",$H57*'Dispersion Model'!U57,IF($B$3="pm",$H57*'Piston Model'!U57,"Wrong Code in B3"))),0)</f>
        <v>0</v>
      </c>
      <c r="U57">
        <f>IF($B$18&gt;$G57,IF($B$3="em",$H57*'Exponential Model'!V57,IF($B$3="dm",$H57*'Dispersion Model'!V57,IF($B$3="pm",$H57*'Piston Model'!V57,"Wrong Code in B3"))),0)</f>
        <v>0</v>
      </c>
      <c r="V57">
        <f>IF($B$18&gt;$G57,IF($B$3="em",$H57*'Exponential Model'!W57,IF($B$3="dm",$H57*'Dispersion Model'!W57,IF($B$3="pm",$H57*'Piston Model'!W57,"Wrong Code in B3"))),0)</f>
        <v>394.1</v>
      </c>
      <c r="W57">
        <f>IF($B$18&gt;$G57,IF($B$3="em",$H57*'Exponential Model'!X57,IF($B$3="dm",$H57*'Dispersion Model'!X57,IF($B$3="pm",$H57*'Piston Model'!X57,"Wrong Code in B3"))),0)</f>
        <v>0</v>
      </c>
      <c r="X57">
        <f>IF($B$18&gt;$G57,IF($B$3="em",$H57*'Exponential Model'!Y57,IF($B$3="dm",$H57*'Dispersion Model'!Y57,IF($B$3="pm",$H57*'Piston Model'!Y57,"Wrong Code in B3"))),0)</f>
        <v>0</v>
      </c>
      <c r="Y57">
        <f>IF($B$18&gt;$G57,IF($B$3="em",$H57*'Exponential Model'!Z57,IF($B$3="dm",$H57*'Dispersion Model'!Z57,IF($B$3="pm",$H57*'Piston Model'!Z57,"Wrong Code in B3"))),0)</f>
        <v>0</v>
      </c>
      <c r="Z57">
        <f>IF($B$18&gt;$G57,IF($B$3="em",$H57*'Exponential Model'!AA57,IF($B$3="dm",$H57*'Dispersion Model'!AA57,IF($B$3="pm",$H57*'Piston Model'!AA57,"Wrong Code in B3"))),0)</f>
        <v>0</v>
      </c>
      <c r="AA57">
        <f>IF($B$18&gt;$G57,IF($B$3="em",$H57*'Exponential Model'!AB57,IF($B$3="dm",$H57*'Dispersion Model'!AB57,IF($B$3="pm",$H57*'Piston Model'!AB57,"Wrong Code in B3"))),0)</f>
        <v>0</v>
      </c>
      <c r="AB57">
        <f>IF($B$18&gt;$G57,IF($B$3="em",$H57*'Exponential Model'!AC57,IF($B$3="dm",$H57*'Dispersion Model'!AC57,IF($B$3="pm",$H57*'Piston Model'!AC57,"Wrong Code in B3"))),0)</f>
        <v>0</v>
      </c>
      <c r="AC57">
        <f>IF($B$18&gt;$G57,IF($B$3="em",$H57*'Exponential Model'!AD57,IF($B$3="dm",$H57*'Dispersion Model'!AD57,IF($B$3="pm",$H57*'Piston Model'!AD57,"Wrong Code in B3"))),0)</f>
        <v>0</v>
      </c>
      <c r="AD57">
        <f>IF($B$18&gt;$G57,IF($B$3="em",$H57*'Exponential Model'!AE57,IF($B$3="dm",$H57*'Dispersion Model'!AE57,IF($B$3="pm",$H57*'Piston Model'!AE57,"Wrong Code in B3"))),0)</f>
        <v>0</v>
      </c>
      <c r="AE57">
        <f>IF($B$18&gt;$G57,IF($B$3="em",$H57*'Exponential Model'!AF57,IF($B$3="dm",$H57*'Dispersion Model'!AF57,IF($B$3="pm",$H57*'Piston Model'!AF57,"Wrong Code in B3"))),0)</f>
        <v>0</v>
      </c>
      <c r="AF57">
        <f>IF($B$18&gt;$G57,IF($B$3="em",$H57*'Exponential Model'!AG57,IF($B$3="dm",$H57*'Dispersion Model'!AG57,IF($B$3="pm",$H57*'Piston Model'!AG57,"Wrong Code in B3"))),0)</f>
        <v>0</v>
      </c>
      <c r="AG57">
        <f>IF($B$18&gt;$G57,IF($B$3="em",$H57*'Exponential Model'!AH57,IF($B$3="dm",$H57*'Dispersion Model'!AH57,IF($B$3="pm",$H57*'Piston Model'!AH57,"Wrong Code in B3"))),0)</f>
        <v>0</v>
      </c>
      <c r="AH57">
        <f>IF($B$18&gt;$G57,IF($B$3="em",$H57*'Exponential Model'!AI57,IF($B$3="dm",$H57*'Dispersion Model'!AI57,IF($B$3="pm",$H57*'Piston Model'!AI57,"Wrong Code in B3"))),0)</f>
        <v>0</v>
      </c>
      <c r="AI57">
        <f>IF($B$18&gt;$G57,IF($B$3="em",$H57*'Exponential Model'!AJ57,IF($B$3="dm",$H57*'Dispersion Model'!AJ57,IF($B$3="pm",$H57*'Piston Model'!AJ57,"Wrong Code in B3"))),0)</f>
        <v>0</v>
      </c>
      <c r="AJ57">
        <f>IF($B$18&gt;$G57,IF($B$3="em",$H57*'Exponential Model'!AK57,IF($B$3="dm",$H57*'Dispersion Model'!AK57,IF($B$3="pm",$H57*'Piston Model'!AK57,"Wrong Code in B3"))),0)</f>
        <v>0</v>
      </c>
      <c r="AK57">
        <f>IF($B$18&gt;$G57,IF($B$3="em",$H57*'Exponential Model'!AL57,IF($B$3="dm",$H57*'Dispersion Model'!AL57,IF($B$3="pm",$H57*'Piston Model'!AL57,"Wrong Code in B3"))),0)</f>
        <v>0</v>
      </c>
      <c r="AL57">
        <f>IF($B$18&gt;$G57,IF($B$3="em",$H57*'Exponential Model'!AM57,IF($B$3="dm",$H57*'Dispersion Model'!AM57,IF($B$3="pm",$H57*'Piston Model'!AM57,"Wrong Code in B3"))),0)</f>
        <v>0</v>
      </c>
      <c r="AM57">
        <f>IF($B$18&gt;$G57,IF($B$3="em",$H57*'Exponential Model'!AN57,IF($B$3="dm",$H57*'Dispersion Model'!AN57,IF($B$3="pm",$H57*'Piston Model'!AN57,"Wrong Code in B3"))),0)</f>
        <v>0</v>
      </c>
      <c r="AN57">
        <f>IF($B$18&gt;$G57,IF($B$3="em",$H57*'Exponential Model'!AO57,IF($B$3="dm",$H57*'Dispersion Model'!AO57,IF($B$3="pm",$H57*'Piston Model'!AO57,"Wrong Code in B3"))),0)</f>
        <v>0</v>
      </c>
      <c r="AO57">
        <f>IF($B$18&gt;$G57,IF($B$3="em",$H57*'Exponential Model'!AP57,IF($B$3="dm",$H57*'Dispersion Model'!AP57,IF($B$3="pm",$H57*'Piston Model'!AP57,"Wrong Code in B3"))),0)</f>
        <v>0</v>
      </c>
      <c r="AP57">
        <f>IF($B$18&gt;$G57,IF($B$3="em",$H57*'Exponential Model'!AQ57,IF($B$3="dm",$H57*'Dispersion Model'!AQ57,IF($B$3="pm",$H57*'Piston Model'!AQ57,"Wrong Code in B3"))),0)</f>
        <v>0</v>
      </c>
      <c r="AQ57">
        <f>IF($B$18&gt;$G57,IF($B$3="em",$H57*'Exponential Model'!AR57,IF($B$3="dm",$H57*'Dispersion Model'!AR57,IF($B$3="pm",$H57*'Piston Model'!AR57,"Wrong Code in B3"))),0)</f>
        <v>0</v>
      </c>
      <c r="AR57">
        <f>IF($B$18&gt;$G57,IF($B$3="em",$H57*'Exponential Model'!AS57,IF($B$3="dm",$H57*'Dispersion Model'!AS57,IF($B$3="pm",$H57*'Piston Model'!AS57,"Wrong Code in B3"))),0)</f>
        <v>0</v>
      </c>
      <c r="AS57">
        <f>IF($B$18&gt;$G57,IF($B$3="em",$H57*'Exponential Model'!AT57,IF($B$3="dm",$H57*'Dispersion Model'!AT57,IF($B$3="pm",$H57*'Piston Model'!AT57,"Wrong Code in B3"))),0)</f>
        <v>0</v>
      </c>
      <c r="AT57">
        <f>IF($B$18&gt;$G57,IF($B$3="em",$H57*'Exponential Model'!AU57,IF($B$3="dm",$H57*'Dispersion Model'!AU57,IF($B$3="pm",$H57*'Piston Model'!AU57,"Wrong Code in B3"))),0)</f>
        <v>0</v>
      </c>
      <c r="AU57">
        <f>IF($B$18&gt;$G57,IF($B$3="em",$H57*'Exponential Model'!AV57,IF($B$3="dm",$H57*'Dispersion Model'!AV57,IF($B$3="pm",$H57*'Piston Model'!AV57,"Wrong Code in B3"))),0)</f>
        <v>0</v>
      </c>
    </row>
    <row r="58" spans="7:47" x14ac:dyDescent="0.15">
      <c r="G58">
        <v>1986</v>
      </c>
      <c r="H58">
        <f>IF($B$15="tr",'Tritium Input'!H67,IF($B$15="cfc",'CFC Input'!H67,IF($B$15="kr",'85Kr Input'!H67,IF($B$15="he",'Tritium Input'!L67,"Wrong Code in B12!"))))</f>
        <v>411.5</v>
      </c>
      <c r="I58">
        <f>IF($B$18&gt;$G58,IF($B$3="em",$H58*'Exponential Model'!J58,IF($B$3="dm",$H58*'Dispersion Model'!J58,IF($B$3="pm",$H58*'Piston Model'!J58,"Wrong Code in B3"))),0)</f>
        <v>0</v>
      </c>
      <c r="J58">
        <f>IF($B$18&gt;$G58,IF($B$3="em",$H58*'Exponential Model'!K58,IF($B$3="dm",$H58*'Dispersion Model'!K58,IF($B$3="pm",$H58*'Piston Model'!K58,"Wrong Code in B3"))),0)</f>
        <v>0</v>
      </c>
      <c r="K58">
        <f>IF($B$18&gt;$G58,IF($B$3="em",$H58*'Exponential Model'!L58,IF($B$3="dm",$H58*'Dispersion Model'!L58,IF($B$3="pm",$H58*'Piston Model'!L58,"Wrong Code in B3"))),0)</f>
        <v>0</v>
      </c>
      <c r="L58">
        <f>IF($B$18&gt;$G58,IF($B$3="em",$H58*'Exponential Model'!M58,IF($B$3="dm",$H58*'Dispersion Model'!M58,IF($B$3="pm",$H58*'Piston Model'!M58,"Wrong Code in B3"))),0)</f>
        <v>0</v>
      </c>
      <c r="M58">
        <f>IF($B$18&gt;$G58,IF($B$3="em",$H58*'Exponential Model'!N58,IF($B$3="dm",$H58*'Dispersion Model'!N58,IF($B$3="pm",$H58*'Piston Model'!N58,"Wrong Code in B3"))),0)</f>
        <v>0</v>
      </c>
      <c r="N58">
        <f>IF($B$18&gt;$G58,IF($B$3="em",$H58*'Exponential Model'!O58,IF($B$3="dm",$H58*'Dispersion Model'!O58,IF($B$3="pm",$H58*'Piston Model'!O58,"Wrong Code in B3"))),0)</f>
        <v>0</v>
      </c>
      <c r="O58">
        <f>IF($B$18&gt;$G58,IF($B$3="em",$H58*'Exponential Model'!P58,IF($B$3="dm",$H58*'Dispersion Model'!P58,IF($B$3="pm",$H58*'Piston Model'!P58,"Wrong Code in B3"))),0)</f>
        <v>0</v>
      </c>
      <c r="P58">
        <f>IF($B$18&gt;$G58,IF($B$3="em",$H58*'Exponential Model'!Q58,IF($B$3="dm",$H58*'Dispersion Model'!Q58,IF($B$3="pm",$H58*'Piston Model'!Q58,"Wrong Code in B3"))),0)</f>
        <v>0</v>
      </c>
      <c r="Q58">
        <f>IF($B$18&gt;$G58,IF($B$3="em",$H58*'Exponential Model'!R58,IF($B$3="dm",$H58*'Dispersion Model'!R58,IF($B$3="pm",$H58*'Piston Model'!R58,"Wrong Code in B3"))),0)</f>
        <v>0</v>
      </c>
      <c r="R58">
        <f>IF($B$18&gt;$G58,IF($B$3="em",$H58*'Exponential Model'!S58,IF($B$3="dm",$H58*'Dispersion Model'!S58,IF($B$3="pm",$H58*'Piston Model'!S58,"Wrong Code in B3"))),0)</f>
        <v>0</v>
      </c>
      <c r="S58">
        <f>IF($B$18&gt;$G58,IF($B$3="em",$H58*'Exponential Model'!T58,IF($B$3="dm",$H58*'Dispersion Model'!T58,IF($B$3="pm",$H58*'Piston Model'!T58,"Wrong Code in B3"))),0)</f>
        <v>0</v>
      </c>
      <c r="T58">
        <f>IF($B$18&gt;$G58,IF($B$3="em",$H58*'Exponential Model'!U58,IF($B$3="dm",$H58*'Dispersion Model'!U58,IF($B$3="pm",$H58*'Piston Model'!U58,"Wrong Code in B3"))),0)</f>
        <v>0</v>
      </c>
      <c r="U58">
        <f>IF($B$18&gt;$G58,IF($B$3="em",$H58*'Exponential Model'!V58,IF($B$3="dm",$H58*'Dispersion Model'!V58,IF($B$3="pm",$H58*'Piston Model'!V58,"Wrong Code in B3"))),0)</f>
        <v>411.5</v>
      </c>
      <c r="V58">
        <f>IF($B$18&gt;$G58,IF($B$3="em",$H58*'Exponential Model'!W58,IF($B$3="dm",$H58*'Dispersion Model'!W58,IF($B$3="pm",$H58*'Piston Model'!W58,"Wrong Code in B3"))),0)</f>
        <v>0</v>
      </c>
      <c r="W58">
        <f>IF($B$18&gt;$G58,IF($B$3="em",$H58*'Exponential Model'!X58,IF($B$3="dm",$H58*'Dispersion Model'!X58,IF($B$3="pm",$H58*'Piston Model'!X58,"Wrong Code in B3"))),0)</f>
        <v>0</v>
      </c>
      <c r="X58">
        <f>IF($B$18&gt;$G58,IF($B$3="em",$H58*'Exponential Model'!Y58,IF($B$3="dm",$H58*'Dispersion Model'!Y58,IF($B$3="pm",$H58*'Piston Model'!Y58,"Wrong Code in B3"))),0)</f>
        <v>0</v>
      </c>
      <c r="Y58">
        <f>IF($B$18&gt;$G58,IF($B$3="em",$H58*'Exponential Model'!Z58,IF($B$3="dm",$H58*'Dispersion Model'!Z58,IF($B$3="pm",$H58*'Piston Model'!Z58,"Wrong Code in B3"))),0)</f>
        <v>0</v>
      </c>
      <c r="Z58">
        <f>IF($B$18&gt;$G58,IF($B$3="em",$H58*'Exponential Model'!AA58,IF($B$3="dm",$H58*'Dispersion Model'!AA58,IF($B$3="pm",$H58*'Piston Model'!AA58,"Wrong Code in B3"))),0)</f>
        <v>0</v>
      </c>
      <c r="AA58">
        <f>IF($B$18&gt;$G58,IF($B$3="em",$H58*'Exponential Model'!AB58,IF($B$3="dm",$H58*'Dispersion Model'!AB58,IF($B$3="pm",$H58*'Piston Model'!AB58,"Wrong Code in B3"))),0)</f>
        <v>0</v>
      </c>
      <c r="AB58">
        <f>IF($B$18&gt;$G58,IF($B$3="em",$H58*'Exponential Model'!AC58,IF($B$3="dm",$H58*'Dispersion Model'!AC58,IF($B$3="pm",$H58*'Piston Model'!AC58,"Wrong Code in B3"))),0)</f>
        <v>0</v>
      </c>
      <c r="AC58">
        <f>IF($B$18&gt;$G58,IF($B$3="em",$H58*'Exponential Model'!AD58,IF($B$3="dm",$H58*'Dispersion Model'!AD58,IF($B$3="pm",$H58*'Piston Model'!AD58,"Wrong Code in B3"))),0)</f>
        <v>0</v>
      </c>
      <c r="AD58">
        <f>IF($B$18&gt;$G58,IF($B$3="em",$H58*'Exponential Model'!AE58,IF($B$3="dm",$H58*'Dispersion Model'!AE58,IF($B$3="pm",$H58*'Piston Model'!AE58,"Wrong Code in B3"))),0)</f>
        <v>0</v>
      </c>
      <c r="AE58">
        <f>IF($B$18&gt;$G58,IF($B$3="em",$H58*'Exponential Model'!AF58,IF($B$3="dm",$H58*'Dispersion Model'!AF58,IF($B$3="pm",$H58*'Piston Model'!AF58,"Wrong Code in B3"))),0)</f>
        <v>0</v>
      </c>
      <c r="AF58">
        <f>IF($B$18&gt;$G58,IF($B$3="em",$H58*'Exponential Model'!AG58,IF($B$3="dm",$H58*'Dispersion Model'!AG58,IF($B$3="pm",$H58*'Piston Model'!AG58,"Wrong Code in B3"))),0)</f>
        <v>0</v>
      </c>
      <c r="AG58">
        <f>IF($B$18&gt;$G58,IF($B$3="em",$H58*'Exponential Model'!AH58,IF($B$3="dm",$H58*'Dispersion Model'!AH58,IF($B$3="pm",$H58*'Piston Model'!AH58,"Wrong Code in B3"))),0)</f>
        <v>0</v>
      </c>
      <c r="AH58">
        <f>IF($B$18&gt;$G58,IF($B$3="em",$H58*'Exponential Model'!AI58,IF($B$3="dm",$H58*'Dispersion Model'!AI58,IF($B$3="pm",$H58*'Piston Model'!AI58,"Wrong Code in B3"))),0)</f>
        <v>0</v>
      </c>
      <c r="AI58">
        <f>IF($B$18&gt;$G58,IF($B$3="em",$H58*'Exponential Model'!AJ58,IF($B$3="dm",$H58*'Dispersion Model'!AJ58,IF($B$3="pm",$H58*'Piston Model'!AJ58,"Wrong Code in B3"))),0)</f>
        <v>0</v>
      </c>
      <c r="AJ58">
        <f>IF($B$18&gt;$G58,IF($B$3="em",$H58*'Exponential Model'!AK58,IF($B$3="dm",$H58*'Dispersion Model'!AK58,IF($B$3="pm",$H58*'Piston Model'!AK58,"Wrong Code in B3"))),0)</f>
        <v>0</v>
      </c>
      <c r="AK58">
        <f>IF($B$18&gt;$G58,IF($B$3="em",$H58*'Exponential Model'!AL58,IF($B$3="dm",$H58*'Dispersion Model'!AL58,IF($B$3="pm",$H58*'Piston Model'!AL58,"Wrong Code in B3"))),0)</f>
        <v>0</v>
      </c>
      <c r="AL58">
        <f>IF($B$18&gt;$G58,IF($B$3="em",$H58*'Exponential Model'!AM58,IF($B$3="dm",$H58*'Dispersion Model'!AM58,IF($B$3="pm",$H58*'Piston Model'!AM58,"Wrong Code in B3"))),0)</f>
        <v>0</v>
      </c>
      <c r="AM58">
        <f>IF($B$18&gt;$G58,IF($B$3="em",$H58*'Exponential Model'!AN58,IF($B$3="dm",$H58*'Dispersion Model'!AN58,IF($B$3="pm",$H58*'Piston Model'!AN58,"Wrong Code in B3"))),0)</f>
        <v>0</v>
      </c>
      <c r="AN58">
        <f>IF($B$18&gt;$G58,IF($B$3="em",$H58*'Exponential Model'!AO58,IF($B$3="dm",$H58*'Dispersion Model'!AO58,IF($B$3="pm",$H58*'Piston Model'!AO58,"Wrong Code in B3"))),0)</f>
        <v>0</v>
      </c>
      <c r="AO58">
        <f>IF($B$18&gt;$G58,IF($B$3="em",$H58*'Exponential Model'!AP58,IF($B$3="dm",$H58*'Dispersion Model'!AP58,IF($B$3="pm",$H58*'Piston Model'!AP58,"Wrong Code in B3"))),0)</f>
        <v>0</v>
      </c>
      <c r="AP58">
        <f>IF($B$18&gt;$G58,IF($B$3="em",$H58*'Exponential Model'!AQ58,IF($B$3="dm",$H58*'Dispersion Model'!AQ58,IF($B$3="pm",$H58*'Piston Model'!AQ58,"Wrong Code in B3"))),0)</f>
        <v>0</v>
      </c>
      <c r="AQ58">
        <f>IF($B$18&gt;$G58,IF($B$3="em",$H58*'Exponential Model'!AR58,IF($B$3="dm",$H58*'Dispersion Model'!AR58,IF($B$3="pm",$H58*'Piston Model'!AR58,"Wrong Code in B3"))),0)</f>
        <v>0</v>
      </c>
      <c r="AR58">
        <f>IF($B$18&gt;$G58,IF($B$3="em",$H58*'Exponential Model'!AS58,IF($B$3="dm",$H58*'Dispersion Model'!AS58,IF($B$3="pm",$H58*'Piston Model'!AS58,"Wrong Code in B3"))),0)</f>
        <v>0</v>
      </c>
      <c r="AS58">
        <f>IF($B$18&gt;$G58,IF($B$3="em",$H58*'Exponential Model'!AT58,IF($B$3="dm",$H58*'Dispersion Model'!AT58,IF($B$3="pm",$H58*'Piston Model'!AT58,"Wrong Code in B3"))),0)</f>
        <v>0</v>
      </c>
      <c r="AT58">
        <f>IF($B$18&gt;$G58,IF($B$3="em",$H58*'Exponential Model'!AU58,IF($B$3="dm",$H58*'Dispersion Model'!AU58,IF($B$3="pm",$H58*'Piston Model'!AU58,"Wrong Code in B3"))),0)</f>
        <v>0</v>
      </c>
      <c r="AU58">
        <f>IF($B$18&gt;$G58,IF($B$3="em",$H58*'Exponential Model'!AV58,IF($B$3="dm",$H58*'Dispersion Model'!AV58,IF($B$3="pm",$H58*'Piston Model'!AV58,"Wrong Code in B3"))),0)</f>
        <v>0</v>
      </c>
    </row>
    <row r="59" spans="7:47" x14ac:dyDescent="0.15">
      <c r="G59">
        <v>1987</v>
      </c>
      <c r="H59">
        <f>IF($B$15="tr",'Tritium Input'!H68,IF($B$15="cfc",'CFC Input'!H68,IF($B$15="kr",'85Kr Input'!H68,IF($B$15="he",'Tritium Input'!L68,"Wrong Code in B12!"))))</f>
        <v>429.3</v>
      </c>
      <c r="I59">
        <f>IF($B$18&gt;$G59,IF($B$3="em",$H59*'Exponential Model'!J59,IF($B$3="dm",$H59*'Dispersion Model'!J59,IF($B$3="pm",$H59*'Piston Model'!J59,"Wrong Code in B3"))),0)</f>
        <v>0</v>
      </c>
      <c r="J59">
        <f>IF($B$18&gt;$G59,IF($B$3="em",$H59*'Exponential Model'!K59,IF($B$3="dm",$H59*'Dispersion Model'!K59,IF($B$3="pm",$H59*'Piston Model'!K59,"Wrong Code in B3"))),0)</f>
        <v>0</v>
      </c>
      <c r="K59">
        <f>IF($B$18&gt;$G59,IF($B$3="em",$H59*'Exponential Model'!L59,IF($B$3="dm",$H59*'Dispersion Model'!L59,IF($B$3="pm",$H59*'Piston Model'!L59,"Wrong Code in B3"))),0)</f>
        <v>0</v>
      </c>
      <c r="L59">
        <f>IF($B$18&gt;$G59,IF($B$3="em",$H59*'Exponential Model'!M59,IF($B$3="dm",$H59*'Dispersion Model'!M59,IF($B$3="pm",$H59*'Piston Model'!M59,"Wrong Code in B3"))),0)</f>
        <v>0</v>
      </c>
      <c r="M59">
        <f>IF($B$18&gt;$G59,IF($B$3="em",$H59*'Exponential Model'!N59,IF($B$3="dm",$H59*'Dispersion Model'!N59,IF($B$3="pm",$H59*'Piston Model'!N59,"Wrong Code in B3"))),0)</f>
        <v>0</v>
      </c>
      <c r="N59">
        <f>IF($B$18&gt;$G59,IF($B$3="em",$H59*'Exponential Model'!O59,IF($B$3="dm",$H59*'Dispersion Model'!O59,IF($B$3="pm",$H59*'Piston Model'!O59,"Wrong Code in B3"))),0)</f>
        <v>0</v>
      </c>
      <c r="O59">
        <f>IF($B$18&gt;$G59,IF($B$3="em",$H59*'Exponential Model'!P59,IF($B$3="dm",$H59*'Dispersion Model'!P59,IF($B$3="pm",$H59*'Piston Model'!P59,"Wrong Code in B3"))),0)</f>
        <v>0</v>
      </c>
      <c r="P59">
        <f>IF($B$18&gt;$G59,IF($B$3="em",$H59*'Exponential Model'!Q59,IF($B$3="dm",$H59*'Dispersion Model'!Q59,IF($B$3="pm",$H59*'Piston Model'!Q59,"Wrong Code in B3"))),0)</f>
        <v>0</v>
      </c>
      <c r="Q59">
        <f>IF($B$18&gt;$G59,IF($B$3="em",$H59*'Exponential Model'!R59,IF($B$3="dm",$H59*'Dispersion Model'!R59,IF($B$3="pm",$H59*'Piston Model'!R59,"Wrong Code in B3"))),0)</f>
        <v>0</v>
      </c>
      <c r="R59">
        <f>IF($B$18&gt;$G59,IF($B$3="em",$H59*'Exponential Model'!S59,IF($B$3="dm",$H59*'Dispersion Model'!S59,IF($B$3="pm",$H59*'Piston Model'!S59,"Wrong Code in B3"))),0)</f>
        <v>0</v>
      </c>
      <c r="S59">
        <f>IF($B$18&gt;$G59,IF($B$3="em",$H59*'Exponential Model'!T59,IF($B$3="dm",$H59*'Dispersion Model'!T59,IF($B$3="pm",$H59*'Piston Model'!T59,"Wrong Code in B3"))),0)</f>
        <v>0</v>
      </c>
      <c r="T59">
        <f>IF($B$18&gt;$G59,IF($B$3="em",$H59*'Exponential Model'!U59,IF($B$3="dm",$H59*'Dispersion Model'!U59,IF($B$3="pm",$H59*'Piston Model'!U59,"Wrong Code in B3"))),0)</f>
        <v>429.3</v>
      </c>
      <c r="U59">
        <f>IF($B$18&gt;$G59,IF($B$3="em",$H59*'Exponential Model'!V59,IF($B$3="dm",$H59*'Dispersion Model'!V59,IF($B$3="pm",$H59*'Piston Model'!V59,"Wrong Code in B3"))),0)</f>
        <v>0</v>
      </c>
      <c r="V59">
        <f>IF($B$18&gt;$G59,IF($B$3="em",$H59*'Exponential Model'!W59,IF($B$3="dm",$H59*'Dispersion Model'!W59,IF($B$3="pm",$H59*'Piston Model'!W59,"Wrong Code in B3"))),0)</f>
        <v>0</v>
      </c>
      <c r="W59">
        <f>IF($B$18&gt;$G59,IF($B$3="em",$H59*'Exponential Model'!X59,IF($B$3="dm",$H59*'Dispersion Model'!X59,IF($B$3="pm",$H59*'Piston Model'!X59,"Wrong Code in B3"))),0)</f>
        <v>0</v>
      </c>
      <c r="X59">
        <f>IF($B$18&gt;$G59,IF($B$3="em",$H59*'Exponential Model'!Y59,IF($B$3="dm",$H59*'Dispersion Model'!Y59,IF($B$3="pm",$H59*'Piston Model'!Y59,"Wrong Code in B3"))),0)</f>
        <v>0</v>
      </c>
      <c r="Y59">
        <f>IF($B$18&gt;$G59,IF($B$3="em",$H59*'Exponential Model'!Z59,IF($B$3="dm",$H59*'Dispersion Model'!Z59,IF($B$3="pm",$H59*'Piston Model'!Z59,"Wrong Code in B3"))),0)</f>
        <v>0</v>
      </c>
      <c r="Z59">
        <f>IF($B$18&gt;$G59,IF($B$3="em",$H59*'Exponential Model'!AA59,IF($B$3="dm",$H59*'Dispersion Model'!AA59,IF($B$3="pm",$H59*'Piston Model'!AA59,"Wrong Code in B3"))),0)</f>
        <v>0</v>
      </c>
      <c r="AA59">
        <f>IF($B$18&gt;$G59,IF($B$3="em",$H59*'Exponential Model'!AB59,IF($B$3="dm",$H59*'Dispersion Model'!AB59,IF($B$3="pm",$H59*'Piston Model'!AB59,"Wrong Code in B3"))),0)</f>
        <v>0</v>
      </c>
      <c r="AB59">
        <f>IF($B$18&gt;$G59,IF($B$3="em",$H59*'Exponential Model'!AC59,IF($B$3="dm",$H59*'Dispersion Model'!AC59,IF($B$3="pm",$H59*'Piston Model'!AC59,"Wrong Code in B3"))),0)</f>
        <v>0</v>
      </c>
      <c r="AC59">
        <f>IF($B$18&gt;$G59,IF($B$3="em",$H59*'Exponential Model'!AD59,IF($B$3="dm",$H59*'Dispersion Model'!AD59,IF($B$3="pm",$H59*'Piston Model'!AD59,"Wrong Code in B3"))),0)</f>
        <v>0</v>
      </c>
      <c r="AD59">
        <f>IF($B$18&gt;$G59,IF($B$3="em",$H59*'Exponential Model'!AE59,IF($B$3="dm",$H59*'Dispersion Model'!AE59,IF($B$3="pm",$H59*'Piston Model'!AE59,"Wrong Code in B3"))),0)</f>
        <v>0</v>
      </c>
      <c r="AE59">
        <f>IF($B$18&gt;$G59,IF($B$3="em",$H59*'Exponential Model'!AF59,IF($B$3="dm",$H59*'Dispersion Model'!AF59,IF($B$3="pm",$H59*'Piston Model'!AF59,"Wrong Code in B3"))),0)</f>
        <v>0</v>
      </c>
      <c r="AF59">
        <f>IF($B$18&gt;$G59,IF($B$3="em",$H59*'Exponential Model'!AG59,IF($B$3="dm",$H59*'Dispersion Model'!AG59,IF($B$3="pm",$H59*'Piston Model'!AG59,"Wrong Code in B3"))),0)</f>
        <v>0</v>
      </c>
      <c r="AG59">
        <f>IF($B$18&gt;$G59,IF($B$3="em",$H59*'Exponential Model'!AH59,IF($B$3="dm",$H59*'Dispersion Model'!AH59,IF($B$3="pm",$H59*'Piston Model'!AH59,"Wrong Code in B3"))),0)</f>
        <v>0</v>
      </c>
      <c r="AH59">
        <f>IF($B$18&gt;$G59,IF($B$3="em",$H59*'Exponential Model'!AI59,IF($B$3="dm",$H59*'Dispersion Model'!AI59,IF($B$3="pm",$H59*'Piston Model'!AI59,"Wrong Code in B3"))),0)</f>
        <v>0</v>
      </c>
      <c r="AI59">
        <f>IF($B$18&gt;$G59,IF($B$3="em",$H59*'Exponential Model'!AJ59,IF($B$3="dm",$H59*'Dispersion Model'!AJ59,IF($B$3="pm",$H59*'Piston Model'!AJ59,"Wrong Code in B3"))),0)</f>
        <v>0</v>
      </c>
      <c r="AJ59">
        <f>IF($B$18&gt;$G59,IF($B$3="em",$H59*'Exponential Model'!AK59,IF($B$3="dm",$H59*'Dispersion Model'!AK59,IF($B$3="pm",$H59*'Piston Model'!AK59,"Wrong Code in B3"))),0)</f>
        <v>0</v>
      </c>
      <c r="AK59">
        <f>IF($B$18&gt;$G59,IF($B$3="em",$H59*'Exponential Model'!AL59,IF($B$3="dm",$H59*'Dispersion Model'!AL59,IF($B$3="pm",$H59*'Piston Model'!AL59,"Wrong Code in B3"))),0)</f>
        <v>0</v>
      </c>
      <c r="AL59">
        <f>IF($B$18&gt;$G59,IF($B$3="em",$H59*'Exponential Model'!AM59,IF($B$3="dm",$H59*'Dispersion Model'!AM59,IF($B$3="pm",$H59*'Piston Model'!AM59,"Wrong Code in B3"))),0)</f>
        <v>0</v>
      </c>
      <c r="AM59">
        <f>IF($B$18&gt;$G59,IF($B$3="em",$H59*'Exponential Model'!AN59,IF($B$3="dm",$H59*'Dispersion Model'!AN59,IF($B$3="pm",$H59*'Piston Model'!AN59,"Wrong Code in B3"))),0)</f>
        <v>0</v>
      </c>
      <c r="AN59">
        <f>IF($B$18&gt;$G59,IF($B$3="em",$H59*'Exponential Model'!AO59,IF($B$3="dm",$H59*'Dispersion Model'!AO59,IF($B$3="pm",$H59*'Piston Model'!AO59,"Wrong Code in B3"))),0)</f>
        <v>0</v>
      </c>
      <c r="AO59">
        <f>IF($B$18&gt;$G59,IF($B$3="em",$H59*'Exponential Model'!AP59,IF($B$3="dm",$H59*'Dispersion Model'!AP59,IF($B$3="pm",$H59*'Piston Model'!AP59,"Wrong Code in B3"))),0)</f>
        <v>0</v>
      </c>
      <c r="AP59">
        <f>IF($B$18&gt;$G59,IF($B$3="em",$H59*'Exponential Model'!AQ59,IF($B$3="dm",$H59*'Dispersion Model'!AQ59,IF($B$3="pm",$H59*'Piston Model'!AQ59,"Wrong Code in B3"))),0)</f>
        <v>0</v>
      </c>
      <c r="AQ59">
        <f>IF($B$18&gt;$G59,IF($B$3="em",$H59*'Exponential Model'!AR59,IF($B$3="dm",$H59*'Dispersion Model'!AR59,IF($B$3="pm",$H59*'Piston Model'!AR59,"Wrong Code in B3"))),0)</f>
        <v>0</v>
      </c>
      <c r="AR59">
        <f>IF($B$18&gt;$G59,IF($B$3="em",$H59*'Exponential Model'!AS59,IF($B$3="dm",$H59*'Dispersion Model'!AS59,IF($B$3="pm",$H59*'Piston Model'!AS59,"Wrong Code in B3"))),0)</f>
        <v>0</v>
      </c>
      <c r="AS59">
        <f>IF($B$18&gt;$G59,IF($B$3="em",$H59*'Exponential Model'!AT59,IF($B$3="dm",$H59*'Dispersion Model'!AT59,IF($B$3="pm",$H59*'Piston Model'!AT59,"Wrong Code in B3"))),0)</f>
        <v>0</v>
      </c>
      <c r="AT59">
        <f>IF($B$18&gt;$G59,IF($B$3="em",$H59*'Exponential Model'!AU59,IF($B$3="dm",$H59*'Dispersion Model'!AU59,IF($B$3="pm",$H59*'Piston Model'!AU59,"Wrong Code in B3"))),0)</f>
        <v>0</v>
      </c>
      <c r="AU59">
        <f>IF($B$18&gt;$G59,IF($B$3="em",$H59*'Exponential Model'!AV59,IF($B$3="dm",$H59*'Dispersion Model'!AV59,IF($B$3="pm",$H59*'Piston Model'!AV59,"Wrong Code in B3"))),0)</f>
        <v>0</v>
      </c>
    </row>
    <row r="60" spans="7:47" x14ac:dyDescent="0.15">
      <c r="G60">
        <v>1988</v>
      </c>
      <c r="H60">
        <f>IF($B$15="tr",'Tritium Input'!H69,IF($B$15="cfc",'CFC Input'!H69,IF($B$15="kr",'85Kr Input'!H69,IF($B$15="he",'Tritium Input'!L69,"Wrong Code in B12!"))))</f>
        <v>447.5</v>
      </c>
      <c r="I60">
        <f>IF($B$18&gt;$G60,IF($B$3="em",$H60*'Exponential Model'!J60,IF($B$3="dm",$H60*'Dispersion Model'!J60,IF($B$3="pm",$H60*'Piston Model'!J60,"Wrong Code in B3"))),0)</f>
        <v>0</v>
      </c>
      <c r="J60">
        <f>IF($B$18&gt;$G60,IF($B$3="em",$H60*'Exponential Model'!K60,IF($B$3="dm",$H60*'Dispersion Model'!K60,IF($B$3="pm",$H60*'Piston Model'!K60,"Wrong Code in B3"))),0)</f>
        <v>0</v>
      </c>
      <c r="K60">
        <f>IF($B$18&gt;$G60,IF($B$3="em",$H60*'Exponential Model'!L60,IF($B$3="dm",$H60*'Dispersion Model'!L60,IF($B$3="pm",$H60*'Piston Model'!L60,"Wrong Code in B3"))),0)</f>
        <v>0</v>
      </c>
      <c r="L60">
        <f>IF($B$18&gt;$G60,IF($B$3="em",$H60*'Exponential Model'!M60,IF($B$3="dm",$H60*'Dispersion Model'!M60,IF($B$3="pm",$H60*'Piston Model'!M60,"Wrong Code in B3"))),0)</f>
        <v>0</v>
      </c>
      <c r="M60">
        <f>IF($B$18&gt;$G60,IF($B$3="em",$H60*'Exponential Model'!N60,IF($B$3="dm",$H60*'Dispersion Model'!N60,IF($B$3="pm",$H60*'Piston Model'!N60,"Wrong Code in B3"))),0)</f>
        <v>0</v>
      </c>
      <c r="N60">
        <f>IF($B$18&gt;$G60,IF($B$3="em",$H60*'Exponential Model'!O60,IF($B$3="dm",$H60*'Dispersion Model'!O60,IF($B$3="pm",$H60*'Piston Model'!O60,"Wrong Code in B3"))),0)</f>
        <v>0</v>
      </c>
      <c r="O60">
        <f>IF($B$18&gt;$G60,IF($B$3="em",$H60*'Exponential Model'!P60,IF($B$3="dm",$H60*'Dispersion Model'!P60,IF($B$3="pm",$H60*'Piston Model'!P60,"Wrong Code in B3"))),0)</f>
        <v>0</v>
      </c>
      <c r="P60">
        <f>IF($B$18&gt;$G60,IF($B$3="em",$H60*'Exponential Model'!Q60,IF($B$3="dm",$H60*'Dispersion Model'!Q60,IF($B$3="pm",$H60*'Piston Model'!Q60,"Wrong Code in B3"))),0)</f>
        <v>0</v>
      </c>
      <c r="Q60">
        <f>IF($B$18&gt;$G60,IF($B$3="em",$H60*'Exponential Model'!R60,IF($B$3="dm",$H60*'Dispersion Model'!R60,IF($B$3="pm",$H60*'Piston Model'!R60,"Wrong Code in B3"))),0)</f>
        <v>0</v>
      </c>
      <c r="R60">
        <f>IF($B$18&gt;$G60,IF($B$3="em",$H60*'Exponential Model'!S60,IF($B$3="dm",$H60*'Dispersion Model'!S60,IF($B$3="pm",$H60*'Piston Model'!S60,"Wrong Code in B3"))),0)</f>
        <v>0</v>
      </c>
      <c r="S60">
        <f>IF($B$18&gt;$G60,IF($B$3="em",$H60*'Exponential Model'!T60,IF($B$3="dm",$H60*'Dispersion Model'!T60,IF($B$3="pm",$H60*'Piston Model'!T60,"Wrong Code in B3"))),0)</f>
        <v>447.5</v>
      </c>
      <c r="T60">
        <f>IF($B$18&gt;$G60,IF($B$3="em",$H60*'Exponential Model'!U60,IF($B$3="dm",$H60*'Dispersion Model'!U60,IF($B$3="pm",$H60*'Piston Model'!U60,"Wrong Code in B3"))),0)</f>
        <v>0</v>
      </c>
      <c r="U60">
        <f>IF($B$18&gt;$G60,IF($B$3="em",$H60*'Exponential Model'!V60,IF($B$3="dm",$H60*'Dispersion Model'!V60,IF($B$3="pm",$H60*'Piston Model'!V60,"Wrong Code in B3"))),0)</f>
        <v>0</v>
      </c>
      <c r="V60">
        <f>IF($B$18&gt;$G60,IF($B$3="em",$H60*'Exponential Model'!W60,IF($B$3="dm",$H60*'Dispersion Model'!W60,IF($B$3="pm",$H60*'Piston Model'!W60,"Wrong Code in B3"))),0)</f>
        <v>0</v>
      </c>
      <c r="W60">
        <f>IF($B$18&gt;$G60,IF($B$3="em",$H60*'Exponential Model'!X60,IF($B$3="dm",$H60*'Dispersion Model'!X60,IF($B$3="pm",$H60*'Piston Model'!X60,"Wrong Code in B3"))),0)</f>
        <v>0</v>
      </c>
      <c r="X60">
        <f>IF($B$18&gt;$G60,IF($B$3="em",$H60*'Exponential Model'!Y60,IF($B$3="dm",$H60*'Dispersion Model'!Y60,IF($B$3="pm",$H60*'Piston Model'!Y60,"Wrong Code in B3"))),0)</f>
        <v>0</v>
      </c>
      <c r="Y60">
        <f>IF($B$18&gt;$G60,IF($B$3="em",$H60*'Exponential Model'!Z60,IF($B$3="dm",$H60*'Dispersion Model'!Z60,IF($B$3="pm",$H60*'Piston Model'!Z60,"Wrong Code in B3"))),0)</f>
        <v>0</v>
      </c>
      <c r="Z60">
        <f>IF($B$18&gt;$G60,IF($B$3="em",$H60*'Exponential Model'!AA60,IF($B$3="dm",$H60*'Dispersion Model'!AA60,IF($B$3="pm",$H60*'Piston Model'!AA60,"Wrong Code in B3"))),0)</f>
        <v>0</v>
      </c>
      <c r="AA60">
        <f>IF($B$18&gt;$G60,IF($B$3="em",$H60*'Exponential Model'!AB60,IF($B$3="dm",$H60*'Dispersion Model'!AB60,IF($B$3="pm",$H60*'Piston Model'!AB60,"Wrong Code in B3"))),0)</f>
        <v>0</v>
      </c>
      <c r="AB60">
        <f>IF($B$18&gt;$G60,IF($B$3="em",$H60*'Exponential Model'!AC60,IF($B$3="dm",$H60*'Dispersion Model'!AC60,IF($B$3="pm",$H60*'Piston Model'!AC60,"Wrong Code in B3"))),0)</f>
        <v>0</v>
      </c>
      <c r="AC60">
        <f>IF($B$18&gt;$G60,IF($B$3="em",$H60*'Exponential Model'!AD60,IF($B$3="dm",$H60*'Dispersion Model'!AD60,IF($B$3="pm",$H60*'Piston Model'!AD60,"Wrong Code in B3"))),0)</f>
        <v>0</v>
      </c>
      <c r="AD60">
        <f>IF($B$18&gt;$G60,IF($B$3="em",$H60*'Exponential Model'!AE60,IF($B$3="dm",$H60*'Dispersion Model'!AE60,IF($B$3="pm",$H60*'Piston Model'!AE60,"Wrong Code in B3"))),0)</f>
        <v>0</v>
      </c>
      <c r="AE60">
        <f>IF($B$18&gt;$G60,IF($B$3="em",$H60*'Exponential Model'!AF60,IF($B$3="dm",$H60*'Dispersion Model'!AF60,IF($B$3="pm",$H60*'Piston Model'!AF60,"Wrong Code in B3"))),0)</f>
        <v>0</v>
      </c>
      <c r="AF60">
        <f>IF($B$18&gt;$G60,IF($B$3="em",$H60*'Exponential Model'!AG60,IF($B$3="dm",$H60*'Dispersion Model'!AG60,IF($B$3="pm",$H60*'Piston Model'!AG60,"Wrong Code in B3"))),0)</f>
        <v>0</v>
      </c>
      <c r="AG60">
        <f>IF($B$18&gt;$G60,IF($B$3="em",$H60*'Exponential Model'!AH60,IF($B$3="dm",$H60*'Dispersion Model'!AH60,IF($B$3="pm",$H60*'Piston Model'!AH60,"Wrong Code in B3"))),0)</f>
        <v>0</v>
      </c>
      <c r="AH60">
        <f>IF($B$18&gt;$G60,IF($B$3="em",$H60*'Exponential Model'!AI60,IF($B$3="dm",$H60*'Dispersion Model'!AI60,IF($B$3="pm",$H60*'Piston Model'!AI60,"Wrong Code in B3"))),0)</f>
        <v>0</v>
      </c>
      <c r="AI60">
        <f>IF($B$18&gt;$G60,IF($B$3="em",$H60*'Exponential Model'!AJ60,IF($B$3="dm",$H60*'Dispersion Model'!AJ60,IF($B$3="pm",$H60*'Piston Model'!AJ60,"Wrong Code in B3"))),0)</f>
        <v>0</v>
      </c>
      <c r="AJ60">
        <f>IF($B$18&gt;$G60,IF($B$3="em",$H60*'Exponential Model'!AK60,IF($B$3="dm",$H60*'Dispersion Model'!AK60,IF($B$3="pm",$H60*'Piston Model'!AK60,"Wrong Code in B3"))),0)</f>
        <v>0</v>
      </c>
      <c r="AK60">
        <f>IF($B$18&gt;$G60,IF($B$3="em",$H60*'Exponential Model'!AL60,IF($B$3="dm",$H60*'Dispersion Model'!AL60,IF($B$3="pm",$H60*'Piston Model'!AL60,"Wrong Code in B3"))),0)</f>
        <v>0</v>
      </c>
      <c r="AL60">
        <f>IF($B$18&gt;$G60,IF($B$3="em",$H60*'Exponential Model'!AM60,IF($B$3="dm",$H60*'Dispersion Model'!AM60,IF($B$3="pm",$H60*'Piston Model'!AM60,"Wrong Code in B3"))),0)</f>
        <v>0</v>
      </c>
      <c r="AM60">
        <f>IF($B$18&gt;$G60,IF($B$3="em",$H60*'Exponential Model'!AN60,IF($B$3="dm",$H60*'Dispersion Model'!AN60,IF($B$3="pm",$H60*'Piston Model'!AN60,"Wrong Code in B3"))),0)</f>
        <v>0</v>
      </c>
      <c r="AN60">
        <f>IF($B$18&gt;$G60,IF($B$3="em",$H60*'Exponential Model'!AO60,IF($B$3="dm",$H60*'Dispersion Model'!AO60,IF($B$3="pm",$H60*'Piston Model'!AO60,"Wrong Code in B3"))),0)</f>
        <v>0</v>
      </c>
      <c r="AO60">
        <f>IF($B$18&gt;$G60,IF($B$3="em",$H60*'Exponential Model'!AP60,IF($B$3="dm",$H60*'Dispersion Model'!AP60,IF($B$3="pm",$H60*'Piston Model'!AP60,"Wrong Code in B3"))),0)</f>
        <v>0</v>
      </c>
      <c r="AP60">
        <f>IF($B$18&gt;$G60,IF($B$3="em",$H60*'Exponential Model'!AQ60,IF($B$3="dm",$H60*'Dispersion Model'!AQ60,IF($B$3="pm",$H60*'Piston Model'!AQ60,"Wrong Code in B3"))),0)</f>
        <v>0</v>
      </c>
      <c r="AQ60">
        <f>IF($B$18&gt;$G60,IF($B$3="em",$H60*'Exponential Model'!AR60,IF($B$3="dm",$H60*'Dispersion Model'!AR60,IF($B$3="pm",$H60*'Piston Model'!AR60,"Wrong Code in B3"))),0)</f>
        <v>0</v>
      </c>
      <c r="AR60">
        <f>IF($B$18&gt;$G60,IF($B$3="em",$H60*'Exponential Model'!AS60,IF($B$3="dm",$H60*'Dispersion Model'!AS60,IF($B$3="pm",$H60*'Piston Model'!AS60,"Wrong Code in B3"))),0)</f>
        <v>0</v>
      </c>
      <c r="AS60">
        <f>IF($B$18&gt;$G60,IF($B$3="em",$H60*'Exponential Model'!AT60,IF($B$3="dm",$H60*'Dispersion Model'!AT60,IF($B$3="pm",$H60*'Piston Model'!AT60,"Wrong Code in B3"))),0)</f>
        <v>0</v>
      </c>
      <c r="AT60">
        <f>IF($B$18&gt;$G60,IF($B$3="em",$H60*'Exponential Model'!AU60,IF($B$3="dm",$H60*'Dispersion Model'!AU60,IF($B$3="pm",$H60*'Piston Model'!AU60,"Wrong Code in B3"))),0)</f>
        <v>0</v>
      </c>
      <c r="AU60">
        <f>IF($B$18&gt;$G60,IF($B$3="em",$H60*'Exponential Model'!AV60,IF($B$3="dm",$H60*'Dispersion Model'!AV60,IF($B$3="pm",$H60*'Piston Model'!AV60,"Wrong Code in B3"))),0)</f>
        <v>0</v>
      </c>
    </row>
    <row r="61" spans="7:47" x14ac:dyDescent="0.15">
      <c r="G61">
        <v>1989</v>
      </c>
      <c r="H61">
        <f>IF($B$15="tr",'Tritium Input'!H70,IF($B$15="cfc",'CFC Input'!H70,IF($B$15="kr",'85Kr Input'!H70,IF($B$15="he",'Tritium Input'!L70,"Wrong Code in B12!"))))</f>
        <v>465.9</v>
      </c>
      <c r="I61">
        <f>IF($B$18&gt;$G61,IF($B$3="em",$H61*'Exponential Model'!J61,IF($B$3="dm",$H61*'Dispersion Model'!J61,IF($B$3="pm",$H61*'Piston Model'!J61,"Wrong Code in B3"))),0)</f>
        <v>0</v>
      </c>
      <c r="J61">
        <f>IF($B$18&gt;$G61,IF($B$3="em",$H61*'Exponential Model'!K61,IF($B$3="dm",$H61*'Dispersion Model'!K61,IF($B$3="pm",$H61*'Piston Model'!K61,"Wrong Code in B3"))),0)</f>
        <v>0</v>
      </c>
      <c r="K61">
        <f>IF($B$18&gt;$G61,IF($B$3="em",$H61*'Exponential Model'!L61,IF($B$3="dm",$H61*'Dispersion Model'!L61,IF($B$3="pm",$H61*'Piston Model'!L61,"Wrong Code in B3"))),0)</f>
        <v>0</v>
      </c>
      <c r="L61">
        <f>IF($B$18&gt;$G61,IF($B$3="em",$H61*'Exponential Model'!M61,IF($B$3="dm",$H61*'Dispersion Model'!M61,IF($B$3="pm",$H61*'Piston Model'!M61,"Wrong Code in B3"))),0)</f>
        <v>0</v>
      </c>
      <c r="M61">
        <f>IF($B$18&gt;$G61,IF($B$3="em",$H61*'Exponential Model'!N61,IF($B$3="dm",$H61*'Dispersion Model'!N61,IF($B$3="pm",$H61*'Piston Model'!N61,"Wrong Code in B3"))),0)</f>
        <v>0</v>
      </c>
      <c r="N61">
        <f>IF($B$18&gt;$G61,IF($B$3="em",$H61*'Exponential Model'!O61,IF($B$3="dm",$H61*'Dispersion Model'!O61,IF($B$3="pm",$H61*'Piston Model'!O61,"Wrong Code in B3"))),0)</f>
        <v>0</v>
      </c>
      <c r="O61">
        <f>IF($B$18&gt;$G61,IF($B$3="em",$H61*'Exponential Model'!P61,IF($B$3="dm",$H61*'Dispersion Model'!P61,IF($B$3="pm",$H61*'Piston Model'!P61,"Wrong Code in B3"))),0)</f>
        <v>0</v>
      </c>
      <c r="P61">
        <f>IF($B$18&gt;$G61,IF($B$3="em",$H61*'Exponential Model'!Q61,IF($B$3="dm",$H61*'Dispersion Model'!Q61,IF($B$3="pm",$H61*'Piston Model'!Q61,"Wrong Code in B3"))),0)</f>
        <v>0</v>
      </c>
      <c r="Q61">
        <f>IF($B$18&gt;$G61,IF($B$3="em",$H61*'Exponential Model'!R61,IF($B$3="dm",$H61*'Dispersion Model'!R61,IF($B$3="pm",$H61*'Piston Model'!R61,"Wrong Code in B3"))),0)</f>
        <v>0</v>
      </c>
      <c r="R61">
        <f>IF($B$18&gt;$G61,IF($B$3="em",$H61*'Exponential Model'!S61,IF($B$3="dm",$H61*'Dispersion Model'!S61,IF($B$3="pm",$H61*'Piston Model'!S61,"Wrong Code in B3"))),0)</f>
        <v>465.9</v>
      </c>
      <c r="S61">
        <f>IF($B$18&gt;$G61,IF($B$3="em",$H61*'Exponential Model'!T61,IF($B$3="dm",$H61*'Dispersion Model'!T61,IF($B$3="pm",$H61*'Piston Model'!T61,"Wrong Code in B3"))),0)</f>
        <v>0</v>
      </c>
      <c r="T61">
        <f>IF($B$18&gt;$G61,IF($B$3="em",$H61*'Exponential Model'!U61,IF($B$3="dm",$H61*'Dispersion Model'!U61,IF($B$3="pm",$H61*'Piston Model'!U61,"Wrong Code in B3"))),0)</f>
        <v>0</v>
      </c>
      <c r="U61">
        <f>IF($B$18&gt;$G61,IF($B$3="em",$H61*'Exponential Model'!V61,IF($B$3="dm",$H61*'Dispersion Model'!V61,IF($B$3="pm",$H61*'Piston Model'!V61,"Wrong Code in B3"))),0)</f>
        <v>0</v>
      </c>
      <c r="V61">
        <f>IF($B$18&gt;$G61,IF($B$3="em",$H61*'Exponential Model'!W61,IF($B$3="dm",$H61*'Dispersion Model'!W61,IF($B$3="pm",$H61*'Piston Model'!W61,"Wrong Code in B3"))),0)</f>
        <v>0</v>
      </c>
      <c r="W61">
        <f>IF($B$18&gt;$G61,IF($B$3="em",$H61*'Exponential Model'!X61,IF($B$3="dm",$H61*'Dispersion Model'!X61,IF($B$3="pm",$H61*'Piston Model'!X61,"Wrong Code in B3"))),0)</f>
        <v>0</v>
      </c>
      <c r="X61">
        <f>IF($B$18&gt;$G61,IF($B$3="em",$H61*'Exponential Model'!Y61,IF($B$3="dm",$H61*'Dispersion Model'!Y61,IF($B$3="pm",$H61*'Piston Model'!Y61,"Wrong Code in B3"))),0)</f>
        <v>0</v>
      </c>
      <c r="Y61">
        <f>IF($B$18&gt;$G61,IF($B$3="em",$H61*'Exponential Model'!Z61,IF($B$3="dm",$H61*'Dispersion Model'!Z61,IF($B$3="pm",$H61*'Piston Model'!Z61,"Wrong Code in B3"))),0)</f>
        <v>0</v>
      </c>
      <c r="Z61">
        <f>IF($B$18&gt;$G61,IF($B$3="em",$H61*'Exponential Model'!AA61,IF($B$3="dm",$H61*'Dispersion Model'!AA61,IF($B$3="pm",$H61*'Piston Model'!AA61,"Wrong Code in B3"))),0)</f>
        <v>0</v>
      </c>
      <c r="AA61">
        <f>IF($B$18&gt;$G61,IF($B$3="em",$H61*'Exponential Model'!AB61,IF($B$3="dm",$H61*'Dispersion Model'!AB61,IF($B$3="pm",$H61*'Piston Model'!AB61,"Wrong Code in B3"))),0)</f>
        <v>0</v>
      </c>
      <c r="AB61">
        <f>IF($B$18&gt;$G61,IF($B$3="em",$H61*'Exponential Model'!AC61,IF($B$3="dm",$H61*'Dispersion Model'!AC61,IF($B$3="pm",$H61*'Piston Model'!AC61,"Wrong Code in B3"))),0)</f>
        <v>0</v>
      </c>
      <c r="AC61">
        <f>IF($B$18&gt;$G61,IF($B$3="em",$H61*'Exponential Model'!AD61,IF($B$3="dm",$H61*'Dispersion Model'!AD61,IF($B$3="pm",$H61*'Piston Model'!AD61,"Wrong Code in B3"))),0)</f>
        <v>0</v>
      </c>
      <c r="AD61">
        <f>IF($B$18&gt;$G61,IF($B$3="em",$H61*'Exponential Model'!AE61,IF($B$3="dm",$H61*'Dispersion Model'!AE61,IF($B$3="pm",$H61*'Piston Model'!AE61,"Wrong Code in B3"))),0)</f>
        <v>0</v>
      </c>
      <c r="AE61">
        <f>IF($B$18&gt;$G61,IF($B$3="em",$H61*'Exponential Model'!AF61,IF($B$3="dm",$H61*'Dispersion Model'!AF61,IF($B$3="pm",$H61*'Piston Model'!AF61,"Wrong Code in B3"))),0)</f>
        <v>0</v>
      </c>
      <c r="AF61">
        <f>IF($B$18&gt;$G61,IF($B$3="em",$H61*'Exponential Model'!AG61,IF($B$3="dm",$H61*'Dispersion Model'!AG61,IF($B$3="pm",$H61*'Piston Model'!AG61,"Wrong Code in B3"))),0)</f>
        <v>0</v>
      </c>
      <c r="AG61">
        <f>IF($B$18&gt;$G61,IF($B$3="em",$H61*'Exponential Model'!AH61,IF($B$3="dm",$H61*'Dispersion Model'!AH61,IF($B$3="pm",$H61*'Piston Model'!AH61,"Wrong Code in B3"))),0)</f>
        <v>0</v>
      </c>
      <c r="AH61">
        <f>IF($B$18&gt;$G61,IF($B$3="em",$H61*'Exponential Model'!AI61,IF($B$3="dm",$H61*'Dispersion Model'!AI61,IF($B$3="pm",$H61*'Piston Model'!AI61,"Wrong Code in B3"))),0)</f>
        <v>0</v>
      </c>
      <c r="AI61">
        <f>IF($B$18&gt;$G61,IF($B$3="em",$H61*'Exponential Model'!AJ61,IF($B$3="dm",$H61*'Dispersion Model'!AJ61,IF($B$3="pm",$H61*'Piston Model'!AJ61,"Wrong Code in B3"))),0)</f>
        <v>0</v>
      </c>
      <c r="AJ61">
        <f>IF($B$18&gt;$G61,IF($B$3="em",$H61*'Exponential Model'!AK61,IF($B$3="dm",$H61*'Dispersion Model'!AK61,IF($B$3="pm",$H61*'Piston Model'!AK61,"Wrong Code in B3"))),0)</f>
        <v>0</v>
      </c>
      <c r="AK61">
        <f>IF($B$18&gt;$G61,IF($B$3="em",$H61*'Exponential Model'!AL61,IF($B$3="dm",$H61*'Dispersion Model'!AL61,IF($B$3="pm",$H61*'Piston Model'!AL61,"Wrong Code in B3"))),0)</f>
        <v>0</v>
      </c>
      <c r="AL61">
        <f>IF($B$18&gt;$G61,IF($B$3="em",$H61*'Exponential Model'!AM61,IF($B$3="dm",$H61*'Dispersion Model'!AM61,IF($B$3="pm",$H61*'Piston Model'!AM61,"Wrong Code in B3"))),0)</f>
        <v>0</v>
      </c>
      <c r="AM61">
        <f>IF($B$18&gt;$G61,IF($B$3="em",$H61*'Exponential Model'!AN61,IF($B$3="dm",$H61*'Dispersion Model'!AN61,IF($B$3="pm",$H61*'Piston Model'!AN61,"Wrong Code in B3"))),0)</f>
        <v>0</v>
      </c>
      <c r="AN61">
        <f>IF($B$18&gt;$G61,IF($B$3="em",$H61*'Exponential Model'!AO61,IF($B$3="dm",$H61*'Dispersion Model'!AO61,IF($B$3="pm",$H61*'Piston Model'!AO61,"Wrong Code in B3"))),0)</f>
        <v>0</v>
      </c>
      <c r="AO61">
        <f>IF($B$18&gt;$G61,IF($B$3="em",$H61*'Exponential Model'!AP61,IF($B$3="dm",$H61*'Dispersion Model'!AP61,IF($B$3="pm",$H61*'Piston Model'!AP61,"Wrong Code in B3"))),0)</f>
        <v>0</v>
      </c>
      <c r="AP61">
        <f>IF($B$18&gt;$G61,IF($B$3="em",$H61*'Exponential Model'!AQ61,IF($B$3="dm",$H61*'Dispersion Model'!AQ61,IF($B$3="pm",$H61*'Piston Model'!AQ61,"Wrong Code in B3"))),0)</f>
        <v>0</v>
      </c>
      <c r="AQ61">
        <f>IF($B$18&gt;$G61,IF($B$3="em",$H61*'Exponential Model'!AR61,IF($B$3="dm",$H61*'Dispersion Model'!AR61,IF($B$3="pm",$H61*'Piston Model'!AR61,"Wrong Code in B3"))),0)</f>
        <v>0</v>
      </c>
      <c r="AR61">
        <f>IF($B$18&gt;$G61,IF($B$3="em",$H61*'Exponential Model'!AS61,IF($B$3="dm",$H61*'Dispersion Model'!AS61,IF($B$3="pm",$H61*'Piston Model'!AS61,"Wrong Code in B3"))),0)</f>
        <v>0</v>
      </c>
      <c r="AS61">
        <f>IF($B$18&gt;$G61,IF($B$3="em",$H61*'Exponential Model'!AT61,IF($B$3="dm",$H61*'Dispersion Model'!AT61,IF($B$3="pm",$H61*'Piston Model'!AT61,"Wrong Code in B3"))),0)</f>
        <v>0</v>
      </c>
      <c r="AT61">
        <f>IF($B$18&gt;$G61,IF($B$3="em",$H61*'Exponential Model'!AU61,IF($B$3="dm",$H61*'Dispersion Model'!AU61,IF($B$3="pm",$H61*'Piston Model'!AU61,"Wrong Code in B3"))),0)</f>
        <v>0</v>
      </c>
      <c r="AU61">
        <f>IF($B$18&gt;$G61,IF($B$3="em",$H61*'Exponential Model'!AV61,IF($B$3="dm",$H61*'Dispersion Model'!AV61,IF($B$3="pm",$H61*'Piston Model'!AV61,"Wrong Code in B3"))),0)</f>
        <v>0</v>
      </c>
    </row>
    <row r="62" spans="7:47" x14ac:dyDescent="0.15">
      <c r="G62">
        <v>1990</v>
      </c>
      <c r="H62">
        <f>IF($B$15="tr",'Tritium Input'!H71,IF($B$15="cfc",'CFC Input'!H71,IF($B$15="kr",'85Kr Input'!H71,IF($B$15="he",'Tritium Input'!L71,"Wrong Code in B12!"))))</f>
        <v>482.5</v>
      </c>
      <c r="I62">
        <f>IF($B$18&gt;$G62,IF($B$3="em",$H62*'Exponential Model'!J62,IF($B$3="dm",$H62*'Dispersion Model'!J62,IF($B$3="pm",$H62*'Piston Model'!J62,"Wrong Code in B3"))),0)</f>
        <v>0</v>
      </c>
      <c r="J62">
        <f>IF($B$18&gt;$G62,IF($B$3="em",$H62*'Exponential Model'!K62,IF($B$3="dm",$H62*'Dispersion Model'!K62,IF($B$3="pm",$H62*'Piston Model'!K62,"Wrong Code in B3"))),0)</f>
        <v>0</v>
      </c>
      <c r="K62">
        <f>IF($B$18&gt;$G62,IF($B$3="em",$H62*'Exponential Model'!L62,IF($B$3="dm",$H62*'Dispersion Model'!L62,IF($B$3="pm",$H62*'Piston Model'!L62,"Wrong Code in B3"))),0)</f>
        <v>0</v>
      </c>
      <c r="L62">
        <f>IF($B$18&gt;$G62,IF($B$3="em",$H62*'Exponential Model'!M62,IF($B$3="dm",$H62*'Dispersion Model'!M62,IF($B$3="pm",$H62*'Piston Model'!M62,"Wrong Code in B3"))),0)</f>
        <v>0</v>
      </c>
      <c r="M62">
        <f>IF($B$18&gt;$G62,IF($B$3="em",$H62*'Exponential Model'!N62,IF($B$3="dm",$H62*'Dispersion Model'!N62,IF($B$3="pm",$H62*'Piston Model'!N62,"Wrong Code in B3"))),0)</f>
        <v>0</v>
      </c>
      <c r="N62">
        <f>IF($B$18&gt;$G62,IF($B$3="em",$H62*'Exponential Model'!O62,IF($B$3="dm",$H62*'Dispersion Model'!O62,IF($B$3="pm",$H62*'Piston Model'!O62,"Wrong Code in B3"))),0)</f>
        <v>0</v>
      </c>
      <c r="O62">
        <f>IF($B$18&gt;$G62,IF($B$3="em",$H62*'Exponential Model'!P62,IF($B$3="dm",$H62*'Dispersion Model'!P62,IF($B$3="pm",$H62*'Piston Model'!P62,"Wrong Code in B3"))),0)</f>
        <v>0</v>
      </c>
      <c r="P62">
        <f>IF($B$18&gt;$G62,IF($B$3="em",$H62*'Exponential Model'!Q62,IF($B$3="dm",$H62*'Dispersion Model'!Q62,IF($B$3="pm",$H62*'Piston Model'!Q62,"Wrong Code in B3"))),0)</f>
        <v>0</v>
      </c>
      <c r="Q62">
        <f>IF($B$18&gt;$G62,IF($B$3="em",$H62*'Exponential Model'!R62,IF($B$3="dm",$H62*'Dispersion Model'!R62,IF($B$3="pm",$H62*'Piston Model'!R62,"Wrong Code in B3"))),0)</f>
        <v>482.5</v>
      </c>
      <c r="R62">
        <f>IF($B$18&gt;$G62,IF($B$3="em",$H62*'Exponential Model'!S62,IF($B$3="dm",$H62*'Dispersion Model'!S62,IF($B$3="pm",$H62*'Piston Model'!S62,"Wrong Code in B3"))),0)</f>
        <v>0</v>
      </c>
      <c r="S62">
        <f>IF($B$18&gt;$G62,IF($B$3="em",$H62*'Exponential Model'!T62,IF($B$3="dm",$H62*'Dispersion Model'!T62,IF($B$3="pm",$H62*'Piston Model'!T62,"Wrong Code in B3"))),0)</f>
        <v>0</v>
      </c>
      <c r="T62">
        <f>IF($B$18&gt;$G62,IF($B$3="em",$H62*'Exponential Model'!U62,IF($B$3="dm",$H62*'Dispersion Model'!U62,IF($B$3="pm",$H62*'Piston Model'!U62,"Wrong Code in B3"))),0)</f>
        <v>0</v>
      </c>
      <c r="U62">
        <f>IF($B$18&gt;$G62,IF($B$3="em",$H62*'Exponential Model'!V62,IF($B$3="dm",$H62*'Dispersion Model'!V62,IF($B$3="pm",$H62*'Piston Model'!V62,"Wrong Code in B3"))),0)</f>
        <v>0</v>
      </c>
      <c r="V62">
        <f>IF($B$18&gt;$G62,IF($B$3="em",$H62*'Exponential Model'!W62,IF($B$3="dm",$H62*'Dispersion Model'!W62,IF($B$3="pm",$H62*'Piston Model'!W62,"Wrong Code in B3"))),0)</f>
        <v>0</v>
      </c>
      <c r="W62">
        <f>IF($B$18&gt;$G62,IF($B$3="em",$H62*'Exponential Model'!X62,IF($B$3="dm",$H62*'Dispersion Model'!X62,IF($B$3="pm",$H62*'Piston Model'!X62,"Wrong Code in B3"))),0)</f>
        <v>0</v>
      </c>
      <c r="X62">
        <f>IF($B$18&gt;$G62,IF($B$3="em",$H62*'Exponential Model'!Y62,IF($B$3="dm",$H62*'Dispersion Model'!Y62,IF($B$3="pm",$H62*'Piston Model'!Y62,"Wrong Code in B3"))),0)</f>
        <v>0</v>
      </c>
      <c r="Y62">
        <f>IF($B$18&gt;$G62,IF($B$3="em",$H62*'Exponential Model'!Z62,IF($B$3="dm",$H62*'Dispersion Model'!Z62,IF($B$3="pm",$H62*'Piston Model'!Z62,"Wrong Code in B3"))),0)</f>
        <v>0</v>
      </c>
      <c r="Z62">
        <f>IF($B$18&gt;$G62,IF($B$3="em",$H62*'Exponential Model'!AA62,IF($B$3="dm",$H62*'Dispersion Model'!AA62,IF($B$3="pm",$H62*'Piston Model'!AA62,"Wrong Code in B3"))),0)</f>
        <v>0</v>
      </c>
      <c r="AA62">
        <f>IF($B$18&gt;$G62,IF($B$3="em",$H62*'Exponential Model'!AB62,IF($B$3="dm",$H62*'Dispersion Model'!AB62,IF($B$3="pm",$H62*'Piston Model'!AB62,"Wrong Code in B3"))),0)</f>
        <v>0</v>
      </c>
      <c r="AB62">
        <f>IF($B$18&gt;$G62,IF($B$3="em",$H62*'Exponential Model'!AC62,IF($B$3="dm",$H62*'Dispersion Model'!AC62,IF($B$3="pm",$H62*'Piston Model'!AC62,"Wrong Code in B3"))),0)</f>
        <v>0</v>
      </c>
      <c r="AC62">
        <f>IF($B$18&gt;$G62,IF($B$3="em",$H62*'Exponential Model'!AD62,IF($B$3="dm",$H62*'Dispersion Model'!AD62,IF($B$3="pm",$H62*'Piston Model'!AD62,"Wrong Code in B3"))),0)</f>
        <v>0</v>
      </c>
      <c r="AD62">
        <f>IF($B$18&gt;$G62,IF($B$3="em",$H62*'Exponential Model'!AE62,IF($B$3="dm",$H62*'Dispersion Model'!AE62,IF($B$3="pm",$H62*'Piston Model'!AE62,"Wrong Code in B3"))),0)</f>
        <v>0</v>
      </c>
      <c r="AE62">
        <f>IF($B$18&gt;$G62,IF($B$3="em",$H62*'Exponential Model'!AF62,IF($B$3="dm",$H62*'Dispersion Model'!AF62,IF($B$3="pm",$H62*'Piston Model'!AF62,"Wrong Code in B3"))),0)</f>
        <v>0</v>
      </c>
      <c r="AF62">
        <f>IF($B$18&gt;$G62,IF($B$3="em",$H62*'Exponential Model'!AG62,IF($B$3="dm",$H62*'Dispersion Model'!AG62,IF($B$3="pm",$H62*'Piston Model'!AG62,"Wrong Code in B3"))),0)</f>
        <v>0</v>
      </c>
      <c r="AG62">
        <f>IF($B$18&gt;$G62,IF($B$3="em",$H62*'Exponential Model'!AH62,IF($B$3="dm",$H62*'Dispersion Model'!AH62,IF($B$3="pm",$H62*'Piston Model'!AH62,"Wrong Code in B3"))),0)</f>
        <v>0</v>
      </c>
      <c r="AH62">
        <f>IF($B$18&gt;$G62,IF($B$3="em",$H62*'Exponential Model'!AI62,IF($B$3="dm",$H62*'Dispersion Model'!AI62,IF($B$3="pm",$H62*'Piston Model'!AI62,"Wrong Code in B3"))),0)</f>
        <v>0</v>
      </c>
      <c r="AI62">
        <f>IF($B$18&gt;$G62,IF($B$3="em",$H62*'Exponential Model'!AJ62,IF($B$3="dm",$H62*'Dispersion Model'!AJ62,IF($B$3="pm",$H62*'Piston Model'!AJ62,"Wrong Code in B3"))),0)</f>
        <v>0</v>
      </c>
      <c r="AJ62">
        <f>IF($B$18&gt;$G62,IF($B$3="em",$H62*'Exponential Model'!AK62,IF($B$3="dm",$H62*'Dispersion Model'!AK62,IF($B$3="pm",$H62*'Piston Model'!AK62,"Wrong Code in B3"))),0)</f>
        <v>0</v>
      </c>
      <c r="AK62">
        <f>IF($B$18&gt;$G62,IF($B$3="em",$H62*'Exponential Model'!AL62,IF($B$3="dm",$H62*'Dispersion Model'!AL62,IF($B$3="pm",$H62*'Piston Model'!AL62,"Wrong Code in B3"))),0)</f>
        <v>0</v>
      </c>
      <c r="AL62">
        <f>IF($B$18&gt;$G62,IF($B$3="em",$H62*'Exponential Model'!AM62,IF($B$3="dm",$H62*'Dispersion Model'!AM62,IF($B$3="pm",$H62*'Piston Model'!AM62,"Wrong Code in B3"))),0)</f>
        <v>0</v>
      </c>
      <c r="AM62">
        <f>IF($B$18&gt;$G62,IF($B$3="em",$H62*'Exponential Model'!AN62,IF($B$3="dm",$H62*'Dispersion Model'!AN62,IF($B$3="pm",$H62*'Piston Model'!AN62,"Wrong Code in B3"))),0)</f>
        <v>0</v>
      </c>
      <c r="AN62">
        <f>IF($B$18&gt;$G62,IF($B$3="em",$H62*'Exponential Model'!AO62,IF($B$3="dm",$H62*'Dispersion Model'!AO62,IF($B$3="pm",$H62*'Piston Model'!AO62,"Wrong Code in B3"))),0)</f>
        <v>0</v>
      </c>
      <c r="AO62">
        <f>IF($B$18&gt;$G62,IF($B$3="em",$H62*'Exponential Model'!AP62,IF($B$3="dm",$H62*'Dispersion Model'!AP62,IF($B$3="pm",$H62*'Piston Model'!AP62,"Wrong Code in B3"))),0)</f>
        <v>0</v>
      </c>
      <c r="AP62">
        <f>IF($B$18&gt;$G62,IF($B$3="em",$H62*'Exponential Model'!AQ62,IF($B$3="dm",$H62*'Dispersion Model'!AQ62,IF($B$3="pm",$H62*'Piston Model'!AQ62,"Wrong Code in B3"))),0)</f>
        <v>0</v>
      </c>
      <c r="AQ62">
        <f>IF($B$18&gt;$G62,IF($B$3="em",$H62*'Exponential Model'!AR62,IF($B$3="dm",$H62*'Dispersion Model'!AR62,IF($B$3="pm",$H62*'Piston Model'!AR62,"Wrong Code in B3"))),0)</f>
        <v>0</v>
      </c>
      <c r="AR62">
        <f>IF($B$18&gt;$G62,IF($B$3="em",$H62*'Exponential Model'!AS62,IF($B$3="dm",$H62*'Dispersion Model'!AS62,IF($B$3="pm",$H62*'Piston Model'!AS62,"Wrong Code in B3"))),0)</f>
        <v>0</v>
      </c>
      <c r="AS62">
        <f>IF($B$18&gt;$G62,IF($B$3="em",$H62*'Exponential Model'!AT62,IF($B$3="dm",$H62*'Dispersion Model'!AT62,IF($B$3="pm",$H62*'Piston Model'!AT62,"Wrong Code in B3"))),0)</f>
        <v>0</v>
      </c>
      <c r="AT62">
        <f>IF($B$18&gt;$G62,IF($B$3="em",$H62*'Exponential Model'!AU62,IF($B$3="dm",$H62*'Dispersion Model'!AU62,IF($B$3="pm",$H62*'Piston Model'!AU62,"Wrong Code in B3"))),0)</f>
        <v>0</v>
      </c>
      <c r="AU62">
        <f>IF($B$18&gt;$G62,IF($B$3="em",$H62*'Exponential Model'!AV62,IF($B$3="dm",$H62*'Dispersion Model'!AV62,IF($B$3="pm",$H62*'Piston Model'!AV62,"Wrong Code in B3"))),0)</f>
        <v>0</v>
      </c>
    </row>
    <row r="63" spans="7:47" x14ac:dyDescent="0.15">
      <c r="G63">
        <v>1991</v>
      </c>
      <c r="H63">
        <f>IF($B$15="tr",'Tritium Input'!H72,IF($B$15="cfc",'CFC Input'!H72,IF($B$15="kr",'85Kr Input'!H72,IF($B$15="he",'Tritium Input'!L72,"Wrong Code in B12!"))))</f>
        <v>495.9</v>
      </c>
      <c r="I63">
        <f>IF($B$18&gt;$G63,IF($B$3="em",$H63*'Exponential Model'!J63,IF($B$3="dm",$H63*'Dispersion Model'!J63,IF($B$3="pm",$H63*'Piston Model'!J63,"Wrong Code in B3"))),0)</f>
        <v>0</v>
      </c>
      <c r="J63">
        <f>IF($B$18&gt;$G63,IF($B$3="em",$H63*'Exponential Model'!K63,IF($B$3="dm",$H63*'Dispersion Model'!K63,IF($B$3="pm",$H63*'Piston Model'!K63,"Wrong Code in B3"))),0)</f>
        <v>0</v>
      </c>
      <c r="K63">
        <f>IF($B$18&gt;$G63,IF($B$3="em",$H63*'Exponential Model'!L63,IF($B$3="dm",$H63*'Dispersion Model'!L63,IF($B$3="pm",$H63*'Piston Model'!L63,"Wrong Code in B3"))),0)</f>
        <v>0</v>
      </c>
      <c r="L63">
        <f>IF($B$18&gt;$G63,IF($B$3="em",$H63*'Exponential Model'!M63,IF($B$3="dm",$H63*'Dispersion Model'!M63,IF($B$3="pm",$H63*'Piston Model'!M63,"Wrong Code in B3"))),0)</f>
        <v>0</v>
      </c>
      <c r="M63">
        <f>IF($B$18&gt;$G63,IF($B$3="em",$H63*'Exponential Model'!N63,IF($B$3="dm",$H63*'Dispersion Model'!N63,IF($B$3="pm",$H63*'Piston Model'!N63,"Wrong Code in B3"))),0)</f>
        <v>0</v>
      </c>
      <c r="N63">
        <f>IF($B$18&gt;$G63,IF($B$3="em",$H63*'Exponential Model'!O63,IF($B$3="dm",$H63*'Dispersion Model'!O63,IF($B$3="pm",$H63*'Piston Model'!O63,"Wrong Code in B3"))),0)</f>
        <v>0</v>
      </c>
      <c r="O63">
        <f>IF($B$18&gt;$G63,IF($B$3="em",$H63*'Exponential Model'!P63,IF($B$3="dm",$H63*'Dispersion Model'!P63,IF($B$3="pm",$H63*'Piston Model'!P63,"Wrong Code in B3"))),0)</f>
        <v>0</v>
      </c>
      <c r="P63">
        <f>IF($B$18&gt;$G63,IF($B$3="em",$H63*'Exponential Model'!Q63,IF($B$3="dm",$H63*'Dispersion Model'!Q63,IF($B$3="pm",$H63*'Piston Model'!Q63,"Wrong Code in B3"))),0)</f>
        <v>495.9</v>
      </c>
      <c r="Q63">
        <f>IF($B$18&gt;$G63,IF($B$3="em",$H63*'Exponential Model'!R63,IF($B$3="dm",$H63*'Dispersion Model'!R63,IF($B$3="pm",$H63*'Piston Model'!R63,"Wrong Code in B3"))),0)</f>
        <v>0</v>
      </c>
      <c r="R63">
        <f>IF($B$18&gt;$G63,IF($B$3="em",$H63*'Exponential Model'!S63,IF($B$3="dm",$H63*'Dispersion Model'!S63,IF($B$3="pm",$H63*'Piston Model'!S63,"Wrong Code in B3"))),0)</f>
        <v>0</v>
      </c>
      <c r="S63">
        <f>IF($B$18&gt;$G63,IF($B$3="em",$H63*'Exponential Model'!T63,IF($B$3="dm",$H63*'Dispersion Model'!T63,IF($B$3="pm",$H63*'Piston Model'!T63,"Wrong Code in B3"))),0)</f>
        <v>0</v>
      </c>
      <c r="T63">
        <f>IF($B$18&gt;$G63,IF($B$3="em",$H63*'Exponential Model'!U63,IF($B$3="dm",$H63*'Dispersion Model'!U63,IF($B$3="pm",$H63*'Piston Model'!U63,"Wrong Code in B3"))),0)</f>
        <v>0</v>
      </c>
      <c r="U63">
        <f>IF($B$18&gt;$G63,IF($B$3="em",$H63*'Exponential Model'!V63,IF($B$3="dm",$H63*'Dispersion Model'!V63,IF($B$3="pm",$H63*'Piston Model'!V63,"Wrong Code in B3"))),0)</f>
        <v>0</v>
      </c>
      <c r="V63">
        <f>IF($B$18&gt;$G63,IF($B$3="em",$H63*'Exponential Model'!W63,IF($B$3="dm",$H63*'Dispersion Model'!W63,IF($B$3="pm",$H63*'Piston Model'!W63,"Wrong Code in B3"))),0)</f>
        <v>0</v>
      </c>
      <c r="W63">
        <f>IF($B$18&gt;$G63,IF($B$3="em",$H63*'Exponential Model'!X63,IF($B$3="dm",$H63*'Dispersion Model'!X63,IF($B$3="pm",$H63*'Piston Model'!X63,"Wrong Code in B3"))),0)</f>
        <v>0</v>
      </c>
      <c r="X63">
        <f>IF($B$18&gt;$G63,IF($B$3="em",$H63*'Exponential Model'!Y63,IF($B$3="dm",$H63*'Dispersion Model'!Y63,IF($B$3="pm",$H63*'Piston Model'!Y63,"Wrong Code in B3"))),0)</f>
        <v>0</v>
      </c>
      <c r="Y63">
        <f>IF($B$18&gt;$G63,IF($B$3="em",$H63*'Exponential Model'!Z63,IF($B$3="dm",$H63*'Dispersion Model'!Z63,IF($B$3="pm",$H63*'Piston Model'!Z63,"Wrong Code in B3"))),0)</f>
        <v>0</v>
      </c>
      <c r="Z63">
        <f>IF($B$18&gt;$G63,IF($B$3="em",$H63*'Exponential Model'!AA63,IF($B$3="dm",$H63*'Dispersion Model'!AA63,IF($B$3="pm",$H63*'Piston Model'!AA63,"Wrong Code in B3"))),0)</f>
        <v>0</v>
      </c>
      <c r="AA63">
        <f>IF($B$18&gt;$G63,IF($B$3="em",$H63*'Exponential Model'!AB63,IF($B$3="dm",$H63*'Dispersion Model'!AB63,IF($B$3="pm",$H63*'Piston Model'!AB63,"Wrong Code in B3"))),0)</f>
        <v>0</v>
      </c>
      <c r="AB63">
        <f>IF($B$18&gt;$G63,IF($B$3="em",$H63*'Exponential Model'!AC63,IF($B$3="dm",$H63*'Dispersion Model'!AC63,IF($B$3="pm",$H63*'Piston Model'!AC63,"Wrong Code in B3"))),0)</f>
        <v>0</v>
      </c>
      <c r="AC63">
        <f>IF($B$18&gt;$G63,IF($B$3="em",$H63*'Exponential Model'!AD63,IF($B$3="dm",$H63*'Dispersion Model'!AD63,IF($B$3="pm",$H63*'Piston Model'!AD63,"Wrong Code in B3"))),0)</f>
        <v>0</v>
      </c>
      <c r="AD63">
        <f>IF($B$18&gt;$G63,IF($B$3="em",$H63*'Exponential Model'!AE63,IF($B$3="dm",$H63*'Dispersion Model'!AE63,IF($B$3="pm",$H63*'Piston Model'!AE63,"Wrong Code in B3"))),0)</f>
        <v>0</v>
      </c>
      <c r="AE63">
        <f>IF($B$18&gt;$G63,IF($B$3="em",$H63*'Exponential Model'!AF63,IF($B$3="dm",$H63*'Dispersion Model'!AF63,IF($B$3="pm",$H63*'Piston Model'!AF63,"Wrong Code in B3"))),0)</f>
        <v>0</v>
      </c>
      <c r="AF63">
        <f>IF($B$18&gt;$G63,IF($B$3="em",$H63*'Exponential Model'!AG63,IF($B$3="dm",$H63*'Dispersion Model'!AG63,IF($B$3="pm",$H63*'Piston Model'!AG63,"Wrong Code in B3"))),0)</f>
        <v>0</v>
      </c>
      <c r="AG63">
        <f>IF($B$18&gt;$G63,IF($B$3="em",$H63*'Exponential Model'!AH63,IF($B$3="dm",$H63*'Dispersion Model'!AH63,IF($B$3="pm",$H63*'Piston Model'!AH63,"Wrong Code in B3"))),0)</f>
        <v>0</v>
      </c>
      <c r="AH63">
        <f>IF($B$18&gt;$G63,IF($B$3="em",$H63*'Exponential Model'!AI63,IF($B$3="dm",$H63*'Dispersion Model'!AI63,IF($B$3="pm",$H63*'Piston Model'!AI63,"Wrong Code in B3"))),0)</f>
        <v>0</v>
      </c>
      <c r="AI63">
        <f>IF($B$18&gt;$G63,IF($B$3="em",$H63*'Exponential Model'!AJ63,IF($B$3="dm",$H63*'Dispersion Model'!AJ63,IF($B$3="pm",$H63*'Piston Model'!AJ63,"Wrong Code in B3"))),0)</f>
        <v>0</v>
      </c>
      <c r="AJ63">
        <f>IF($B$18&gt;$G63,IF($B$3="em",$H63*'Exponential Model'!AK63,IF($B$3="dm",$H63*'Dispersion Model'!AK63,IF($B$3="pm",$H63*'Piston Model'!AK63,"Wrong Code in B3"))),0)</f>
        <v>0</v>
      </c>
      <c r="AK63">
        <f>IF($B$18&gt;$G63,IF($B$3="em",$H63*'Exponential Model'!AL63,IF($B$3="dm",$H63*'Dispersion Model'!AL63,IF($B$3="pm",$H63*'Piston Model'!AL63,"Wrong Code in B3"))),0)</f>
        <v>0</v>
      </c>
      <c r="AL63">
        <f>IF($B$18&gt;$G63,IF($B$3="em",$H63*'Exponential Model'!AM63,IF($B$3="dm",$H63*'Dispersion Model'!AM63,IF($B$3="pm",$H63*'Piston Model'!AM63,"Wrong Code in B3"))),0)</f>
        <v>0</v>
      </c>
      <c r="AM63">
        <f>IF($B$18&gt;$G63,IF($B$3="em",$H63*'Exponential Model'!AN63,IF($B$3="dm",$H63*'Dispersion Model'!AN63,IF($B$3="pm",$H63*'Piston Model'!AN63,"Wrong Code in B3"))),0)</f>
        <v>0</v>
      </c>
      <c r="AN63">
        <f>IF($B$18&gt;$G63,IF($B$3="em",$H63*'Exponential Model'!AO63,IF($B$3="dm",$H63*'Dispersion Model'!AO63,IF($B$3="pm",$H63*'Piston Model'!AO63,"Wrong Code in B3"))),0)</f>
        <v>0</v>
      </c>
      <c r="AO63">
        <f>IF($B$18&gt;$G63,IF($B$3="em",$H63*'Exponential Model'!AP63,IF($B$3="dm",$H63*'Dispersion Model'!AP63,IF($B$3="pm",$H63*'Piston Model'!AP63,"Wrong Code in B3"))),0)</f>
        <v>0</v>
      </c>
      <c r="AP63">
        <f>IF($B$18&gt;$G63,IF($B$3="em",$H63*'Exponential Model'!AQ63,IF($B$3="dm",$H63*'Dispersion Model'!AQ63,IF($B$3="pm",$H63*'Piston Model'!AQ63,"Wrong Code in B3"))),0)</f>
        <v>0</v>
      </c>
      <c r="AQ63">
        <f>IF($B$18&gt;$G63,IF($B$3="em",$H63*'Exponential Model'!AR63,IF($B$3="dm",$H63*'Dispersion Model'!AR63,IF($B$3="pm",$H63*'Piston Model'!AR63,"Wrong Code in B3"))),0)</f>
        <v>0</v>
      </c>
      <c r="AR63">
        <f>IF($B$18&gt;$G63,IF($B$3="em",$H63*'Exponential Model'!AS63,IF($B$3="dm",$H63*'Dispersion Model'!AS63,IF($B$3="pm",$H63*'Piston Model'!AS63,"Wrong Code in B3"))),0)</f>
        <v>0</v>
      </c>
      <c r="AS63">
        <f>IF($B$18&gt;$G63,IF($B$3="em",$H63*'Exponential Model'!AT63,IF($B$3="dm",$H63*'Dispersion Model'!AT63,IF($B$3="pm",$H63*'Piston Model'!AT63,"Wrong Code in B3"))),0)</f>
        <v>0</v>
      </c>
      <c r="AT63">
        <f>IF($B$18&gt;$G63,IF($B$3="em",$H63*'Exponential Model'!AU63,IF($B$3="dm",$H63*'Dispersion Model'!AU63,IF($B$3="pm",$H63*'Piston Model'!AU63,"Wrong Code in B3"))),0)</f>
        <v>0</v>
      </c>
      <c r="AU63">
        <f>IF($B$18&gt;$G63,IF($B$3="em",$H63*'Exponential Model'!AV63,IF($B$3="dm",$H63*'Dispersion Model'!AV63,IF($B$3="pm",$H63*'Piston Model'!AV63,"Wrong Code in B3"))),0)</f>
        <v>0</v>
      </c>
    </row>
    <row r="64" spans="7:47" x14ac:dyDescent="0.15">
      <c r="G64">
        <v>1992</v>
      </c>
      <c r="H64">
        <f>IF($B$15="tr",'Tritium Input'!H73,IF($B$15="cfc",'CFC Input'!H73,IF($B$15="kr",'85Kr Input'!H73,IF($B$15="he",'Tritium Input'!L73,"Wrong Code in B12!"))))</f>
        <v>507</v>
      </c>
      <c r="I64">
        <f>IF($B$18&gt;$G64,IF($B$3="em",$H64*'Exponential Model'!J64,IF($B$3="dm",$H64*'Dispersion Model'!J64,IF($B$3="pm",$H64*'Piston Model'!J64,"Wrong Code in B3"))),0)</f>
        <v>0</v>
      </c>
      <c r="J64">
        <f>IF($B$18&gt;$G64,IF($B$3="em",$H64*'Exponential Model'!K64,IF($B$3="dm",$H64*'Dispersion Model'!K64,IF($B$3="pm",$H64*'Piston Model'!K64,"Wrong Code in B3"))),0)</f>
        <v>0</v>
      </c>
      <c r="K64">
        <f>IF($B$18&gt;$G64,IF($B$3="em",$H64*'Exponential Model'!L64,IF($B$3="dm",$H64*'Dispersion Model'!L64,IF($B$3="pm",$H64*'Piston Model'!L64,"Wrong Code in B3"))),0)</f>
        <v>0</v>
      </c>
      <c r="L64">
        <f>IF($B$18&gt;$G64,IF($B$3="em",$H64*'Exponential Model'!M64,IF($B$3="dm",$H64*'Dispersion Model'!M64,IF($B$3="pm",$H64*'Piston Model'!M64,"Wrong Code in B3"))),0)</f>
        <v>0</v>
      </c>
      <c r="M64">
        <f>IF($B$18&gt;$G64,IF($B$3="em",$H64*'Exponential Model'!N64,IF($B$3="dm",$H64*'Dispersion Model'!N64,IF($B$3="pm",$H64*'Piston Model'!N64,"Wrong Code in B3"))),0)</f>
        <v>0</v>
      </c>
      <c r="N64">
        <f>IF($B$18&gt;$G64,IF($B$3="em",$H64*'Exponential Model'!O64,IF($B$3="dm",$H64*'Dispersion Model'!O64,IF($B$3="pm",$H64*'Piston Model'!O64,"Wrong Code in B3"))),0)</f>
        <v>0</v>
      </c>
      <c r="O64">
        <f>IF($B$18&gt;$G64,IF($B$3="em",$H64*'Exponential Model'!P64,IF($B$3="dm",$H64*'Dispersion Model'!P64,IF($B$3="pm",$H64*'Piston Model'!P64,"Wrong Code in B3"))),0)</f>
        <v>507</v>
      </c>
      <c r="P64">
        <f>IF($B$18&gt;$G64,IF($B$3="em",$H64*'Exponential Model'!Q64,IF($B$3="dm",$H64*'Dispersion Model'!Q64,IF($B$3="pm",$H64*'Piston Model'!Q64,"Wrong Code in B3"))),0)</f>
        <v>0</v>
      </c>
      <c r="Q64">
        <f>IF($B$18&gt;$G64,IF($B$3="em",$H64*'Exponential Model'!R64,IF($B$3="dm",$H64*'Dispersion Model'!R64,IF($B$3="pm",$H64*'Piston Model'!R64,"Wrong Code in B3"))),0)</f>
        <v>0</v>
      </c>
      <c r="R64">
        <f>IF($B$18&gt;$G64,IF($B$3="em",$H64*'Exponential Model'!S64,IF($B$3="dm",$H64*'Dispersion Model'!S64,IF($B$3="pm",$H64*'Piston Model'!S64,"Wrong Code in B3"))),0)</f>
        <v>0</v>
      </c>
      <c r="S64">
        <f>IF($B$18&gt;$G64,IF($B$3="em",$H64*'Exponential Model'!T64,IF($B$3="dm",$H64*'Dispersion Model'!T64,IF($B$3="pm",$H64*'Piston Model'!T64,"Wrong Code in B3"))),0)</f>
        <v>0</v>
      </c>
      <c r="T64">
        <f>IF($B$18&gt;$G64,IF($B$3="em",$H64*'Exponential Model'!U64,IF($B$3="dm",$H64*'Dispersion Model'!U64,IF($B$3="pm",$H64*'Piston Model'!U64,"Wrong Code in B3"))),0)</f>
        <v>0</v>
      </c>
      <c r="U64">
        <f>IF($B$18&gt;$G64,IF($B$3="em",$H64*'Exponential Model'!V64,IF($B$3="dm",$H64*'Dispersion Model'!V64,IF($B$3="pm",$H64*'Piston Model'!V64,"Wrong Code in B3"))),0)</f>
        <v>0</v>
      </c>
      <c r="V64">
        <f>IF($B$18&gt;$G64,IF($B$3="em",$H64*'Exponential Model'!W64,IF($B$3="dm",$H64*'Dispersion Model'!W64,IF($B$3="pm",$H64*'Piston Model'!W64,"Wrong Code in B3"))),0)</f>
        <v>0</v>
      </c>
      <c r="W64">
        <f>IF($B$18&gt;$G64,IF($B$3="em",$H64*'Exponential Model'!X64,IF($B$3="dm",$H64*'Dispersion Model'!X64,IF($B$3="pm",$H64*'Piston Model'!X64,"Wrong Code in B3"))),0)</f>
        <v>0</v>
      </c>
      <c r="X64">
        <f>IF($B$18&gt;$G64,IF($B$3="em",$H64*'Exponential Model'!Y64,IF($B$3="dm",$H64*'Dispersion Model'!Y64,IF($B$3="pm",$H64*'Piston Model'!Y64,"Wrong Code in B3"))),0)</f>
        <v>0</v>
      </c>
      <c r="Y64">
        <f>IF($B$18&gt;$G64,IF($B$3="em",$H64*'Exponential Model'!Z64,IF($B$3="dm",$H64*'Dispersion Model'!Z64,IF($B$3="pm",$H64*'Piston Model'!Z64,"Wrong Code in B3"))),0)</f>
        <v>0</v>
      </c>
      <c r="Z64">
        <f>IF($B$18&gt;$G64,IF($B$3="em",$H64*'Exponential Model'!AA64,IF($B$3="dm",$H64*'Dispersion Model'!AA64,IF($B$3="pm",$H64*'Piston Model'!AA64,"Wrong Code in B3"))),0)</f>
        <v>0</v>
      </c>
      <c r="AA64">
        <f>IF($B$18&gt;$G64,IF($B$3="em",$H64*'Exponential Model'!AB64,IF($B$3="dm",$H64*'Dispersion Model'!AB64,IF($B$3="pm",$H64*'Piston Model'!AB64,"Wrong Code in B3"))),0)</f>
        <v>0</v>
      </c>
      <c r="AB64">
        <f>IF($B$18&gt;$G64,IF($B$3="em",$H64*'Exponential Model'!AC64,IF($B$3="dm",$H64*'Dispersion Model'!AC64,IF($B$3="pm",$H64*'Piston Model'!AC64,"Wrong Code in B3"))),0)</f>
        <v>0</v>
      </c>
      <c r="AC64">
        <f>IF($B$18&gt;$G64,IF($B$3="em",$H64*'Exponential Model'!AD64,IF($B$3="dm",$H64*'Dispersion Model'!AD64,IF($B$3="pm",$H64*'Piston Model'!AD64,"Wrong Code in B3"))),0)</f>
        <v>0</v>
      </c>
      <c r="AD64">
        <f>IF($B$18&gt;$G64,IF($B$3="em",$H64*'Exponential Model'!AE64,IF($B$3="dm",$H64*'Dispersion Model'!AE64,IF($B$3="pm",$H64*'Piston Model'!AE64,"Wrong Code in B3"))),0)</f>
        <v>0</v>
      </c>
      <c r="AE64">
        <f>IF($B$18&gt;$G64,IF($B$3="em",$H64*'Exponential Model'!AF64,IF($B$3="dm",$H64*'Dispersion Model'!AF64,IF($B$3="pm",$H64*'Piston Model'!AF64,"Wrong Code in B3"))),0)</f>
        <v>0</v>
      </c>
      <c r="AF64">
        <f>IF($B$18&gt;$G64,IF($B$3="em",$H64*'Exponential Model'!AG64,IF($B$3="dm",$H64*'Dispersion Model'!AG64,IF($B$3="pm",$H64*'Piston Model'!AG64,"Wrong Code in B3"))),0)</f>
        <v>0</v>
      </c>
      <c r="AG64">
        <f>IF($B$18&gt;$G64,IF($B$3="em",$H64*'Exponential Model'!AH64,IF($B$3="dm",$H64*'Dispersion Model'!AH64,IF($B$3="pm",$H64*'Piston Model'!AH64,"Wrong Code in B3"))),0)</f>
        <v>0</v>
      </c>
      <c r="AH64">
        <f>IF($B$18&gt;$G64,IF($B$3="em",$H64*'Exponential Model'!AI64,IF($B$3="dm",$H64*'Dispersion Model'!AI64,IF($B$3="pm",$H64*'Piston Model'!AI64,"Wrong Code in B3"))),0)</f>
        <v>0</v>
      </c>
      <c r="AI64">
        <f>IF($B$18&gt;$G64,IF($B$3="em",$H64*'Exponential Model'!AJ64,IF($B$3="dm",$H64*'Dispersion Model'!AJ64,IF($B$3="pm",$H64*'Piston Model'!AJ64,"Wrong Code in B3"))),0)</f>
        <v>0</v>
      </c>
      <c r="AJ64">
        <f>IF($B$18&gt;$G64,IF($B$3="em",$H64*'Exponential Model'!AK64,IF($B$3="dm",$H64*'Dispersion Model'!AK64,IF($B$3="pm",$H64*'Piston Model'!AK64,"Wrong Code in B3"))),0)</f>
        <v>0</v>
      </c>
      <c r="AK64">
        <f>IF($B$18&gt;$G64,IF($B$3="em",$H64*'Exponential Model'!AL64,IF($B$3="dm",$H64*'Dispersion Model'!AL64,IF($B$3="pm",$H64*'Piston Model'!AL64,"Wrong Code in B3"))),0)</f>
        <v>0</v>
      </c>
      <c r="AL64">
        <f>IF($B$18&gt;$G64,IF($B$3="em",$H64*'Exponential Model'!AM64,IF($B$3="dm",$H64*'Dispersion Model'!AM64,IF($B$3="pm",$H64*'Piston Model'!AM64,"Wrong Code in B3"))),0)</f>
        <v>0</v>
      </c>
      <c r="AM64">
        <f>IF($B$18&gt;$G64,IF($B$3="em",$H64*'Exponential Model'!AN64,IF($B$3="dm",$H64*'Dispersion Model'!AN64,IF($B$3="pm",$H64*'Piston Model'!AN64,"Wrong Code in B3"))),0)</f>
        <v>0</v>
      </c>
      <c r="AN64">
        <f>IF($B$18&gt;$G64,IF($B$3="em",$H64*'Exponential Model'!AO64,IF($B$3="dm",$H64*'Dispersion Model'!AO64,IF($B$3="pm",$H64*'Piston Model'!AO64,"Wrong Code in B3"))),0)</f>
        <v>0</v>
      </c>
      <c r="AO64">
        <f>IF($B$18&gt;$G64,IF($B$3="em",$H64*'Exponential Model'!AP64,IF($B$3="dm",$H64*'Dispersion Model'!AP64,IF($B$3="pm",$H64*'Piston Model'!AP64,"Wrong Code in B3"))),0)</f>
        <v>0</v>
      </c>
      <c r="AP64">
        <f>IF($B$18&gt;$G64,IF($B$3="em",$H64*'Exponential Model'!AQ64,IF($B$3="dm",$H64*'Dispersion Model'!AQ64,IF($B$3="pm",$H64*'Piston Model'!AQ64,"Wrong Code in B3"))),0)</f>
        <v>0</v>
      </c>
      <c r="AQ64">
        <f>IF($B$18&gt;$G64,IF($B$3="em",$H64*'Exponential Model'!AR64,IF($B$3="dm",$H64*'Dispersion Model'!AR64,IF($B$3="pm",$H64*'Piston Model'!AR64,"Wrong Code in B3"))),0)</f>
        <v>0</v>
      </c>
      <c r="AR64">
        <f>IF($B$18&gt;$G64,IF($B$3="em",$H64*'Exponential Model'!AS64,IF($B$3="dm",$H64*'Dispersion Model'!AS64,IF($B$3="pm",$H64*'Piston Model'!AS64,"Wrong Code in B3"))),0)</f>
        <v>0</v>
      </c>
      <c r="AS64">
        <f>IF($B$18&gt;$G64,IF($B$3="em",$H64*'Exponential Model'!AT64,IF($B$3="dm",$H64*'Dispersion Model'!AT64,IF($B$3="pm",$H64*'Piston Model'!AT64,"Wrong Code in B3"))),0)</f>
        <v>0</v>
      </c>
      <c r="AT64">
        <f>IF($B$18&gt;$G64,IF($B$3="em",$H64*'Exponential Model'!AU64,IF($B$3="dm",$H64*'Dispersion Model'!AU64,IF($B$3="pm",$H64*'Piston Model'!AU64,"Wrong Code in B3"))),0)</f>
        <v>0</v>
      </c>
      <c r="AU64">
        <f>IF($B$18&gt;$G64,IF($B$3="em",$H64*'Exponential Model'!AV64,IF($B$3="dm",$H64*'Dispersion Model'!AV64,IF($B$3="pm",$H64*'Piston Model'!AV64,"Wrong Code in B3"))),0)</f>
        <v>0</v>
      </c>
    </row>
    <row r="65" spans="7:47" x14ac:dyDescent="0.15">
      <c r="G65">
        <v>1993</v>
      </c>
      <c r="H65">
        <f>IF($B$15="tr",'Tritium Input'!H74,IF($B$15="cfc",'CFC Input'!H74,IF($B$15="kr",'85Kr Input'!H74,IF($B$15="he",'Tritium Input'!L74,"Wrong Code in B12!"))))</f>
        <v>520</v>
      </c>
      <c r="I65">
        <f>IF($B$18&gt;$G65,IF($B$3="em",$H65*'Exponential Model'!J65,IF($B$3="dm",$H65*'Dispersion Model'!J65,IF($B$3="pm",$H65*'Piston Model'!J65,"Wrong Code in B3"))),0)</f>
        <v>0</v>
      </c>
      <c r="J65">
        <f>IF($B$18&gt;$G65,IF($B$3="em",$H65*'Exponential Model'!K65,IF($B$3="dm",$H65*'Dispersion Model'!K65,IF($B$3="pm",$H65*'Piston Model'!K65,"Wrong Code in B3"))),0)</f>
        <v>0</v>
      </c>
      <c r="K65">
        <f>IF($B$18&gt;$G65,IF($B$3="em",$H65*'Exponential Model'!L65,IF($B$3="dm",$H65*'Dispersion Model'!L65,IF($B$3="pm",$H65*'Piston Model'!L65,"Wrong Code in B3"))),0)</f>
        <v>0</v>
      </c>
      <c r="L65">
        <f>IF($B$18&gt;$G65,IF($B$3="em",$H65*'Exponential Model'!M65,IF($B$3="dm",$H65*'Dispersion Model'!M65,IF($B$3="pm",$H65*'Piston Model'!M65,"Wrong Code in B3"))),0)</f>
        <v>0</v>
      </c>
      <c r="M65">
        <f>IF($B$18&gt;$G65,IF($B$3="em",$H65*'Exponential Model'!N65,IF($B$3="dm",$H65*'Dispersion Model'!N65,IF($B$3="pm",$H65*'Piston Model'!N65,"Wrong Code in B3"))),0)</f>
        <v>0</v>
      </c>
      <c r="N65">
        <f>IF($B$18&gt;$G65,IF($B$3="em",$H65*'Exponential Model'!O65,IF($B$3="dm",$H65*'Dispersion Model'!O65,IF($B$3="pm",$H65*'Piston Model'!O65,"Wrong Code in B3"))),0)</f>
        <v>520</v>
      </c>
      <c r="O65">
        <f>IF($B$18&gt;$G65,IF($B$3="em",$H65*'Exponential Model'!P65,IF($B$3="dm",$H65*'Dispersion Model'!P65,IF($B$3="pm",$H65*'Piston Model'!P65,"Wrong Code in B3"))),0)</f>
        <v>0</v>
      </c>
      <c r="P65">
        <f>IF($B$18&gt;$G65,IF($B$3="em",$H65*'Exponential Model'!Q65,IF($B$3="dm",$H65*'Dispersion Model'!Q65,IF($B$3="pm",$H65*'Piston Model'!Q65,"Wrong Code in B3"))),0)</f>
        <v>0</v>
      </c>
      <c r="Q65">
        <f>IF($B$18&gt;$G65,IF($B$3="em",$H65*'Exponential Model'!R65,IF($B$3="dm",$H65*'Dispersion Model'!R65,IF($B$3="pm",$H65*'Piston Model'!R65,"Wrong Code in B3"))),0)</f>
        <v>0</v>
      </c>
      <c r="R65">
        <f>IF($B$18&gt;$G65,IF($B$3="em",$H65*'Exponential Model'!S65,IF($B$3="dm",$H65*'Dispersion Model'!S65,IF($B$3="pm",$H65*'Piston Model'!S65,"Wrong Code in B3"))),0)</f>
        <v>0</v>
      </c>
      <c r="S65">
        <f>IF($B$18&gt;$G65,IF($B$3="em",$H65*'Exponential Model'!T65,IF($B$3="dm",$H65*'Dispersion Model'!T65,IF($B$3="pm",$H65*'Piston Model'!T65,"Wrong Code in B3"))),0)</f>
        <v>0</v>
      </c>
      <c r="T65">
        <f>IF($B$18&gt;$G65,IF($B$3="em",$H65*'Exponential Model'!U65,IF($B$3="dm",$H65*'Dispersion Model'!U65,IF($B$3="pm",$H65*'Piston Model'!U65,"Wrong Code in B3"))),0)</f>
        <v>0</v>
      </c>
      <c r="U65">
        <f>IF($B$18&gt;$G65,IF($B$3="em",$H65*'Exponential Model'!V65,IF($B$3="dm",$H65*'Dispersion Model'!V65,IF($B$3="pm",$H65*'Piston Model'!V65,"Wrong Code in B3"))),0)</f>
        <v>0</v>
      </c>
      <c r="V65">
        <f>IF($B$18&gt;$G65,IF($B$3="em",$H65*'Exponential Model'!W65,IF($B$3="dm",$H65*'Dispersion Model'!W65,IF($B$3="pm",$H65*'Piston Model'!W65,"Wrong Code in B3"))),0)</f>
        <v>0</v>
      </c>
      <c r="W65">
        <f>IF($B$18&gt;$G65,IF($B$3="em",$H65*'Exponential Model'!X65,IF($B$3="dm",$H65*'Dispersion Model'!X65,IF($B$3="pm",$H65*'Piston Model'!X65,"Wrong Code in B3"))),0)</f>
        <v>0</v>
      </c>
      <c r="X65">
        <f>IF($B$18&gt;$G65,IF($B$3="em",$H65*'Exponential Model'!Y65,IF($B$3="dm",$H65*'Dispersion Model'!Y65,IF($B$3="pm",$H65*'Piston Model'!Y65,"Wrong Code in B3"))),0)</f>
        <v>0</v>
      </c>
      <c r="Y65">
        <f>IF($B$18&gt;$G65,IF($B$3="em",$H65*'Exponential Model'!Z65,IF($B$3="dm",$H65*'Dispersion Model'!Z65,IF($B$3="pm",$H65*'Piston Model'!Z65,"Wrong Code in B3"))),0)</f>
        <v>0</v>
      </c>
      <c r="Z65">
        <f>IF($B$18&gt;$G65,IF($B$3="em",$H65*'Exponential Model'!AA65,IF($B$3="dm",$H65*'Dispersion Model'!AA65,IF($B$3="pm",$H65*'Piston Model'!AA65,"Wrong Code in B3"))),0)</f>
        <v>0</v>
      </c>
      <c r="AA65">
        <f>IF($B$18&gt;$G65,IF($B$3="em",$H65*'Exponential Model'!AB65,IF($B$3="dm",$H65*'Dispersion Model'!AB65,IF($B$3="pm",$H65*'Piston Model'!AB65,"Wrong Code in B3"))),0)</f>
        <v>0</v>
      </c>
      <c r="AB65">
        <f>IF($B$18&gt;$G65,IF($B$3="em",$H65*'Exponential Model'!AC65,IF($B$3="dm",$H65*'Dispersion Model'!AC65,IF($B$3="pm",$H65*'Piston Model'!AC65,"Wrong Code in B3"))),0)</f>
        <v>0</v>
      </c>
      <c r="AC65">
        <f>IF($B$18&gt;$G65,IF($B$3="em",$H65*'Exponential Model'!AD65,IF($B$3="dm",$H65*'Dispersion Model'!AD65,IF($B$3="pm",$H65*'Piston Model'!AD65,"Wrong Code in B3"))),0)</f>
        <v>0</v>
      </c>
      <c r="AD65">
        <f>IF($B$18&gt;$G65,IF($B$3="em",$H65*'Exponential Model'!AE65,IF($B$3="dm",$H65*'Dispersion Model'!AE65,IF($B$3="pm",$H65*'Piston Model'!AE65,"Wrong Code in B3"))),0)</f>
        <v>0</v>
      </c>
      <c r="AE65">
        <f>IF($B$18&gt;$G65,IF($B$3="em",$H65*'Exponential Model'!AF65,IF($B$3="dm",$H65*'Dispersion Model'!AF65,IF($B$3="pm",$H65*'Piston Model'!AF65,"Wrong Code in B3"))),0)</f>
        <v>0</v>
      </c>
      <c r="AF65">
        <f>IF($B$18&gt;$G65,IF($B$3="em",$H65*'Exponential Model'!AG65,IF($B$3="dm",$H65*'Dispersion Model'!AG65,IF($B$3="pm",$H65*'Piston Model'!AG65,"Wrong Code in B3"))),0)</f>
        <v>0</v>
      </c>
      <c r="AG65">
        <f>IF($B$18&gt;$G65,IF($B$3="em",$H65*'Exponential Model'!AH65,IF($B$3="dm",$H65*'Dispersion Model'!AH65,IF($B$3="pm",$H65*'Piston Model'!AH65,"Wrong Code in B3"))),0)</f>
        <v>0</v>
      </c>
      <c r="AH65">
        <f>IF($B$18&gt;$G65,IF($B$3="em",$H65*'Exponential Model'!AI65,IF($B$3="dm",$H65*'Dispersion Model'!AI65,IF($B$3="pm",$H65*'Piston Model'!AI65,"Wrong Code in B3"))),0)</f>
        <v>0</v>
      </c>
      <c r="AI65">
        <f>IF($B$18&gt;$G65,IF($B$3="em",$H65*'Exponential Model'!AJ65,IF($B$3="dm",$H65*'Dispersion Model'!AJ65,IF($B$3="pm",$H65*'Piston Model'!AJ65,"Wrong Code in B3"))),0)</f>
        <v>0</v>
      </c>
      <c r="AJ65">
        <f>IF($B$18&gt;$G65,IF($B$3="em",$H65*'Exponential Model'!AK65,IF($B$3="dm",$H65*'Dispersion Model'!AK65,IF($B$3="pm",$H65*'Piston Model'!AK65,"Wrong Code in B3"))),0)</f>
        <v>0</v>
      </c>
      <c r="AK65">
        <f>IF($B$18&gt;$G65,IF($B$3="em",$H65*'Exponential Model'!AL65,IF($B$3="dm",$H65*'Dispersion Model'!AL65,IF($B$3="pm",$H65*'Piston Model'!AL65,"Wrong Code in B3"))),0)</f>
        <v>0</v>
      </c>
      <c r="AL65">
        <f>IF($B$18&gt;$G65,IF($B$3="em",$H65*'Exponential Model'!AM65,IF($B$3="dm",$H65*'Dispersion Model'!AM65,IF($B$3="pm",$H65*'Piston Model'!AM65,"Wrong Code in B3"))),0)</f>
        <v>0</v>
      </c>
      <c r="AM65">
        <f>IF($B$18&gt;$G65,IF($B$3="em",$H65*'Exponential Model'!AN65,IF($B$3="dm",$H65*'Dispersion Model'!AN65,IF($B$3="pm",$H65*'Piston Model'!AN65,"Wrong Code in B3"))),0)</f>
        <v>0</v>
      </c>
      <c r="AN65">
        <f>IF($B$18&gt;$G65,IF($B$3="em",$H65*'Exponential Model'!AO65,IF($B$3="dm",$H65*'Dispersion Model'!AO65,IF($B$3="pm",$H65*'Piston Model'!AO65,"Wrong Code in B3"))),0)</f>
        <v>0</v>
      </c>
      <c r="AO65">
        <f>IF($B$18&gt;$G65,IF($B$3="em",$H65*'Exponential Model'!AP65,IF($B$3="dm",$H65*'Dispersion Model'!AP65,IF($B$3="pm",$H65*'Piston Model'!AP65,"Wrong Code in B3"))),0)</f>
        <v>0</v>
      </c>
      <c r="AP65">
        <f>IF($B$18&gt;$G65,IF($B$3="em",$H65*'Exponential Model'!AQ65,IF($B$3="dm",$H65*'Dispersion Model'!AQ65,IF($B$3="pm",$H65*'Piston Model'!AQ65,"Wrong Code in B3"))),0)</f>
        <v>0</v>
      </c>
      <c r="AQ65">
        <f>IF($B$18&gt;$G65,IF($B$3="em",$H65*'Exponential Model'!AR65,IF($B$3="dm",$H65*'Dispersion Model'!AR65,IF($B$3="pm",$H65*'Piston Model'!AR65,"Wrong Code in B3"))),0)</f>
        <v>0</v>
      </c>
      <c r="AR65">
        <f>IF($B$18&gt;$G65,IF($B$3="em",$H65*'Exponential Model'!AS65,IF($B$3="dm",$H65*'Dispersion Model'!AS65,IF($B$3="pm",$H65*'Piston Model'!AS65,"Wrong Code in B3"))),0)</f>
        <v>0</v>
      </c>
      <c r="AS65">
        <f>IF($B$18&gt;$G65,IF($B$3="em",$H65*'Exponential Model'!AT65,IF($B$3="dm",$H65*'Dispersion Model'!AT65,IF($B$3="pm",$H65*'Piston Model'!AT65,"Wrong Code in B3"))),0)</f>
        <v>0</v>
      </c>
      <c r="AT65">
        <f>IF($B$18&gt;$G65,IF($B$3="em",$H65*'Exponential Model'!AU65,IF($B$3="dm",$H65*'Dispersion Model'!AU65,IF($B$3="pm",$H65*'Piston Model'!AU65,"Wrong Code in B3"))),0)</f>
        <v>0</v>
      </c>
      <c r="AU65">
        <f>IF($B$18&gt;$G65,IF($B$3="em",$H65*'Exponential Model'!AV65,IF($B$3="dm",$H65*'Dispersion Model'!AV65,IF($B$3="pm",$H65*'Piston Model'!AV65,"Wrong Code in B3"))),0)</f>
        <v>0</v>
      </c>
    </row>
    <row r="66" spans="7:47" x14ac:dyDescent="0.15">
      <c r="G66">
        <v>1994</v>
      </c>
      <c r="H66">
        <f>IF($B$15="tr",'Tritium Input'!H75,IF($B$15="cfc",'CFC Input'!H75,IF($B$15="kr",'85Kr Input'!H75,IF($B$15="he",'Tritium Input'!L75,"Wrong Code in B12!"))))</f>
        <v>529</v>
      </c>
      <c r="I66">
        <f>IF($B$18&gt;$G66,IF($B$3="em",$H66*'Exponential Model'!J66,IF($B$3="dm",$H66*'Dispersion Model'!J66,IF($B$3="pm",$H66*'Piston Model'!J66,"Wrong Code in B3"))),0)</f>
        <v>0</v>
      </c>
      <c r="J66">
        <f>IF($B$18&gt;$G66,IF($B$3="em",$H66*'Exponential Model'!K66,IF($B$3="dm",$H66*'Dispersion Model'!K66,IF($B$3="pm",$H66*'Piston Model'!K66,"Wrong Code in B3"))),0)</f>
        <v>0</v>
      </c>
      <c r="K66">
        <f>IF($B$18&gt;$G66,IF($B$3="em",$H66*'Exponential Model'!L66,IF($B$3="dm",$H66*'Dispersion Model'!L66,IF($B$3="pm",$H66*'Piston Model'!L66,"Wrong Code in B3"))),0)</f>
        <v>0</v>
      </c>
      <c r="L66">
        <f>IF($B$18&gt;$G66,IF($B$3="em",$H66*'Exponential Model'!M66,IF($B$3="dm",$H66*'Dispersion Model'!M66,IF($B$3="pm",$H66*'Piston Model'!M66,"Wrong Code in B3"))),0)</f>
        <v>0</v>
      </c>
      <c r="M66">
        <f>IF($B$18&gt;$G66,IF($B$3="em",$H66*'Exponential Model'!N66,IF($B$3="dm",$H66*'Dispersion Model'!N66,IF($B$3="pm",$H66*'Piston Model'!N66,"Wrong Code in B3"))),0)</f>
        <v>529</v>
      </c>
      <c r="N66">
        <f>IF($B$18&gt;$G66,IF($B$3="em",$H66*'Exponential Model'!O66,IF($B$3="dm",$H66*'Dispersion Model'!O66,IF($B$3="pm",$H66*'Piston Model'!O66,"Wrong Code in B3"))),0)</f>
        <v>0</v>
      </c>
      <c r="O66">
        <f>IF($B$18&gt;$G66,IF($B$3="em",$H66*'Exponential Model'!P66,IF($B$3="dm",$H66*'Dispersion Model'!P66,IF($B$3="pm",$H66*'Piston Model'!P66,"Wrong Code in B3"))),0)</f>
        <v>0</v>
      </c>
      <c r="P66">
        <f>IF($B$18&gt;$G66,IF($B$3="em",$H66*'Exponential Model'!Q66,IF($B$3="dm",$H66*'Dispersion Model'!Q66,IF($B$3="pm",$H66*'Piston Model'!Q66,"Wrong Code in B3"))),0)</f>
        <v>0</v>
      </c>
      <c r="Q66">
        <f>IF($B$18&gt;$G66,IF($B$3="em",$H66*'Exponential Model'!R66,IF($B$3="dm",$H66*'Dispersion Model'!R66,IF($B$3="pm",$H66*'Piston Model'!R66,"Wrong Code in B3"))),0)</f>
        <v>0</v>
      </c>
      <c r="R66">
        <f>IF($B$18&gt;$G66,IF($B$3="em",$H66*'Exponential Model'!S66,IF($B$3="dm",$H66*'Dispersion Model'!S66,IF($B$3="pm",$H66*'Piston Model'!S66,"Wrong Code in B3"))),0)</f>
        <v>0</v>
      </c>
      <c r="S66">
        <f>IF($B$18&gt;$G66,IF($B$3="em",$H66*'Exponential Model'!T66,IF($B$3="dm",$H66*'Dispersion Model'!T66,IF($B$3="pm",$H66*'Piston Model'!T66,"Wrong Code in B3"))),0)</f>
        <v>0</v>
      </c>
      <c r="T66">
        <f>IF($B$18&gt;$G66,IF($B$3="em",$H66*'Exponential Model'!U66,IF($B$3="dm",$H66*'Dispersion Model'!U66,IF($B$3="pm",$H66*'Piston Model'!U66,"Wrong Code in B3"))),0)</f>
        <v>0</v>
      </c>
      <c r="U66">
        <f>IF($B$18&gt;$G66,IF($B$3="em",$H66*'Exponential Model'!V66,IF($B$3="dm",$H66*'Dispersion Model'!V66,IF($B$3="pm",$H66*'Piston Model'!V66,"Wrong Code in B3"))),0)</f>
        <v>0</v>
      </c>
      <c r="V66">
        <f>IF($B$18&gt;$G66,IF($B$3="em",$H66*'Exponential Model'!W66,IF($B$3="dm",$H66*'Dispersion Model'!W66,IF($B$3="pm",$H66*'Piston Model'!W66,"Wrong Code in B3"))),0)</f>
        <v>0</v>
      </c>
      <c r="W66">
        <f>IF($B$18&gt;$G66,IF($B$3="em",$H66*'Exponential Model'!X66,IF($B$3="dm",$H66*'Dispersion Model'!X66,IF($B$3="pm",$H66*'Piston Model'!X66,"Wrong Code in B3"))),0)</f>
        <v>0</v>
      </c>
      <c r="X66">
        <f>IF($B$18&gt;$G66,IF($B$3="em",$H66*'Exponential Model'!Y66,IF($B$3="dm",$H66*'Dispersion Model'!Y66,IF($B$3="pm",$H66*'Piston Model'!Y66,"Wrong Code in B3"))),0)</f>
        <v>0</v>
      </c>
      <c r="Y66">
        <f>IF($B$18&gt;$G66,IF($B$3="em",$H66*'Exponential Model'!Z66,IF($B$3="dm",$H66*'Dispersion Model'!Z66,IF($B$3="pm",$H66*'Piston Model'!Z66,"Wrong Code in B3"))),0)</f>
        <v>0</v>
      </c>
      <c r="Z66">
        <f>IF($B$18&gt;$G66,IF($B$3="em",$H66*'Exponential Model'!AA66,IF($B$3="dm",$H66*'Dispersion Model'!AA66,IF($B$3="pm",$H66*'Piston Model'!AA66,"Wrong Code in B3"))),0)</f>
        <v>0</v>
      </c>
      <c r="AA66">
        <f>IF($B$18&gt;$G66,IF($B$3="em",$H66*'Exponential Model'!AB66,IF($B$3="dm",$H66*'Dispersion Model'!AB66,IF($B$3="pm",$H66*'Piston Model'!AB66,"Wrong Code in B3"))),0)</f>
        <v>0</v>
      </c>
      <c r="AB66">
        <f>IF($B$18&gt;$G66,IF($B$3="em",$H66*'Exponential Model'!AC66,IF($B$3="dm",$H66*'Dispersion Model'!AC66,IF($B$3="pm",$H66*'Piston Model'!AC66,"Wrong Code in B3"))),0)</f>
        <v>0</v>
      </c>
      <c r="AC66">
        <f>IF($B$18&gt;$G66,IF($B$3="em",$H66*'Exponential Model'!AD66,IF($B$3="dm",$H66*'Dispersion Model'!AD66,IF($B$3="pm",$H66*'Piston Model'!AD66,"Wrong Code in B3"))),0)</f>
        <v>0</v>
      </c>
      <c r="AD66">
        <f>IF($B$18&gt;$G66,IF($B$3="em",$H66*'Exponential Model'!AE66,IF($B$3="dm",$H66*'Dispersion Model'!AE66,IF($B$3="pm",$H66*'Piston Model'!AE66,"Wrong Code in B3"))),0)</f>
        <v>0</v>
      </c>
      <c r="AE66">
        <f>IF($B$18&gt;$G66,IF($B$3="em",$H66*'Exponential Model'!AF66,IF($B$3="dm",$H66*'Dispersion Model'!AF66,IF($B$3="pm",$H66*'Piston Model'!AF66,"Wrong Code in B3"))),0)</f>
        <v>0</v>
      </c>
      <c r="AF66">
        <f>IF($B$18&gt;$G66,IF($B$3="em",$H66*'Exponential Model'!AG66,IF($B$3="dm",$H66*'Dispersion Model'!AG66,IF($B$3="pm",$H66*'Piston Model'!AG66,"Wrong Code in B3"))),0)</f>
        <v>0</v>
      </c>
      <c r="AG66">
        <f>IF($B$18&gt;$G66,IF($B$3="em",$H66*'Exponential Model'!AH66,IF($B$3="dm",$H66*'Dispersion Model'!AH66,IF($B$3="pm",$H66*'Piston Model'!AH66,"Wrong Code in B3"))),0)</f>
        <v>0</v>
      </c>
      <c r="AH66">
        <f>IF($B$18&gt;$G66,IF($B$3="em",$H66*'Exponential Model'!AI66,IF($B$3="dm",$H66*'Dispersion Model'!AI66,IF($B$3="pm",$H66*'Piston Model'!AI66,"Wrong Code in B3"))),0)</f>
        <v>0</v>
      </c>
      <c r="AI66">
        <f>IF($B$18&gt;$G66,IF($B$3="em",$H66*'Exponential Model'!AJ66,IF($B$3="dm",$H66*'Dispersion Model'!AJ66,IF($B$3="pm",$H66*'Piston Model'!AJ66,"Wrong Code in B3"))),0)</f>
        <v>0</v>
      </c>
      <c r="AJ66">
        <f>IF($B$18&gt;$G66,IF($B$3="em",$H66*'Exponential Model'!AK66,IF($B$3="dm",$H66*'Dispersion Model'!AK66,IF($B$3="pm",$H66*'Piston Model'!AK66,"Wrong Code in B3"))),0)</f>
        <v>0</v>
      </c>
      <c r="AK66">
        <f>IF($B$18&gt;$G66,IF($B$3="em",$H66*'Exponential Model'!AL66,IF($B$3="dm",$H66*'Dispersion Model'!AL66,IF($B$3="pm",$H66*'Piston Model'!AL66,"Wrong Code in B3"))),0)</f>
        <v>0</v>
      </c>
      <c r="AL66">
        <f>IF($B$18&gt;$G66,IF($B$3="em",$H66*'Exponential Model'!AM66,IF($B$3="dm",$H66*'Dispersion Model'!AM66,IF($B$3="pm",$H66*'Piston Model'!AM66,"Wrong Code in B3"))),0)</f>
        <v>0</v>
      </c>
      <c r="AM66">
        <f>IF($B$18&gt;$G66,IF($B$3="em",$H66*'Exponential Model'!AN66,IF($B$3="dm",$H66*'Dispersion Model'!AN66,IF($B$3="pm",$H66*'Piston Model'!AN66,"Wrong Code in B3"))),0)</f>
        <v>0</v>
      </c>
      <c r="AN66">
        <f>IF($B$18&gt;$G66,IF($B$3="em",$H66*'Exponential Model'!AO66,IF($B$3="dm",$H66*'Dispersion Model'!AO66,IF($B$3="pm",$H66*'Piston Model'!AO66,"Wrong Code in B3"))),0)</f>
        <v>0</v>
      </c>
      <c r="AO66">
        <f>IF($B$18&gt;$G66,IF($B$3="em",$H66*'Exponential Model'!AP66,IF($B$3="dm",$H66*'Dispersion Model'!AP66,IF($B$3="pm",$H66*'Piston Model'!AP66,"Wrong Code in B3"))),0)</f>
        <v>0</v>
      </c>
      <c r="AP66">
        <f>IF($B$18&gt;$G66,IF($B$3="em",$H66*'Exponential Model'!AQ66,IF($B$3="dm",$H66*'Dispersion Model'!AQ66,IF($B$3="pm",$H66*'Piston Model'!AQ66,"Wrong Code in B3"))),0)</f>
        <v>0</v>
      </c>
      <c r="AQ66">
        <f>IF($B$18&gt;$G66,IF($B$3="em",$H66*'Exponential Model'!AR66,IF($B$3="dm",$H66*'Dispersion Model'!AR66,IF($B$3="pm",$H66*'Piston Model'!AR66,"Wrong Code in B3"))),0)</f>
        <v>0</v>
      </c>
      <c r="AR66">
        <f>IF($B$18&gt;$G66,IF($B$3="em",$H66*'Exponential Model'!AS66,IF($B$3="dm",$H66*'Dispersion Model'!AS66,IF($B$3="pm",$H66*'Piston Model'!AS66,"Wrong Code in B3"))),0)</f>
        <v>0</v>
      </c>
      <c r="AS66">
        <f>IF($B$18&gt;$G66,IF($B$3="em",$H66*'Exponential Model'!AT66,IF($B$3="dm",$H66*'Dispersion Model'!AT66,IF($B$3="pm",$H66*'Piston Model'!AT66,"Wrong Code in B3"))),0)</f>
        <v>0</v>
      </c>
      <c r="AT66">
        <f>IF($B$18&gt;$G66,IF($B$3="em",$H66*'Exponential Model'!AU66,IF($B$3="dm",$H66*'Dispersion Model'!AU66,IF($B$3="pm",$H66*'Piston Model'!AU66,"Wrong Code in B3"))),0)</f>
        <v>0</v>
      </c>
      <c r="AU66">
        <f>IF($B$18&gt;$G66,IF($B$3="em",$H66*'Exponential Model'!AV66,IF($B$3="dm",$H66*'Dispersion Model'!AV66,IF($B$3="pm",$H66*'Piston Model'!AV66,"Wrong Code in B3"))),0)</f>
        <v>0</v>
      </c>
    </row>
    <row r="67" spans="7:47" x14ac:dyDescent="0.15">
      <c r="G67">
        <v>1995</v>
      </c>
      <c r="H67">
        <f>IF($B$15="tr",'Tritium Input'!H76,IF($B$15="cfc",'CFC Input'!H76,IF($B$15="kr",'85Kr Input'!H76,IF($B$15="he",'Tritium Input'!L76,"Wrong Code in B12!"))))</f>
        <v>536</v>
      </c>
      <c r="I67">
        <f>IF($B$18&gt;$G67,IF($B$3="em",$H67*'Exponential Model'!J67,IF($B$3="dm",$H67*'Dispersion Model'!J67,IF($B$3="pm",$H67*'Piston Model'!J67,"Wrong Code in B3"))),0)</f>
        <v>0</v>
      </c>
      <c r="J67">
        <f>IF($B$18&gt;$G67,IF($B$3="em",$H67*'Exponential Model'!K67,IF($B$3="dm",$H67*'Dispersion Model'!K67,IF($B$3="pm",$H67*'Piston Model'!K67,"Wrong Code in B3"))),0)</f>
        <v>0</v>
      </c>
      <c r="K67">
        <f>IF($B$18&gt;$G67,IF($B$3="em",$H67*'Exponential Model'!L67,IF($B$3="dm",$H67*'Dispersion Model'!L67,IF($B$3="pm",$H67*'Piston Model'!L67,"Wrong Code in B3"))),0)</f>
        <v>0</v>
      </c>
      <c r="L67">
        <f>IF($B$18&gt;$G67,IF($B$3="em",$H67*'Exponential Model'!M67,IF($B$3="dm",$H67*'Dispersion Model'!M67,IF($B$3="pm",$H67*'Piston Model'!M67,"Wrong Code in B3"))),0)</f>
        <v>536</v>
      </c>
      <c r="M67">
        <f>IF($B$18&gt;$G67,IF($B$3="em",$H67*'Exponential Model'!N67,IF($B$3="dm",$H67*'Dispersion Model'!N67,IF($B$3="pm",$H67*'Piston Model'!N67,"Wrong Code in B3"))),0)</f>
        <v>0</v>
      </c>
      <c r="N67">
        <f>IF($B$18&gt;$G67,IF($B$3="em",$H67*'Exponential Model'!O67,IF($B$3="dm",$H67*'Dispersion Model'!O67,IF($B$3="pm",$H67*'Piston Model'!O67,"Wrong Code in B3"))),0)</f>
        <v>0</v>
      </c>
      <c r="O67">
        <f>IF($B$18&gt;$G67,IF($B$3="em",$H67*'Exponential Model'!P67,IF($B$3="dm",$H67*'Dispersion Model'!P67,IF($B$3="pm",$H67*'Piston Model'!P67,"Wrong Code in B3"))),0)</f>
        <v>0</v>
      </c>
      <c r="P67">
        <f>IF($B$18&gt;$G67,IF($B$3="em",$H67*'Exponential Model'!Q67,IF($B$3="dm",$H67*'Dispersion Model'!Q67,IF($B$3="pm",$H67*'Piston Model'!Q67,"Wrong Code in B3"))),0)</f>
        <v>0</v>
      </c>
      <c r="Q67">
        <f>IF($B$18&gt;$G67,IF($B$3="em",$H67*'Exponential Model'!R67,IF($B$3="dm",$H67*'Dispersion Model'!R67,IF($B$3="pm",$H67*'Piston Model'!R67,"Wrong Code in B3"))),0)</f>
        <v>0</v>
      </c>
      <c r="R67">
        <f>IF($B$18&gt;$G67,IF($B$3="em",$H67*'Exponential Model'!S67,IF($B$3="dm",$H67*'Dispersion Model'!S67,IF($B$3="pm",$H67*'Piston Model'!S67,"Wrong Code in B3"))),0)</f>
        <v>0</v>
      </c>
      <c r="S67">
        <f>IF($B$18&gt;$G67,IF($B$3="em",$H67*'Exponential Model'!T67,IF($B$3="dm",$H67*'Dispersion Model'!T67,IF($B$3="pm",$H67*'Piston Model'!T67,"Wrong Code in B3"))),0)</f>
        <v>0</v>
      </c>
      <c r="T67">
        <f>IF($B$18&gt;$G67,IF($B$3="em",$H67*'Exponential Model'!U67,IF($B$3="dm",$H67*'Dispersion Model'!U67,IF($B$3="pm",$H67*'Piston Model'!U67,"Wrong Code in B3"))),0)</f>
        <v>0</v>
      </c>
      <c r="U67">
        <f>IF($B$18&gt;$G67,IF($B$3="em",$H67*'Exponential Model'!V67,IF($B$3="dm",$H67*'Dispersion Model'!V67,IF($B$3="pm",$H67*'Piston Model'!V67,"Wrong Code in B3"))),0)</f>
        <v>0</v>
      </c>
      <c r="V67">
        <f>IF($B$18&gt;$G67,IF($B$3="em",$H67*'Exponential Model'!W67,IF($B$3="dm",$H67*'Dispersion Model'!W67,IF($B$3="pm",$H67*'Piston Model'!W67,"Wrong Code in B3"))),0)</f>
        <v>0</v>
      </c>
      <c r="W67">
        <f>IF($B$18&gt;$G67,IF($B$3="em",$H67*'Exponential Model'!X67,IF($B$3="dm",$H67*'Dispersion Model'!X67,IF($B$3="pm",$H67*'Piston Model'!X67,"Wrong Code in B3"))),0)</f>
        <v>0</v>
      </c>
      <c r="X67">
        <f>IF($B$18&gt;$G67,IF($B$3="em",$H67*'Exponential Model'!Y67,IF($B$3="dm",$H67*'Dispersion Model'!Y67,IF($B$3="pm",$H67*'Piston Model'!Y67,"Wrong Code in B3"))),0)</f>
        <v>0</v>
      </c>
      <c r="Y67">
        <f>IF($B$18&gt;$G67,IF($B$3="em",$H67*'Exponential Model'!Z67,IF($B$3="dm",$H67*'Dispersion Model'!Z67,IF($B$3="pm",$H67*'Piston Model'!Z67,"Wrong Code in B3"))),0)</f>
        <v>0</v>
      </c>
      <c r="Z67">
        <f>IF($B$18&gt;$G67,IF($B$3="em",$H67*'Exponential Model'!AA67,IF($B$3="dm",$H67*'Dispersion Model'!AA67,IF($B$3="pm",$H67*'Piston Model'!AA67,"Wrong Code in B3"))),0)</f>
        <v>0</v>
      </c>
      <c r="AA67">
        <f>IF($B$18&gt;$G67,IF($B$3="em",$H67*'Exponential Model'!AB67,IF($B$3="dm",$H67*'Dispersion Model'!AB67,IF($B$3="pm",$H67*'Piston Model'!AB67,"Wrong Code in B3"))),0)</f>
        <v>0</v>
      </c>
      <c r="AB67">
        <f>IF($B$18&gt;$G67,IF($B$3="em",$H67*'Exponential Model'!AC67,IF($B$3="dm",$H67*'Dispersion Model'!AC67,IF($B$3="pm",$H67*'Piston Model'!AC67,"Wrong Code in B3"))),0)</f>
        <v>0</v>
      </c>
      <c r="AC67">
        <f>IF($B$18&gt;$G67,IF($B$3="em",$H67*'Exponential Model'!AD67,IF($B$3="dm",$H67*'Dispersion Model'!AD67,IF($B$3="pm",$H67*'Piston Model'!AD67,"Wrong Code in B3"))),0)</f>
        <v>0</v>
      </c>
      <c r="AD67">
        <f>IF($B$18&gt;$G67,IF($B$3="em",$H67*'Exponential Model'!AE67,IF($B$3="dm",$H67*'Dispersion Model'!AE67,IF($B$3="pm",$H67*'Piston Model'!AE67,"Wrong Code in B3"))),0)</f>
        <v>0</v>
      </c>
      <c r="AE67">
        <f>IF($B$18&gt;$G67,IF($B$3="em",$H67*'Exponential Model'!AF67,IF($B$3="dm",$H67*'Dispersion Model'!AF67,IF($B$3="pm",$H67*'Piston Model'!AF67,"Wrong Code in B3"))),0)</f>
        <v>0</v>
      </c>
      <c r="AF67">
        <f>IF($B$18&gt;$G67,IF($B$3="em",$H67*'Exponential Model'!AG67,IF($B$3="dm",$H67*'Dispersion Model'!AG67,IF($B$3="pm",$H67*'Piston Model'!AG67,"Wrong Code in B3"))),0)</f>
        <v>0</v>
      </c>
      <c r="AG67">
        <f>IF($B$18&gt;$G67,IF($B$3="em",$H67*'Exponential Model'!AH67,IF($B$3="dm",$H67*'Dispersion Model'!AH67,IF($B$3="pm",$H67*'Piston Model'!AH67,"Wrong Code in B3"))),0)</f>
        <v>0</v>
      </c>
      <c r="AH67">
        <f>IF($B$18&gt;$G67,IF($B$3="em",$H67*'Exponential Model'!AI67,IF($B$3="dm",$H67*'Dispersion Model'!AI67,IF($B$3="pm",$H67*'Piston Model'!AI67,"Wrong Code in B3"))),0)</f>
        <v>0</v>
      </c>
      <c r="AI67">
        <f>IF($B$18&gt;$G67,IF($B$3="em",$H67*'Exponential Model'!AJ67,IF($B$3="dm",$H67*'Dispersion Model'!AJ67,IF($B$3="pm",$H67*'Piston Model'!AJ67,"Wrong Code in B3"))),0)</f>
        <v>0</v>
      </c>
      <c r="AJ67">
        <f>IF($B$18&gt;$G67,IF($B$3="em",$H67*'Exponential Model'!AK67,IF($B$3="dm",$H67*'Dispersion Model'!AK67,IF($B$3="pm",$H67*'Piston Model'!AK67,"Wrong Code in B3"))),0)</f>
        <v>0</v>
      </c>
      <c r="AK67">
        <f>IF($B$18&gt;$G67,IF($B$3="em",$H67*'Exponential Model'!AL67,IF($B$3="dm",$H67*'Dispersion Model'!AL67,IF($B$3="pm",$H67*'Piston Model'!AL67,"Wrong Code in B3"))),0)</f>
        <v>0</v>
      </c>
      <c r="AL67">
        <f>IF($B$18&gt;$G67,IF($B$3="em",$H67*'Exponential Model'!AM67,IF($B$3="dm",$H67*'Dispersion Model'!AM67,IF($B$3="pm",$H67*'Piston Model'!AM67,"Wrong Code in B3"))),0)</f>
        <v>0</v>
      </c>
      <c r="AM67">
        <f>IF($B$18&gt;$G67,IF($B$3="em",$H67*'Exponential Model'!AN67,IF($B$3="dm",$H67*'Dispersion Model'!AN67,IF($B$3="pm",$H67*'Piston Model'!AN67,"Wrong Code in B3"))),0)</f>
        <v>0</v>
      </c>
      <c r="AN67">
        <f>IF($B$18&gt;$G67,IF($B$3="em",$H67*'Exponential Model'!AO67,IF($B$3="dm",$H67*'Dispersion Model'!AO67,IF($B$3="pm",$H67*'Piston Model'!AO67,"Wrong Code in B3"))),0)</f>
        <v>0</v>
      </c>
      <c r="AO67">
        <f>IF($B$18&gt;$G67,IF($B$3="em",$H67*'Exponential Model'!AP67,IF($B$3="dm",$H67*'Dispersion Model'!AP67,IF($B$3="pm",$H67*'Piston Model'!AP67,"Wrong Code in B3"))),0)</f>
        <v>0</v>
      </c>
      <c r="AP67">
        <f>IF($B$18&gt;$G67,IF($B$3="em",$H67*'Exponential Model'!AQ67,IF($B$3="dm",$H67*'Dispersion Model'!AQ67,IF($B$3="pm",$H67*'Piston Model'!AQ67,"Wrong Code in B3"))),0)</f>
        <v>0</v>
      </c>
      <c r="AQ67">
        <f>IF($B$18&gt;$G67,IF($B$3="em",$H67*'Exponential Model'!AR67,IF($B$3="dm",$H67*'Dispersion Model'!AR67,IF($B$3="pm",$H67*'Piston Model'!AR67,"Wrong Code in B3"))),0)</f>
        <v>0</v>
      </c>
      <c r="AR67">
        <f>IF($B$18&gt;$G67,IF($B$3="em",$H67*'Exponential Model'!AS67,IF($B$3="dm",$H67*'Dispersion Model'!AS67,IF($B$3="pm",$H67*'Piston Model'!AS67,"Wrong Code in B3"))),0)</f>
        <v>0</v>
      </c>
      <c r="AS67">
        <f>IF($B$18&gt;$G67,IF($B$3="em",$H67*'Exponential Model'!AT67,IF($B$3="dm",$H67*'Dispersion Model'!AT67,IF($B$3="pm",$H67*'Piston Model'!AT67,"Wrong Code in B3"))),0)</f>
        <v>0</v>
      </c>
      <c r="AT67">
        <f>IF($B$18&gt;$G67,IF($B$3="em",$H67*'Exponential Model'!AU67,IF($B$3="dm",$H67*'Dispersion Model'!AU67,IF($B$3="pm",$H67*'Piston Model'!AU67,"Wrong Code in B3"))),0)</f>
        <v>0</v>
      </c>
      <c r="AU67">
        <f>IF($B$18&gt;$G67,IF($B$3="em",$H67*'Exponential Model'!AV67,IF($B$3="dm",$H67*'Dispersion Model'!AV67,IF($B$3="pm",$H67*'Piston Model'!AV67,"Wrong Code in B3"))),0)</f>
        <v>0</v>
      </c>
    </row>
    <row r="68" spans="7:47" x14ac:dyDescent="0.15">
      <c r="G68">
        <v>1996</v>
      </c>
      <c r="H68">
        <f>IF($B$15="tr",'Tritium Input'!H77,IF($B$15="cfc",'CFC Input'!H77,IF($B$15="kr",'85Kr Input'!H77,IF($B$15="he",'Tritium Input'!L77,"Wrong Code in B12!"))))</f>
        <v>538</v>
      </c>
      <c r="I68">
        <f>IF($B$18&gt;$G68,IF($B$3="em",$H68*'Exponential Model'!J68,IF($B$3="dm",$H68*'Dispersion Model'!J68,IF($B$3="pm",$H68*'Piston Model'!J68,"Wrong Code in B3"))),0)</f>
        <v>0</v>
      </c>
      <c r="J68">
        <f>IF($B$18&gt;$G68,IF($B$3="em",$H68*'Exponential Model'!K68,IF($B$3="dm",$H68*'Dispersion Model'!K68,IF($B$3="pm",$H68*'Piston Model'!K68,"Wrong Code in B3"))),0)</f>
        <v>0</v>
      </c>
      <c r="K68">
        <f>IF($B$18&gt;$G68,IF($B$3="em",$H68*'Exponential Model'!L68,IF($B$3="dm",$H68*'Dispersion Model'!L68,IF($B$3="pm",$H68*'Piston Model'!L68,"Wrong Code in B3"))),0)</f>
        <v>538</v>
      </c>
      <c r="L68">
        <f>IF($B$18&gt;$G68,IF($B$3="em",$H68*'Exponential Model'!M68,IF($B$3="dm",$H68*'Dispersion Model'!M68,IF($B$3="pm",$H68*'Piston Model'!M68,"Wrong Code in B3"))),0)</f>
        <v>0</v>
      </c>
      <c r="M68">
        <f>IF($B$18&gt;$G68,IF($B$3="em",$H68*'Exponential Model'!N68,IF($B$3="dm",$H68*'Dispersion Model'!N68,IF($B$3="pm",$H68*'Piston Model'!N68,"Wrong Code in B3"))),0)</f>
        <v>0</v>
      </c>
      <c r="N68">
        <f>IF($B$18&gt;$G68,IF($B$3="em",$H68*'Exponential Model'!O68,IF($B$3="dm",$H68*'Dispersion Model'!O68,IF($B$3="pm",$H68*'Piston Model'!O68,"Wrong Code in B3"))),0)</f>
        <v>0</v>
      </c>
      <c r="O68">
        <f>IF($B$18&gt;$G68,IF($B$3="em",$H68*'Exponential Model'!P68,IF($B$3="dm",$H68*'Dispersion Model'!P68,IF($B$3="pm",$H68*'Piston Model'!P68,"Wrong Code in B3"))),0)</f>
        <v>0</v>
      </c>
      <c r="P68">
        <f>IF($B$18&gt;$G68,IF($B$3="em",$H68*'Exponential Model'!Q68,IF($B$3="dm",$H68*'Dispersion Model'!Q68,IF($B$3="pm",$H68*'Piston Model'!Q68,"Wrong Code in B3"))),0)</f>
        <v>0</v>
      </c>
      <c r="Q68">
        <f>IF($B$18&gt;$G68,IF($B$3="em",$H68*'Exponential Model'!R68,IF($B$3="dm",$H68*'Dispersion Model'!R68,IF($B$3="pm",$H68*'Piston Model'!R68,"Wrong Code in B3"))),0)</f>
        <v>0</v>
      </c>
      <c r="R68">
        <f>IF($B$18&gt;$G68,IF($B$3="em",$H68*'Exponential Model'!S68,IF($B$3="dm",$H68*'Dispersion Model'!S68,IF($B$3="pm",$H68*'Piston Model'!S68,"Wrong Code in B3"))),0)</f>
        <v>0</v>
      </c>
      <c r="S68">
        <f>IF($B$18&gt;$G68,IF($B$3="em",$H68*'Exponential Model'!T68,IF($B$3="dm",$H68*'Dispersion Model'!T68,IF($B$3="pm",$H68*'Piston Model'!T68,"Wrong Code in B3"))),0)</f>
        <v>0</v>
      </c>
      <c r="T68">
        <f>IF($B$18&gt;$G68,IF($B$3="em",$H68*'Exponential Model'!U68,IF($B$3="dm",$H68*'Dispersion Model'!U68,IF($B$3="pm",$H68*'Piston Model'!U68,"Wrong Code in B3"))),0)</f>
        <v>0</v>
      </c>
      <c r="U68">
        <f>IF($B$18&gt;$G68,IF($B$3="em",$H68*'Exponential Model'!V68,IF($B$3="dm",$H68*'Dispersion Model'!V68,IF($B$3="pm",$H68*'Piston Model'!V68,"Wrong Code in B3"))),0)</f>
        <v>0</v>
      </c>
      <c r="V68">
        <f>IF($B$18&gt;$G68,IF($B$3="em",$H68*'Exponential Model'!W68,IF($B$3="dm",$H68*'Dispersion Model'!W68,IF($B$3="pm",$H68*'Piston Model'!W68,"Wrong Code in B3"))),0)</f>
        <v>0</v>
      </c>
      <c r="W68">
        <f>IF($B$18&gt;$G68,IF($B$3="em",$H68*'Exponential Model'!X68,IF($B$3="dm",$H68*'Dispersion Model'!X68,IF($B$3="pm",$H68*'Piston Model'!X68,"Wrong Code in B3"))),0)</f>
        <v>0</v>
      </c>
      <c r="X68">
        <f>IF($B$18&gt;$G68,IF($B$3="em",$H68*'Exponential Model'!Y68,IF($B$3="dm",$H68*'Dispersion Model'!Y68,IF($B$3="pm",$H68*'Piston Model'!Y68,"Wrong Code in B3"))),0)</f>
        <v>0</v>
      </c>
      <c r="Y68">
        <f>IF($B$18&gt;$G68,IF($B$3="em",$H68*'Exponential Model'!Z68,IF($B$3="dm",$H68*'Dispersion Model'!Z68,IF($B$3="pm",$H68*'Piston Model'!Z68,"Wrong Code in B3"))),0)</f>
        <v>0</v>
      </c>
      <c r="Z68">
        <f>IF($B$18&gt;$G68,IF($B$3="em",$H68*'Exponential Model'!AA68,IF($B$3="dm",$H68*'Dispersion Model'!AA68,IF($B$3="pm",$H68*'Piston Model'!AA68,"Wrong Code in B3"))),0)</f>
        <v>0</v>
      </c>
      <c r="AA68">
        <f>IF($B$18&gt;$G68,IF($B$3="em",$H68*'Exponential Model'!AB68,IF($B$3="dm",$H68*'Dispersion Model'!AB68,IF($B$3="pm",$H68*'Piston Model'!AB68,"Wrong Code in B3"))),0)</f>
        <v>0</v>
      </c>
      <c r="AB68">
        <f>IF($B$18&gt;$G68,IF($B$3="em",$H68*'Exponential Model'!AC68,IF($B$3="dm",$H68*'Dispersion Model'!AC68,IF($B$3="pm",$H68*'Piston Model'!AC68,"Wrong Code in B3"))),0)</f>
        <v>0</v>
      </c>
      <c r="AC68">
        <f>IF($B$18&gt;$G68,IF($B$3="em",$H68*'Exponential Model'!AD68,IF($B$3="dm",$H68*'Dispersion Model'!AD68,IF($B$3="pm",$H68*'Piston Model'!AD68,"Wrong Code in B3"))),0)</f>
        <v>0</v>
      </c>
      <c r="AD68">
        <f>IF($B$18&gt;$G68,IF($B$3="em",$H68*'Exponential Model'!AE68,IF($B$3="dm",$H68*'Dispersion Model'!AE68,IF($B$3="pm",$H68*'Piston Model'!AE68,"Wrong Code in B3"))),0)</f>
        <v>0</v>
      </c>
      <c r="AE68">
        <f>IF($B$18&gt;$G68,IF($B$3="em",$H68*'Exponential Model'!AF68,IF($B$3="dm",$H68*'Dispersion Model'!AF68,IF($B$3="pm",$H68*'Piston Model'!AF68,"Wrong Code in B3"))),0)</f>
        <v>0</v>
      </c>
      <c r="AF68">
        <f>IF($B$18&gt;$G68,IF($B$3="em",$H68*'Exponential Model'!AG68,IF($B$3="dm",$H68*'Dispersion Model'!AG68,IF($B$3="pm",$H68*'Piston Model'!AG68,"Wrong Code in B3"))),0)</f>
        <v>0</v>
      </c>
      <c r="AG68">
        <f>IF($B$18&gt;$G68,IF($B$3="em",$H68*'Exponential Model'!AH68,IF($B$3="dm",$H68*'Dispersion Model'!AH68,IF($B$3="pm",$H68*'Piston Model'!AH68,"Wrong Code in B3"))),0)</f>
        <v>0</v>
      </c>
      <c r="AH68">
        <f>IF($B$18&gt;$G68,IF($B$3="em",$H68*'Exponential Model'!AI68,IF($B$3="dm",$H68*'Dispersion Model'!AI68,IF($B$3="pm",$H68*'Piston Model'!AI68,"Wrong Code in B3"))),0)</f>
        <v>0</v>
      </c>
      <c r="AI68">
        <f>IF($B$18&gt;$G68,IF($B$3="em",$H68*'Exponential Model'!AJ68,IF($B$3="dm",$H68*'Dispersion Model'!AJ68,IF($B$3="pm",$H68*'Piston Model'!AJ68,"Wrong Code in B3"))),0)</f>
        <v>0</v>
      </c>
      <c r="AJ68">
        <f>IF($B$18&gt;$G68,IF($B$3="em",$H68*'Exponential Model'!AK68,IF($B$3="dm",$H68*'Dispersion Model'!AK68,IF($B$3="pm",$H68*'Piston Model'!AK68,"Wrong Code in B3"))),0)</f>
        <v>0</v>
      </c>
      <c r="AK68">
        <f>IF($B$18&gt;$G68,IF($B$3="em",$H68*'Exponential Model'!AL68,IF($B$3="dm",$H68*'Dispersion Model'!AL68,IF($B$3="pm",$H68*'Piston Model'!AL68,"Wrong Code in B3"))),0)</f>
        <v>0</v>
      </c>
      <c r="AL68">
        <f>IF($B$18&gt;$G68,IF($B$3="em",$H68*'Exponential Model'!AM68,IF($B$3="dm",$H68*'Dispersion Model'!AM68,IF($B$3="pm",$H68*'Piston Model'!AM68,"Wrong Code in B3"))),0)</f>
        <v>0</v>
      </c>
      <c r="AM68">
        <f>IF($B$18&gt;$G68,IF($B$3="em",$H68*'Exponential Model'!AN68,IF($B$3="dm",$H68*'Dispersion Model'!AN68,IF($B$3="pm",$H68*'Piston Model'!AN68,"Wrong Code in B3"))),0)</f>
        <v>0</v>
      </c>
      <c r="AN68">
        <f>IF($B$18&gt;$G68,IF($B$3="em",$H68*'Exponential Model'!AO68,IF($B$3="dm",$H68*'Dispersion Model'!AO68,IF($B$3="pm",$H68*'Piston Model'!AO68,"Wrong Code in B3"))),0)</f>
        <v>0</v>
      </c>
      <c r="AO68">
        <f>IF($B$18&gt;$G68,IF($B$3="em",$H68*'Exponential Model'!AP68,IF($B$3="dm",$H68*'Dispersion Model'!AP68,IF($B$3="pm",$H68*'Piston Model'!AP68,"Wrong Code in B3"))),0)</f>
        <v>0</v>
      </c>
      <c r="AP68">
        <f>IF($B$18&gt;$G68,IF($B$3="em",$H68*'Exponential Model'!AQ68,IF($B$3="dm",$H68*'Dispersion Model'!AQ68,IF($B$3="pm",$H68*'Piston Model'!AQ68,"Wrong Code in B3"))),0)</f>
        <v>0</v>
      </c>
      <c r="AQ68">
        <f>IF($B$18&gt;$G68,IF($B$3="em",$H68*'Exponential Model'!AR68,IF($B$3="dm",$H68*'Dispersion Model'!AR68,IF($B$3="pm",$H68*'Piston Model'!AR68,"Wrong Code in B3"))),0)</f>
        <v>0</v>
      </c>
      <c r="AR68">
        <f>IF($B$18&gt;$G68,IF($B$3="em",$H68*'Exponential Model'!AS68,IF($B$3="dm",$H68*'Dispersion Model'!AS68,IF($B$3="pm",$H68*'Piston Model'!AS68,"Wrong Code in B3"))),0)</f>
        <v>0</v>
      </c>
      <c r="AS68">
        <f>IF($B$18&gt;$G68,IF($B$3="em",$H68*'Exponential Model'!AT68,IF($B$3="dm",$H68*'Dispersion Model'!AT68,IF($B$3="pm",$H68*'Piston Model'!AT68,"Wrong Code in B3"))),0)</f>
        <v>0</v>
      </c>
      <c r="AT68">
        <f>IF($B$18&gt;$G68,IF($B$3="em",$H68*'Exponential Model'!AU68,IF($B$3="dm",$H68*'Dispersion Model'!AU68,IF($B$3="pm",$H68*'Piston Model'!AU68,"Wrong Code in B3"))),0)</f>
        <v>0</v>
      </c>
      <c r="AU68">
        <f>IF($B$18&gt;$G68,IF($B$3="em",$H68*'Exponential Model'!AV68,IF($B$3="dm",$H68*'Dispersion Model'!AV68,IF($B$3="pm",$H68*'Piston Model'!AV68,"Wrong Code in B3"))),0)</f>
        <v>0</v>
      </c>
    </row>
    <row r="69" spans="7:47" x14ac:dyDescent="0.15">
      <c r="G69">
        <v>1997</v>
      </c>
      <c r="H69">
        <f>IF($B$15="tr",'Tritium Input'!H78,IF($B$15="cfc",'CFC Input'!H78,IF($B$15="kr",'85Kr Input'!H78,IF($B$15="he",'Tritium Input'!L78,"Wrong Code in B12!"))))</f>
        <v>540</v>
      </c>
      <c r="I69">
        <f>IF($B$18&gt;$G69,IF($B$3="em",$H69*'Exponential Model'!J69,IF($B$3="dm",$H69*'Dispersion Model'!J69,IF($B$3="pm",$H69*'Piston Model'!J69,"Wrong Code in B3"))),0)</f>
        <v>0</v>
      </c>
      <c r="J69">
        <f>IF($B$18&gt;$G69,IF($B$3="em",$H69*'Exponential Model'!K69,IF($B$3="dm",$H69*'Dispersion Model'!K69,IF($B$3="pm",$H69*'Piston Model'!K69,"Wrong Code in B3"))),0)</f>
        <v>540</v>
      </c>
      <c r="K69">
        <f>IF($B$18&gt;$G69,IF($B$3="em",$H69*'Exponential Model'!L69,IF($B$3="dm",$H69*'Dispersion Model'!L69,IF($B$3="pm",$H69*'Piston Model'!L69,"Wrong Code in B3"))),0)</f>
        <v>0</v>
      </c>
      <c r="L69">
        <f>IF($B$18&gt;$G69,IF($B$3="em",$H69*'Exponential Model'!M69,IF($B$3="dm",$H69*'Dispersion Model'!M69,IF($B$3="pm",$H69*'Piston Model'!M69,"Wrong Code in B3"))),0)</f>
        <v>0</v>
      </c>
      <c r="M69">
        <f>IF($B$18&gt;$G69,IF($B$3="em",$H69*'Exponential Model'!N69,IF($B$3="dm",$H69*'Dispersion Model'!N69,IF($B$3="pm",$H69*'Piston Model'!N69,"Wrong Code in B3"))),0)</f>
        <v>0</v>
      </c>
      <c r="N69">
        <f>IF($B$18&gt;$G69,IF($B$3="em",$H69*'Exponential Model'!O69,IF($B$3="dm",$H69*'Dispersion Model'!O69,IF($B$3="pm",$H69*'Piston Model'!O69,"Wrong Code in B3"))),0)</f>
        <v>0</v>
      </c>
      <c r="O69">
        <f>IF($B$18&gt;$G69,IF($B$3="em",$H69*'Exponential Model'!P69,IF($B$3="dm",$H69*'Dispersion Model'!P69,IF($B$3="pm",$H69*'Piston Model'!P69,"Wrong Code in B3"))),0)</f>
        <v>0</v>
      </c>
      <c r="P69">
        <f>IF($B$18&gt;$G69,IF($B$3="em",$H69*'Exponential Model'!Q69,IF($B$3="dm",$H69*'Dispersion Model'!Q69,IF($B$3="pm",$H69*'Piston Model'!Q69,"Wrong Code in B3"))),0)</f>
        <v>0</v>
      </c>
      <c r="Q69">
        <f>IF($B$18&gt;$G69,IF($B$3="em",$H69*'Exponential Model'!R69,IF($B$3="dm",$H69*'Dispersion Model'!R69,IF($B$3="pm",$H69*'Piston Model'!R69,"Wrong Code in B3"))),0)</f>
        <v>0</v>
      </c>
      <c r="R69">
        <f>IF($B$18&gt;$G69,IF($B$3="em",$H69*'Exponential Model'!S69,IF($B$3="dm",$H69*'Dispersion Model'!S69,IF($B$3="pm",$H69*'Piston Model'!S69,"Wrong Code in B3"))),0)</f>
        <v>0</v>
      </c>
      <c r="S69">
        <f>IF($B$18&gt;$G69,IF($B$3="em",$H69*'Exponential Model'!T69,IF($B$3="dm",$H69*'Dispersion Model'!T69,IF($B$3="pm",$H69*'Piston Model'!T69,"Wrong Code in B3"))),0)</f>
        <v>0</v>
      </c>
      <c r="T69">
        <f>IF($B$18&gt;$G69,IF($B$3="em",$H69*'Exponential Model'!U69,IF($B$3="dm",$H69*'Dispersion Model'!U69,IF($B$3="pm",$H69*'Piston Model'!U69,"Wrong Code in B3"))),0)</f>
        <v>0</v>
      </c>
      <c r="U69">
        <f>IF($B$18&gt;$G69,IF($B$3="em",$H69*'Exponential Model'!V69,IF($B$3="dm",$H69*'Dispersion Model'!V69,IF($B$3="pm",$H69*'Piston Model'!V69,"Wrong Code in B3"))),0)</f>
        <v>0</v>
      </c>
      <c r="V69">
        <f>IF($B$18&gt;$G69,IF($B$3="em",$H69*'Exponential Model'!W69,IF($B$3="dm",$H69*'Dispersion Model'!W69,IF($B$3="pm",$H69*'Piston Model'!W69,"Wrong Code in B3"))),0)</f>
        <v>0</v>
      </c>
      <c r="W69">
        <f>IF($B$18&gt;$G69,IF($B$3="em",$H69*'Exponential Model'!X69,IF($B$3="dm",$H69*'Dispersion Model'!X69,IF($B$3="pm",$H69*'Piston Model'!X69,"Wrong Code in B3"))),0)</f>
        <v>0</v>
      </c>
      <c r="X69">
        <f>IF($B$18&gt;$G69,IF($B$3="em",$H69*'Exponential Model'!Y69,IF($B$3="dm",$H69*'Dispersion Model'!Y69,IF($B$3="pm",$H69*'Piston Model'!Y69,"Wrong Code in B3"))),0)</f>
        <v>0</v>
      </c>
      <c r="Y69">
        <f>IF($B$18&gt;$G69,IF($B$3="em",$H69*'Exponential Model'!Z69,IF($B$3="dm",$H69*'Dispersion Model'!Z69,IF($B$3="pm",$H69*'Piston Model'!Z69,"Wrong Code in B3"))),0)</f>
        <v>0</v>
      </c>
      <c r="Z69">
        <f>IF($B$18&gt;$G69,IF($B$3="em",$H69*'Exponential Model'!AA69,IF($B$3="dm",$H69*'Dispersion Model'!AA69,IF($B$3="pm",$H69*'Piston Model'!AA69,"Wrong Code in B3"))),0)</f>
        <v>0</v>
      </c>
      <c r="AA69">
        <f>IF($B$18&gt;$G69,IF($B$3="em",$H69*'Exponential Model'!AB69,IF($B$3="dm",$H69*'Dispersion Model'!AB69,IF($B$3="pm",$H69*'Piston Model'!AB69,"Wrong Code in B3"))),0)</f>
        <v>0</v>
      </c>
      <c r="AB69">
        <f>IF($B$18&gt;$G69,IF($B$3="em",$H69*'Exponential Model'!AC69,IF($B$3="dm",$H69*'Dispersion Model'!AC69,IF($B$3="pm",$H69*'Piston Model'!AC69,"Wrong Code in B3"))),0)</f>
        <v>0</v>
      </c>
      <c r="AC69">
        <f>IF($B$18&gt;$G69,IF($B$3="em",$H69*'Exponential Model'!AD69,IF($B$3="dm",$H69*'Dispersion Model'!AD69,IF($B$3="pm",$H69*'Piston Model'!AD69,"Wrong Code in B3"))),0)</f>
        <v>0</v>
      </c>
      <c r="AD69">
        <f>IF($B$18&gt;$G69,IF($B$3="em",$H69*'Exponential Model'!AE69,IF($B$3="dm",$H69*'Dispersion Model'!AE69,IF($B$3="pm",$H69*'Piston Model'!AE69,"Wrong Code in B3"))),0)</f>
        <v>0</v>
      </c>
      <c r="AE69">
        <f>IF($B$18&gt;$G69,IF($B$3="em",$H69*'Exponential Model'!AF69,IF($B$3="dm",$H69*'Dispersion Model'!AF69,IF($B$3="pm",$H69*'Piston Model'!AF69,"Wrong Code in B3"))),0)</f>
        <v>0</v>
      </c>
      <c r="AF69">
        <f>IF($B$18&gt;$G69,IF($B$3="em",$H69*'Exponential Model'!AG69,IF($B$3="dm",$H69*'Dispersion Model'!AG69,IF($B$3="pm",$H69*'Piston Model'!AG69,"Wrong Code in B3"))),0)</f>
        <v>0</v>
      </c>
      <c r="AG69">
        <f>IF($B$18&gt;$G69,IF($B$3="em",$H69*'Exponential Model'!AH69,IF($B$3="dm",$H69*'Dispersion Model'!AH69,IF($B$3="pm",$H69*'Piston Model'!AH69,"Wrong Code in B3"))),0)</f>
        <v>0</v>
      </c>
      <c r="AH69">
        <f>IF($B$18&gt;$G69,IF($B$3="em",$H69*'Exponential Model'!AI69,IF($B$3="dm",$H69*'Dispersion Model'!AI69,IF($B$3="pm",$H69*'Piston Model'!AI69,"Wrong Code in B3"))),0)</f>
        <v>0</v>
      </c>
      <c r="AI69">
        <f>IF($B$18&gt;$G69,IF($B$3="em",$H69*'Exponential Model'!AJ69,IF($B$3="dm",$H69*'Dispersion Model'!AJ69,IF($B$3="pm",$H69*'Piston Model'!AJ69,"Wrong Code in B3"))),0)</f>
        <v>0</v>
      </c>
      <c r="AJ69">
        <f>IF($B$18&gt;$G69,IF($B$3="em",$H69*'Exponential Model'!AK69,IF($B$3="dm",$H69*'Dispersion Model'!AK69,IF($B$3="pm",$H69*'Piston Model'!AK69,"Wrong Code in B3"))),0)</f>
        <v>0</v>
      </c>
      <c r="AK69">
        <f>IF($B$18&gt;$G69,IF($B$3="em",$H69*'Exponential Model'!AL69,IF($B$3="dm",$H69*'Dispersion Model'!AL69,IF($B$3="pm",$H69*'Piston Model'!AL69,"Wrong Code in B3"))),0)</f>
        <v>0</v>
      </c>
      <c r="AL69">
        <f>IF($B$18&gt;$G69,IF($B$3="em",$H69*'Exponential Model'!AM69,IF($B$3="dm",$H69*'Dispersion Model'!AM69,IF($B$3="pm",$H69*'Piston Model'!AM69,"Wrong Code in B3"))),0)</f>
        <v>0</v>
      </c>
      <c r="AM69">
        <f>IF($B$18&gt;$G69,IF($B$3="em",$H69*'Exponential Model'!AN69,IF($B$3="dm",$H69*'Dispersion Model'!AN69,IF($B$3="pm",$H69*'Piston Model'!AN69,"Wrong Code in B3"))),0)</f>
        <v>0</v>
      </c>
      <c r="AN69">
        <f>IF($B$18&gt;$G69,IF($B$3="em",$H69*'Exponential Model'!AO69,IF($B$3="dm",$H69*'Dispersion Model'!AO69,IF($B$3="pm",$H69*'Piston Model'!AO69,"Wrong Code in B3"))),0)</f>
        <v>0</v>
      </c>
      <c r="AO69">
        <f>IF($B$18&gt;$G69,IF($B$3="em",$H69*'Exponential Model'!AP69,IF($B$3="dm",$H69*'Dispersion Model'!AP69,IF($B$3="pm",$H69*'Piston Model'!AP69,"Wrong Code in B3"))),0)</f>
        <v>0</v>
      </c>
      <c r="AP69">
        <f>IF($B$18&gt;$G69,IF($B$3="em",$H69*'Exponential Model'!AQ69,IF($B$3="dm",$H69*'Dispersion Model'!AQ69,IF($B$3="pm",$H69*'Piston Model'!AQ69,"Wrong Code in B3"))),0)</f>
        <v>0</v>
      </c>
      <c r="AQ69">
        <f>IF($B$18&gt;$G69,IF($B$3="em",$H69*'Exponential Model'!AR69,IF($B$3="dm",$H69*'Dispersion Model'!AR69,IF($B$3="pm",$H69*'Piston Model'!AR69,"Wrong Code in B3"))),0)</f>
        <v>0</v>
      </c>
      <c r="AR69">
        <f>IF($B$18&gt;$G69,IF($B$3="em",$H69*'Exponential Model'!AS69,IF($B$3="dm",$H69*'Dispersion Model'!AS69,IF($B$3="pm",$H69*'Piston Model'!AS69,"Wrong Code in B3"))),0)</f>
        <v>0</v>
      </c>
      <c r="AS69">
        <f>IF($B$18&gt;$G69,IF($B$3="em",$H69*'Exponential Model'!AT69,IF($B$3="dm",$H69*'Dispersion Model'!AT69,IF($B$3="pm",$H69*'Piston Model'!AT69,"Wrong Code in B3"))),0)</f>
        <v>0</v>
      </c>
      <c r="AT69">
        <f>IF($B$18&gt;$G69,IF($B$3="em",$H69*'Exponential Model'!AU69,IF($B$3="dm",$H69*'Dispersion Model'!AU69,IF($B$3="pm",$H69*'Piston Model'!AU69,"Wrong Code in B3"))),0)</f>
        <v>0</v>
      </c>
      <c r="AU69">
        <f>IF($B$18&gt;$G69,IF($B$3="em",$H69*'Exponential Model'!AV69,IF($B$3="dm",$H69*'Dispersion Model'!AV69,IF($B$3="pm",$H69*'Piston Model'!AV69,"Wrong Code in B3"))),0)</f>
        <v>0</v>
      </c>
    </row>
    <row r="70" spans="7:47" x14ac:dyDescent="0.15">
      <c r="G70">
        <v>1998</v>
      </c>
      <c r="H70">
        <f>IF($B$15="tr",'Tritium Input'!H79,IF($B$15="cfc",'CFC Input'!H79,IF($B$15="kr",'85Kr Input'!H79,IF($B$15="he",'Tritium Input'!L79,"Wrong Code in B12!"))))</f>
        <v>540</v>
      </c>
      <c r="I70">
        <f>IF($B$18&gt;$G70,IF($B$3="em",$H70*'Exponential Model'!J70,IF($B$3="dm",$H70*'Dispersion Model'!J70,IF($B$3="pm",$H70*'Piston Model'!J70,"Wrong Code in B3"))),0)</f>
        <v>540</v>
      </c>
      <c r="J70">
        <f>IF($B$18&gt;$G70,IF($B$3="em",$H70*'Exponential Model'!K70,IF($B$3="dm",$H70*'Dispersion Model'!K70,IF($B$3="pm",$H70*'Piston Model'!K70,"Wrong Code in B3"))),0)</f>
        <v>0</v>
      </c>
      <c r="K70">
        <f>IF($B$18&gt;$G70,IF($B$3="em",$H70*'Exponential Model'!L70,IF($B$3="dm",$H70*'Dispersion Model'!L70,IF($B$3="pm",$H70*'Piston Model'!L70,"Wrong Code in B3"))),0)</f>
        <v>0</v>
      </c>
      <c r="L70">
        <f>IF($B$18&gt;$G70,IF($B$3="em",$H70*'Exponential Model'!M70,IF($B$3="dm",$H70*'Dispersion Model'!M70,IF($B$3="pm",$H70*'Piston Model'!M70,"Wrong Code in B3"))),0)</f>
        <v>0</v>
      </c>
      <c r="M70">
        <f>IF($B$18&gt;$G70,IF($B$3="em",$H70*'Exponential Model'!N70,IF($B$3="dm",$H70*'Dispersion Model'!N70,IF($B$3="pm",$H70*'Piston Model'!N70,"Wrong Code in B3"))),0)</f>
        <v>0</v>
      </c>
      <c r="N70">
        <f>IF($B$18&gt;$G70,IF($B$3="em",$H70*'Exponential Model'!O70,IF($B$3="dm",$H70*'Dispersion Model'!O70,IF($B$3="pm",$H70*'Piston Model'!O70,"Wrong Code in B3"))),0)</f>
        <v>0</v>
      </c>
      <c r="O70">
        <f>IF($B$18&gt;$G70,IF($B$3="em",$H70*'Exponential Model'!P70,IF($B$3="dm",$H70*'Dispersion Model'!P70,IF($B$3="pm",$H70*'Piston Model'!P70,"Wrong Code in B3"))),0)</f>
        <v>0</v>
      </c>
      <c r="P70">
        <f>IF($B$18&gt;$G70,IF($B$3="em",$H70*'Exponential Model'!Q70,IF($B$3="dm",$H70*'Dispersion Model'!Q70,IF($B$3="pm",$H70*'Piston Model'!Q70,"Wrong Code in B3"))),0)</f>
        <v>0</v>
      </c>
      <c r="Q70">
        <f>IF($B$18&gt;$G70,IF($B$3="em",$H70*'Exponential Model'!R70,IF($B$3="dm",$H70*'Dispersion Model'!R70,IF($B$3="pm",$H70*'Piston Model'!R70,"Wrong Code in B3"))),0)</f>
        <v>0</v>
      </c>
      <c r="R70">
        <f>IF($B$18&gt;$G70,IF($B$3="em",$H70*'Exponential Model'!S70,IF($B$3="dm",$H70*'Dispersion Model'!S70,IF($B$3="pm",$H70*'Piston Model'!S70,"Wrong Code in B3"))),0)</f>
        <v>0</v>
      </c>
      <c r="S70">
        <f>IF($B$18&gt;$G70,IF($B$3="em",$H70*'Exponential Model'!T70,IF($B$3="dm",$H70*'Dispersion Model'!T70,IF($B$3="pm",$H70*'Piston Model'!T70,"Wrong Code in B3"))),0)</f>
        <v>0</v>
      </c>
      <c r="T70">
        <f>IF($B$18&gt;$G70,IF($B$3="em",$H70*'Exponential Model'!U70,IF($B$3="dm",$H70*'Dispersion Model'!U70,IF($B$3="pm",$H70*'Piston Model'!U70,"Wrong Code in B3"))),0)</f>
        <v>0</v>
      </c>
      <c r="U70">
        <f>IF($B$18&gt;$G70,IF($B$3="em",$H70*'Exponential Model'!V70,IF($B$3="dm",$H70*'Dispersion Model'!V70,IF($B$3="pm",$H70*'Piston Model'!V70,"Wrong Code in B3"))),0)</f>
        <v>0</v>
      </c>
      <c r="V70">
        <f>IF($B$18&gt;$G70,IF($B$3="em",$H70*'Exponential Model'!W70,IF($B$3="dm",$H70*'Dispersion Model'!W70,IF($B$3="pm",$H70*'Piston Model'!W70,"Wrong Code in B3"))),0)</f>
        <v>0</v>
      </c>
      <c r="W70">
        <f>IF($B$18&gt;$G70,IF($B$3="em",$H70*'Exponential Model'!X70,IF($B$3="dm",$H70*'Dispersion Model'!X70,IF($B$3="pm",$H70*'Piston Model'!X70,"Wrong Code in B3"))),0)</f>
        <v>0</v>
      </c>
      <c r="X70">
        <f>IF($B$18&gt;$G70,IF($B$3="em",$H70*'Exponential Model'!Y70,IF($B$3="dm",$H70*'Dispersion Model'!Y70,IF($B$3="pm",$H70*'Piston Model'!Y70,"Wrong Code in B3"))),0)</f>
        <v>0</v>
      </c>
      <c r="Y70">
        <f>IF($B$18&gt;$G70,IF($B$3="em",$H70*'Exponential Model'!Z70,IF($B$3="dm",$H70*'Dispersion Model'!Z70,IF($B$3="pm",$H70*'Piston Model'!Z70,"Wrong Code in B3"))),0)</f>
        <v>0</v>
      </c>
      <c r="Z70">
        <f>IF($B$18&gt;$G70,IF($B$3="em",$H70*'Exponential Model'!AA70,IF($B$3="dm",$H70*'Dispersion Model'!AA70,IF($B$3="pm",$H70*'Piston Model'!AA70,"Wrong Code in B3"))),0)</f>
        <v>0</v>
      </c>
      <c r="AA70">
        <f>IF($B$18&gt;$G70,IF($B$3="em",$H70*'Exponential Model'!AB70,IF($B$3="dm",$H70*'Dispersion Model'!AB70,IF($B$3="pm",$H70*'Piston Model'!AB70,"Wrong Code in B3"))),0)</f>
        <v>0</v>
      </c>
      <c r="AB70">
        <f>IF($B$18&gt;$G70,IF($B$3="em",$H70*'Exponential Model'!AC70,IF($B$3="dm",$H70*'Dispersion Model'!AC70,IF($B$3="pm",$H70*'Piston Model'!AC70,"Wrong Code in B3"))),0)</f>
        <v>0</v>
      </c>
      <c r="AC70">
        <f>IF($B$18&gt;$G70,IF($B$3="em",$H70*'Exponential Model'!AD70,IF($B$3="dm",$H70*'Dispersion Model'!AD70,IF($B$3="pm",$H70*'Piston Model'!AD70,"Wrong Code in B3"))),0)</f>
        <v>0</v>
      </c>
      <c r="AD70">
        <f>IF($B$18&gt;$G70,IF($B$3="em",$H70*'Exponential Model'!AE70,IF($B$3="dm",$H70*'Dispersion Model'!AE70,IF($B$3="pm",$H70*'Piston Model'!AE70,"Wrong Code in B3"))),0)</f>
        <v>0</v>
      </c>
      <c r="AE70">
        <f>IF($B$18&gt;$G70,IF($B$3="em",$H70*'Exponential Model'!AF70,IF($B$3="dm",$H70*'Dispersion Model'!AF70,IF($B$3="pm",$H70*'Piston Model'!AF70,"Wrong Code in B3"))),0)</f>
        <v>0</v>
      </c>
      <c r="AF70">
        <f>IF($B$18&gt;$G70,IF($B$3="em",$H70*'Exponential Model'!AG70,IF($B$3="dm",$H70*'Dispersion Model'!AG70,IF($B$3="pm",$H70*'Piston Model'!AG70,"Wrong Code in B3"))),0)</f>
        <v>0</v>
      </c>
      <c r="AG70">
        <f>IF($B$18&gt;$G70,IF($B$3="em",$H70*'Exponential Model'!AH70,IF($B$3="dm",$H70*'Dispersion Model'!AH70,IF($B$3="pm",$H70*'Piston Model'!AH70,"Wrong Code in B3"))),0)</f>
        <v>0</v>
      </c>
      <c r="AH70">
        <f>IF($B$18&gt;$G70,IF($B$3="em",$H70*'Exponential Model'!AI70,IF($B$3="dm",$H70*'Dispersion Model'!AI70,IF($B$3="pm",$H70*'Piston Model'!AI70,"Wrong Code in B3"))),0)</f>
        <v>0</v>
      </c>
      <c r="AI70">
        <f>IF($B$18&gt;$G70,IF($B$3="em",$H70*'Exponential Model'!AJ70,IF($B$3="dm",$H70*'Dispersion Model'!AJ70,IF($B$3="pm",$H70*'Piston Model'!AJ70,"Wrong Code in B3"))),0)</f>
        <v>0</v>
      </c>
      <c r="AJ70">
        <f>IF($B$18&gt;$G70,IF($B$3="em",$H70*'Exponential Model'!AK70,IF($B$3="dm",$H70*'Dispersion Model'!AK70,IF($B$3="pm",$H70*'Piston Model'!AK70,"Wrong Code in B3"))),0)</f>
        <v>0</v>
      </c>
      <c r="AK70">
        <f>IF($B$18&gt;$G70,IF($B$3="em",$H70*'Exponential Model'!AL70,IF($B$3="dm",$H70*'Dispersion Model'!AL70,IF($B$3="pm",$H70*'Piston Model'!AL70,"Wrong Code in B3"))),0)</f>
        <v>0</v>
      </c>
      <c r="AL70">
        <f>IF($B$18&gt;$G70,IF($B$3="em",$H70*'Exponential Model'!AM70,IF($B$3="dm",$H70*'Dispersion Model'!AM70,IF($B$3="pm",$H70*'Piston Model'!AM70,"Wrong Code in B3"))),0)</f>
        <v>0</v>
      </c>
      <c r="AM70">
        <f>IF($B$18&gt;$G70,IF($B$3="em",$H70*'Exponential Model'!AN70,IF($B$3="dm",$H70*'Dispersion Model'!AN70,IF($B$3="pm",$H70*'Piston Model'!AN70,"Wrong Code in B3"))),0)</f>
        <v>0</v>
      </c>
      <c r="AN70">
        <f>IF($B$18&gt;$G70,IF($B$3="em",$H70*'Exponential Model'!AO70,IF($B$3="dm",$H70*'Dispersion Model'!AO70,IF($B$3="pm",$H70*'Piston Model'!AO70,"Wrong Code in B3"))),0)</f>
        <v>0</v>
      </c>
      <c r="AO70">
        <f>IF($B$18&gt;$G70,IF($B$3="em",$H70*'Exponential Model'!AP70,IF($B$3="dm",$H70*'Dispersion Model'!AP70,IF($B$3="pm",$H70*'Piston Model'!AP70,"Wrong Code in B3"))),0)</f>
        <v>0</v>
      </c>
      <c r="AP70">
        <f>IF($B$18&gt;$G70,IF($B$3="em",$H70*'Exponential Model'!AQ70,IF($B$3="dm",$H70*'Dispersion Model'!AQ70,IF($B$3="pm",$H70*'Piston Model'!AQ70,"Wrong Code in B3"))),0)</f>
        <v>0</v>
      </c>
      <c r="AQ70">
        <f>IF($B$18&gt;$G70,IF($B$3="em",$H70*'Exponential Model'!AR70,IF($B$3="dm",$H70*'Dispersion Model'!AR70,IF($B$3="pm",$H70*'Piston Model'!AR70,"Wrong Code in B3"))),0)</f>
        <v>0</v>
      </c>
      <c r="AR70">
        <f>IF($B$18&gt;$G70,IF($B$3="em",$H70*'Exponential Model'!AS70,IF($B$3="dm",$H70*'Dispersion Model'!AS70,IF($B$3="pm",$H70*'Piston Model'!AS70,"Wrong Code in B3"))),0)</f>
        <v>0</v>
      </c>
      <c r="AS70">
        <f>IF($B$18&gt;$G70,IF($B$3="em",$H70*'Exponential Model'!AT70,IF($B$3="dm",$H70*'Dispersion Model'!AT70,IF($B$3="pm",$H70*'Piston Model'!AT70,"Wrong Code in B3"))),0)</f>
        <v>0</v>
      </c>
      <c r="AT70">
        <f>IF($B$18&gt;$G70,IF($B$3="em",$H70*'Exponential Model'!AU70,IF($B$3="dm",$H70*'Dispersion Model'!AU70,IF($B$3="pm",$H70*'Piston Model'!AU70,"Wrong Code in B3"))),0)</f>
        <v>0</v>
      </c>
      <c r="AU70">
        <f>IF($B$18&gt;$G70,IF($B$3="em",$H70*'Exponential Model'!AV70,IF($B$3="dm",$H70*'Dispersion Model'!AV70,IF($B$3="pm",$H70*'Piston Model'!AV70,"Wrong Code in B3"))),0)</f>
        <v>0</v>
      </c>
    </row>
    <row r="71" spans="7:47" x14ac:dyDescent="0.15">
      <c r="G71">
        <v>1999</v>
      </c>
      <c r="H71">
        <f>IF($B$15="tr",'Tritium Input'!H80,IF($B$15="cfc",'CFC Input'!H80,IF($B$15="kr",'85Kr Input'!H80,IF($B$15="he",'Tritium Input'!L80,"Wrong Code in B12!"))))</f>
        <v>540</v>
      </c>
      <c r="I71">
        <f>IF($B$18&gt;$G71,IF($B$3="em",$H71*'Exponential Model'!J71,IF($B$3="dm",$H71*'Dispersion Model'!J71,IF($B$3="pm",$H71*'Piston Model'!J71,"Wrong Code in B3"))),0)</f>
        <v>0</v>
      </c>
      <c r="J71">
        <f>IF($B$18&gt;$G71,IF($B$3="em",$H71*'Exponential Model'!K71,IF($B$3="dm",$H71*'Dispersion Model'!K71,IF($B$3="pm",$H71*'Piston Model'!K71,"Wrong Code in B3"))),0)</f>
        <v>0</v>
      </c>
      <c r="K71">
        <f>IF($B$18&gt;$G71,IF($B$3="em",$H71*'Exponential Model'!L71,IF($B$3="dm",$H71*'Dispersion Model'!L71,IF($B$3="pm",$H71*'Piston Model'!L71,"Wrong Code in B3"))),0)</f>
        <v>0</v>
      </c>
      <c r="L71">
        <f>IF($B$18&gt;$G71,IF($B$3="em",$H71*'Exponential Model'!M71,IF($B$3="dm",$H71*'Dispersion Model'!M71,IF($B$3="pm",$H71*'Piston Model'!M71,"Wrong Code in B3"))),0)</f>
        <v>0</v>
      </c>
      <c r="M71">
        <f>IF($B$18&gt;$G71,IF($B$3="em",$H71*'Exponential Model'!N71,IF($B$3="dm",$H71*'Dispersion Model'!N71,IF($B$3="pm",$H71*'Piston Model'!N71,"Wrong Code in B3"))),0)</f>
        <v>0</v>
      </c>
      <c r="N71">
        <f>IF($B$18&gt;$G71,IF($B$3="em",$H71*'Exponential Model'!O71,IF($B$3="dm",$H71*'Dispersion Model'!O71,IF($B$3="pm",$H71*'Piston Model'!O71,"Wrong Code in B3"))),0)</f>
        <v>0</v>
      </c>
      <c r="O71">
        <f>IF($B$18&gt;$G71,IF($B$3="em",$H71*'Exponential Model'!P71,IF($B$3="dm",$H71*'Dispersion Model'!P71,IF($B$3="pm",$H71*'Piston Model'!P71,"Wrong Code in B3"))),0)</f>
        <v>0</v>
      </c>
      <c r="P71">
        <f>IF($B$18&gt;$G71,IF($B$3="em",$H71*'Exponential Model'!Q71,IF($B$3="dm",$H71*'Dispersion Model'!Q71,IF($B$3="pm",$H71*'Piston Model'!Q71,"Wrong Code in B3"))),0)</f>
        <v>0</v>
      </c>
      <c r="Q71">
        <f>IF($B$18&gt;$G71,IF($B$3="em",$H71*'Exponential Model'!R71,IF($B$3="dm",$H71*'Dispersion Model'!R71,IF($B$3="pm",$H71*'Piston Model'!R71,"Wrong Code in B3"))),0)</f>
        <v>0</v>
      </c>
      <c r="R71">
        <f>IF($B$18&gt;$G71,IF($B$3="em",$H71*'Exponential Model'!S71,IF($B$3="dm",$H71*'Dispersion Model'!S71,IF($B$3="pm",$H71*'Piston Model'!S71,"Wrong Code in B3"))),0)</f>
        <v>0</v>
      </c>
      <c r="S71">
        <f>IF($B$18&gt;$G71,IF($B$3="em",$H71*'Exponential Model'!T71,IF($B$3="dm",$H71*'Dispersion Model'!T71,IF($B$3="pm",$H71*'Piston Model'!T71,"Wrong Code in B3"))),0)</f>
        <v>0</v>
      </c>
      <c r="T71">
        <f>IF($B$18&gt;$G71,IF($B$3="em",$H71*'Exponential Model'!U71,IF($B$3="dm",$H71*'Dispersion Model'!U71,IF($B$3="pm",$H71*'Piston Model'!U71,"Wrong Code in B3"))),0)</f>
        <v>0</v>
      </c>
      <c r="U71">
        <f>IF($B$18&gt;$G71,IF($B$3="em",$H71*'Exponential Model'!V71,IF($B$3="dm",$H71*'Dispersion Model'!V71,IF($B$3="pm",$H71*'Piston Model'!V71,"Wrong Code in B3"))),0)</f>
        <v>0</v>
      </c>
      <c r="V71">
        <f>IF($B$18&gt;$G71,IF($B$3="em",$H71*'Exponential Model'!W71,IF($B$3="dm",$H71*'Dispersion Model'!W71,IF($B$3="pm",$H71*'Piston Model'!W71,"Wrong Code in B3"))),0)</f>
        <v>0</v>
      </c>
      <c r="W71">
        <f>IF($B$18&gt;$G71,IF($B$3="em",$H71*'Exponential Model'!X71,IF($B$3="dm",$H71*'Dispersion Model'!X71,IF($B$3="pm",$H71*'Piston Model'!X71,"Wrong Code in B3"))),0)</f>
        <v>0</v>
      </c>
      <c r="X71">
        <f>IF($B$18&gt;$G71,IF($B$3="em",$H71*'Exponential Model'!Y71,IF($B$3="dm",$H71*'Dispersion Model'!Y71,IF($B$3="pm",$H71*'Piston Model'!Y71,"Wrong Code in B3"))),0)</f>
        <v>0</v>
      </c>
      <c r="Y71">
        <f>IF($B$18&gt;$G71,IF($B$3="em",$H71*'Exponential Model'!Z71,IF($B$3="dm",$H71*'Dispersion Model'!Z71,IF($B$3="pm",$H71*'Piston Model'!Z71,"Wrong Code in B3"))),0)</f>
        <v>0</v>
      </c>
      <c r="Z71">
        <f>IF($B$18&gt;$G71,IF($B$3="em",$H71*'Exponential Model'!AA71,IF($B$3="dm",$H71*'Dispersion Model'!AA71,IF($B$3="pm",$H71*'Piston Model'!AA71,"Wrong Code in B3"))),0)</f>
        <v>0</v>
      </c>
      <c r="AA71">
        <f>IF($B$18&gt;$G71,IF($B$3="em",$H71*'Exponential Model'!AB71,IF($B$3="dm",$H71*'Dispersion Model'!AB71,IF($B$3="pm",$H71*'Piston Model'!AB71,"Wrong Code in B3"))),0)</f>
        <v>0</v>
      </c>
      <c r="AB71">
        <f>IF($B$18&gt;$G71,IF($B$3="em",$H71*'Exponential Model'!AC71,IF($B$3="dm",$H71*'Dispersion Model'!AC71,IF($B$3="pm",$H71*'Piston Model'!AC71,"Wrong Code in B3"))),0)</f>
        <v>0</v>
      </c>
      <c r="AC71">
        <f>IF($B$18&gt;$G71,IF($B$3="em",$H71*'Exponential Model'!AD71,IF($B$3="dm",$H71*'Dispersion Model'!AD71,IF($B$3="pm",$H71*'Piston Model'!AD71,"Wrong Code in B3"))),0)</f>
        <v>0</v>
      </c>
      <c r="AD71">
        <f>IF($B$18&gt;$G71,IF($B$3="em",$H71*'Exponential Model'!AE71,IF($B$3="dm",$H71*'Dispersion Model'!AE71,IF($B$3="pm",$H71*'Piston Model'!AE71,"Wrong Code in B3"))),0)</f>
        <v>0</v>
      </c>
      <c r="AE71">
        <f>IF($B$18&gt;$G71,IF($B$3="em",$H71*'Exponential Model'!AF71,IF($B$3="dm",$H71*'Dispersion Model'!AF71,IF($B$3="pm",$H71*'Piston Model'!AF71,"Wrong Code in B3"))),0)</f>
        <v>0</v>
      </c>
      <c r="AF71">
        <f>IF($B$18&gt;$G71,IF($B$3="em",$H71*'Exponential Model'!AG71,IF($B$3="dm",$H71*'Dispersion Model'!AG71,IF($B$3="pm",$H71*'Piston Model'!AG71,"Wrong Code in B3"))),0)</f>
        <v>0</v>
      </c>
      <c r="AG71">
        <f>IF($B$18&gt;$G71,IF($B$3="em",$H71*'Exponential Model'!AH71,IF($B$3="dm",$H71*'Dispersion Model'!AH71,IF($B$3="pm",$H71*'Piston Model'!AH71,"Wrong Code in B3"))),0)</f>
        <v>0</v>
      </c>
      <c r="AH71">
        <f>IF($B$18&gt;$G71,IF($B$3="em",$H71*'Exponential Model'!AI71,IF($B$3="dm",$H71*'Dispersion Model'!AI71,IF($B$3="pm",$H71*'Piston Model'!AI71,"Wrong Code in B3"))),0)</f>
        <v>0</v>
      </c>
      <c r="AI71">
        <f>IF($B$18&gt;$G71,IF($B$3="em",$H71*'Exponential Model'!AJ71,IF($B$3="dm",$H71*'Dispersion Model'!AJ71,IF($B$3="pm",$H71*'Piston Model'!AJ71,"Wrong Code in B3"))),0)</f>
        <v>0</v>
      </c>
      <c r="AJ71">
        <f>IF($B$18&gt;$G71,IF($B$3="em",$H71*'Exponential Model'!AK71,IF($B$3="dm",$H71*'Dispersion Model'!AK71,IF($B$3="pm",$H71*'Piston Model'!AK71,"Wrong Code in B3"))),0)</f>
        <v>0</v>
      </c>
      <c r="AK71">
        <f>IF($B$18&gt;$G71,IF($B$3="em",$H71*'Exponential Model'!AL71,IF($B$3="dm",$H71*'Dispersion Model'!AL71,IF($B$3="pm",$H71*'Piston Model'!AL71,"Wrong Code in B3"))),0)</f>
        <v>0</v>
      </c>
      <c r="AL71">
        <f>IF($B$18&gt;$G71,IF($B$3="em",$H71*'Exponential Model'!AM71,IF($B$3="dm",$H71*'Dispersion Model'!AM71,IF($B$3="pm",$H71*'Piston Model'!AM71,"Wrong Code in B3"))),0)</f>
        <v>0</v>
      </c>
      <c r="AM71">
        <f>IF($B$18&gt;$G71,IF($B$3="em",$H71*'Exponential Model'!AN71,IF($B$3="dm",$H71*'Dispersion Model'!AN71,IF($B$3="pm",$H71*'Piston Model'!AN71,"Wrong Code in B3"))),0)</f>
        <v>0</v>
      </c>
      <c r="AN71">
        <f>IF($B$18&gt;$G71,IF($B$3="em",$H71*'Exponential Model'!AO71,IF($B$3="dm",$H71*'Dispersion Model'!AO71,IF($B$3="pm",$H71*'Piston Model'!AO71,"Wrong Code in B3"))),0)</f>
        <v>0</v>
      </c>
      <c r="AO71">
        <f>IF($B$18&gt;$G71,IF($B$3="em",$H71*'Exponential Model'!AP71,IF($B$3="dm",$H71*'Dispersion Model'!AP71,IF($B$3="pm",$H71*'Piston Model'!AP71,"Wrong Code in B3"))),0)</f>
        <v>0</v>
      </c>
      <c r="AP71">
        <f>IF($B$18&gt;$G71,IF($B$3="em",$H71*'Exponential Model'!AQ71,IF($B$3="dm",$H71*'Dispersion Model'!AQ71,IF($B$3="pm",$H71*'Piston Model'!AQ71,"Wrong Code in B3"))),0)</f>
        <v>0</v>
      </c>
      <c r="AQ71">
        <f>IF($B$18&gt;$G71,IF($B$3="em",$H71*'Exponential Model'!AR71,IF($B$3="dm",$H71*'Dispersion Model'!AR71,IF($B$3="pm",$H71*'Piston Model'!AR71,"Wrong Code in B3"))),0)</f>
        <v>0</v>
      </c>
      <c r="AR71">
        <f>IF($B$18&gt;$G71,IF($B$3="em",$H71*'Exponential Model'!AS71,IF($B$3="dm",$H71*'Dispersion Model'!AS71,IF($B$3="pm",$H71*'Piston Model'!AS71,"Wrong Code in B3"))),0)</f>
        <v>0</v>
      </c>
      <c r="AS71">
        <f>IF($B$18&gt;$G71,IF($B$3="em",$H71*'Exponential Model'!AT71,IF($B$3="dm",$H71*'Dispersion Model'!AT71,IF($B$3="pm",$H71*'Piston Model'!AT71,"Wrong Code in B3"))),0)</f>
        <v>0</v>
      </c>
      <c r="AT71">
        <f>IF($B$18&gt;$G71,IF($B$3="em",$H71*'Exponential Model'!AU71,IF($B$3="dm",$H71*'Dispersion Model'!AU71,IF($B$3="pm",$H71*'Piston Model'!AU71,"Wrong Code in B3"))),0)</f>
        <v>0</v>
      </c>
      <c r="AU71">
        <f>IF($B$18&gt;$G71,IF($B$3="em",$H71*'Exponential Model'!AV71,IF($B$3="dm",$H71*'Dispersion Model'!AV71,IF($B$3="pm",$H71*'Piston Model'!AV71,"Wrong Code in B3"))),0)</f>
        <v>0</v>
      </c>
    </row>
    <row r="72" spans="7:47" x14ac:dyDescent="0.15">
      <c r="G72">
        <v>2000</v>
      </c>
      <c r="H72">
        <f>IF($B$15="tr",'Tritium Input'!H81,IF($B$15="cfc",'CFC Input'!H81,IF($B$15="kr",'85Kr Input'!H81,IF($B$15="he",'Tritium Input'!L81,"Wrong Code in B12!"))))</f>
        <v>540</v>
      </c>
      <c r="I72">
        <f>IF($B$18&gt;$G72,IF($B$3="em",$H72*'Exponential Model'!J72,IF($B$3="dm",$H72*'Dispersion Model'!J72,IF($B$3="pm",$H72*'Piston Model'!J72,"Wrong Code in B3"))),0)</f>
        <v>0</v>
      </c>
      <c r="J72">
        <f>IF($B$18&gt;$G72,IF($B$3="em",$H72*'Exponential Model'!K72,IF($B$3="dm",$H72*'Dispersion Model'!K72,IF($B$3="pm",$H72*'Piston Model'!K72,"Wrong Code in B3"))),0)</f>
        <v>0</v>
      </c>
      <c r="K72">
        <f>IF($B$18&gt;$G72,IF($B$3="em",$H72*'Exponential Model'!L72,IF($B$3="dm",$H72*'Dispersion Model'!L72,IF($B$3="pm",$H72*'Piston Model'!L72,"Wrong Code in B3"))),0)</f>
        <v>0</v>
      </c>
      <c r="L72">
        <f>IF($B$18&gt;$G72,IF($B$3="em",$H72*'Exponential Model'!M72,IF($B$3="dm",$H72*'Dispersion Model'!M72,IF($B$3="pm",$H72*'Piston Model'!M72,"Wrong Code in B3"))),0)</f>
        <v>0</v>
      </c>
      <c r="M72">
        <f>IF($B$18&gt;$G72,IF($B$3="em",$H72*'Exponential Model'!N72,IF($B$3="dm",$H72*'Dispersion Model'!N72,IF($B$3="pm",$H72*'Piston Model'!N72,"Wrong Code in B3"))),0)</f>
        <v>0</v>
      </c>
      <c r="N72">
        <f>IF($B$18&gt;$G72,IF($B$3="em",$H72*'Exponential Model'!O72,IF($B$3="dm",$H72*'Dispersion Model'!O72,IF($B$3="pm",$H72*'Piston Model'!O72,"Wrong Code in B3"))),0)</f>
        <v>0</v>
      </c>
      <c r="O72">
        <f>IF($B$18&gt;$G72,IF($B$3="em",$H72*'Exponential Model'!P72,IF($B$3="dm",$H72*'Dispersion Model'!P72,IF($B$3="pm",$H72*'Piston Model'!P72,"Wrong Code in B3"))),0)</f>
        <v>0</v>
      </c>
      <c r="P72">
        <f>IF($B$18&gt;$G72,IF($B$3="em",$H72*'Exponential Model'!Q72,IF($B$3="dm",$H72*'Dispersion Model'!Q72,IF($B$3="pm",$H72*'Piston Model'!Q72,"Wrong Code in B3"))),0)</f>
        <v>0</v>
      </c>
      <c r="Q72">
        <f>IF($B$18&gt;$G72,IF($B$3="em",$H72*'Exponential Model'!R72,IF($B$3="dm",$H72*'Dispersion Model'!R72,IF($B$3="pm",$H72*'Piston Model'!R72,"Wrong Code in B3"))),0)</f>
        <v>0</v>
      </c>
      <c r="R72">
        <f>IF($B$18&gt;$G72,IF($B$3="em",$H72*'Exponential Model'!S72,IF($B$3="dm",$H72*'Dispersion Model'!S72,IF($B$3="pm",$H72*'Piston Model'!S72,"Wrong Code in B3"))),0)</f>
        <v>0</v>
      </c>
      <c r="S72">
        <f>IF($B$18&gt;$G72,IF($B$3="em",$H72*'Exponential Model'!T72,IF($B$3="dm",$H72*'Dispersion Model'!T72,IF($B$3="pm",$H72*'Piston Model'!T72,"Wrong Code in B3"))),0)</f>
        <v>0</v>
      </c>
      <c r="T72">
        <f>IF($B$18&gt;$G72,IF($B$3="em",$H72*'Exponential Model'!U72,IF($B$3="dm",$H72*'Dispersion Model'!U72,IF($B$3="pm",$H72*'Piston Model'!U72,"Wrong Code in B3"))),0)</f>
        <v>0</v>
      </c>
      <c r="U72">
        <f>IF($B$18&gt;$G72,IF($B$3="em",$H72*'Exponential Model'!V72,IF($B$3="dm",$H72*'Dispersion Model'!V72,IF($B$3="pm",$H72*'Piston Model'!V72,"Wrong Code in B3"))),0)</f>
        <v>0</v>
      </c>
      <c r="V72">
        <f>IF($B$18&gt;$G72,IF($B$3="em",$H72*'Exponential Model'!W72,IF($B$3="dm",$H72*'Dispersion Model'!W72,IF($B$3="pm",$H72*'Piston Model'!W72,"Wrong Code in B3"))),0)</f>
        <v>0</v>
      </c>
      <c r="W72">
        <f>IF($B$18&gt;$G72,IF($B$3="em",$H72*'Exponential Model'!X72,IF($B$3="dm",$H72*'Dispersion Model'!X72,IF($B$3="pm",$H72*'Piston Model'!X72,"Wrong Code in B3"))),0)</f>
        <v>0</v>
      </c>
      <c r="X72">
        <f>IF($B$18&gt;$G72,IF($B$3="em",$H72*'Exponential Model'!Y72,IF($B$3="dm",$H72*'Dispersion Model'!Y72,IF($B$3="pm",$H72*'Piston Model'!Y72,"Wrong Code in B3"))),0)</f>
        <v>0</v>
      </c>
      <c r="Y72">
        <f>IF($B$18&gt;$G72,IF($B$3="em",$H72*'Exponential Model'!Z72,IF($B$3="dm",$H72*'Dispersion Model'!Z72,IF($B$3="pm",$H72*'Piston Model'!Z72,"Wrong Code in B3"))),0)</f>
        <v>0</v>
      </c>
      <c r="Z72">
        <f>IF($B$18&gt;$G72,IF($B$3="em",$H72*'Exponential Model'!AA72,IF($B$3="dm",$H72*'Dispersion Model'!AA72,IF($B$3="pm",$H72*'Piston Model'!AA72,"Wrong Code in B3"))),0)</f>
        <v>0</v>
      </c>
      <c r="AA72">
        <f>IF($B$18&gt;$G72,IF($B$3="em",$H72*'Exponential Model'!AB72,IF($B$3="dm",$H72*'Dispersion Model'!AB72,IF($B$3="pm",$H72*'Piston Model'!AB72,"Wrong Code in B3"))),0)</f>
        <v>0</v>
      </c>
      <c r="AB72">
        <f>IF($B$18&gt;$G72,IF($B$3="em",$H72*'Exponential Model'!AC72,IF($B$3="dm",$H72*'Dispersion Model'!AC72,IF($B$3="pm",$H72*'Piston Model'!AC72,"Wrong Code in B3"))),0)</f>
        <v>0</v>
      </c>
      <c r="AC72">
        <f>IF($B$18&gt;$G72,IF($B$3="em",$H72*'Exponential Model'!AD72,IF($B$3="dm",$H72*'Dispersion Model'!AD72,IF($B$3="pm",$H72*'Piston Model'!AD72,"Wrong Code in B3"))),0)</f>
        <v>0</v>
      </c>
      <c r="AD72">
        <f>IF($B$18&gt;$G72,IF($B$3="em",$H72*'Exponential Model'!AE72,IF($B$3="dm",$H72*'Dispersion Model'!AE72,IF($B$3="pm",$H72*'Piston Model'!AE72,"Wrong Code in B3"))),0)</f>
        <v>0</v>
      </c>
      <c r="AE72">
        <f>IF($B$18&gt;$G72,IF($B$3="em",$H72*'Exponential Model'!AF72,IF($B$3="dm",$H72*'Dispersion Model'!AF72,IF($B$3="pm",$H72*'Piston Model'!AF72,"Wrong Code in B3"))),0)</f>
        <v>0</v>
      </c>
      <c r="AF72">
        <f>IF($B$18&gt;$G72,IF($B$3="em",$H72*'Exponential Model'!AG72,IF($B$3="dm",$H72*'Dispersion Model'!AG72,IF($B$3="pm",$H72*'Piston Model'!AG72,"Wrong Code in B3"))),0)</f>
        <v>0</v>
      </c>
      <c r="AG72">
        <f>IF($B$18&gt;$G72,IF($B$3="em",$H72*'Exponential Model'!AH72,IF($B$3="dm",$H72*'Dispersion Model'!AH72,IF($B$3="pm",$H72*'Piston Model'!AH72,"Wrong Code in B3"))),0)</f>
        <v>0</v>
      </c>
      <c r="AH72">
        <f>IF($B$18&gt;$G72,IF($B$3="em",$H72*'Exponential Model'!AI72,IF($B$3="dm",$H72*'Dispersion Model'!AI72,IF($B$3="pm",$H72*'Piston Model'!AI72,"Wrong Code in B3"))),0)</f>
        <v>0</v>
      </c>
      <c r="AI72">
        <f>IF($B$18&gt;$G72,IF($B$3="em",$H72*'Exponential Model'!AJ72,IF($B$3="dm",$H72*'Dispersion Model'!AJ72,IF($B$3="pm",$H72*'Piston Model'!AJ72,"Wrong Code in B3"))),0)</f>
        <v>0</v>
      </c>
      <c r="AJ72">
        <f>IF($B$18&gt;$G72,IF($B$3="em",$H72*'Exponential Model'!AK72,IF($B$3="dm",$H72*'Dispersion Model'!AK72,IF($B$3="pm",$H72*'Piston Model'!AK72,"Wrong Code in B3"))),0)</f>
        <v>0</v>
      </c>
      <c r="AK72">
        <f>IF($B$18&gt;$G72,IF($B$3="em",$H72*'Exponential Model'!AL72,IF($B$3="dm",$H72*'Dispersion Model'!AL72,IF($B$3="pm",$H72*'Piston Model'!AL72,"Wrong Code in B3"))),0)</f>
        <v>0</v>
      </c>
      <c r="AL72">
        <f>IF($B$18&gt;$G72,IF($B$3="em",$H72*'Exponential Model'!AM72,IF($B$3="dm",$H72*'Dispersion Model'!AM72,IF($B$3="pm",$H72*'Piston Model'!AM72,"Wrong Code in B3"))),0)</f>
        <v>0</v>
      </c>
      <c r="AM72">
        <f>IF($B$18&gt;$G72,IF($B$3="em",$H72*'Exponential Model'!AN72,IF($B$3="dm",$H72*'Dispersion Model'!AN72,IF($B$3="pm",$H72*'Piston Model'!AN72,"Wrong Code in B3"))),0)</f>
        <v>0</v>
      </c>
      <c r="AN72">
        <f>IF($B$18&gt;$G72,IF($B$3="em",$H72*'Exponential Model'!AO72,IF($B$3="dm",$H72*'Dispersion Model'!AO72,IF($B$3="pm",$H72*'Piston Model'!AO72,"Wrong Code in B3"))),0)</f>
        <v>0</v>
      </c>
      <c r="AO72">
        <f>IF($B$18&gt;$G72,IF($B$3="em",$H72*'Exponential Model'!AP72,IF($B$3="dm",$H72*'Dispersion Model'!AP72,IF($B$3="pm",$H72*'Piston Model'!AP72,"Wrong Code in B3"))),0)</f>
        <v>0</v>
      </c>
      <c r="AP72">
        <f>IF($B$18&gt;$G72,IF($B$3="em",$H72*'Exponential Model'!AQ72,IF($B$3="dm",$H72*'Dispersion Model'!AQ72,IF($B$3="pm",$H72*'Piston Model'!AQ72,"Wrong Code in B3"))),0)</f>
        <v>0</v>
      </c>
      <c r="AQ72">
        <f>IF($B$18&gt;$G72,IF($B$3="em",$H72*'Exponential Model'!AR72,IF($B$3="dm",$H72*'Dispersion Model'!AR72,IF($B$3="pm",$H72*'Piston Model'!AR72,"Wrong Code in B3"))),0)</f>
        <v>0</v>
      </c>
      <c r="AR72">
        <f>IF($B$18&gt;$G72,IF($B$3="em",$H72*'Exponential Model'!AS72,IF($B$3="dm",$H72*'Dispersion Model'!AS72,IF($B$3="pm",$H72*'Piston Model'!AS72,"Wrong Code in B3"))),0)</f>
        <v>0</v>
      </c>
      <c r="AS72">
        <f>IF($B$18&gt;$G72,IF($B$3="em",$H72*'Exponential Model'!AT72,IF($B$3="dm",$H72*'Dispersion Model'!AT72,IF($B$3="pm",$H72*'Piston Model'!AT72,"Wrong Code in B3"))),0)</f>
        <v>0</v>
      </c>
      <c r="AT72">
        <f>IF($B$18&gt;$G72,IF($B$3="em",$H72*'Exponential Model'!AU72,IF($B$3="dm",$H72*'Dispersion Model'!AU72,IF($B$3="pm",$H72*'Piston Model'!AU72,"Wrong Code in B3"))),0)</f>
        <v>0</v>
      </c>
      <c r="AU72">
        <f>IF($B$18&gt;$G72,IF($B$3="em",$H72*'Exponential Model'!AV72,IF($B$3="dm",$H72*'Dispersion Model'!AV72,IF($B$3="pm",$H72*'Piston Model'!AV72,"Wrong Code in B3"))),0)</f>
        <v>0</v>
      </c>
    </row>
  </sheetData>
  <phoneticPr fontId="1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horizontalDpi="30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72"/>
  <sheetViews>
    <sheetView workbookViewId="0">
      <selection activeCell="A9" sqref="A9"/>
    </sheetView>
    <sheetView workbookViewId="1"/>
  </sheetViews>
  <sheetFormatPr baseColWidth="10" defaultColWidth="8.83203125" defaultRowHeight="13" x14ac:dyDescent="0.15"/>
  <cols>
    <col min="1" max="1" width="22.33203125" customWidth="1"/>
    <col min="2" max="2" width="5.33203125" customWidth="1"/>
    <col min="3" max="8" width="8.83203125" customWidth="1"/>
    <col min="9" max="9" width="12.33203125" customWidth="1"/>
  </cols>
  <sheetData>
    <row r="1" spans="1:59" x14ac:dyDescent="0.15">
      <c r="H1" t="s">
        <v>15</v>
      </c>
      <c r="I1">
        <v>1950</v>
      </c>
      <c r="J1">
        <f>I1+1</f>
        <v>1951</v>
      </c>
      <c r="K1">
        <f t="shared" ref="K1:BG1" si="0">J1+1</f>
        <v>1952</v>
      </c>
      <c r="L1">
        <f t="shared" si="0"/>
        <v>1953</v>
      </c>
      <c r="M1">
        <f t="shared" si="0"/>
        <v>1954</v>
      </c>
      <c r="N1">
        <f t="shared" si="0"/>
        <v>1955</v>
      </c>
      <c r="O1">
        <f t="shared" si="0"/>
        <v>1956</v>
      </c>
      <c r="P1">
        <f t="shared" si="0"/>
        <v>1957</v>
      </c>
      <c r="Q1">
        <f t="shared" si="0"/>
        <v>1958</v>
      </c>
      <c r="R1">
        <f t="shared" si="0"/>
        <v>1959</v>
      </c>
      <c r="S1">
        <f t="shared" si="0"/>
        <v>1960</v>
      </c>
      <c r="T1">
        <f t="shared" si="0"/>
        <v>1961</v>
      </c>
      <c r="U1">
        <f t="shared" si="0"/>
        <v>1962</v>
      </c>
      <c r="V1">
        <f t="shared" si="0"/>
        <v>1963</v>
      </c>
      <c r="W1">
        <f t="shared" si="0"/>
        <v>1964</v>
      </c>
      <c r="X1">
        <f t="shared" si="0"/>
        <v>1965</v>
      </c>
      <c r="Y1">
        <f t="shared" si="0"/>
        <v>1966</v>
      </c>
      <c r="Z1">
        <f t="shared" si="0"/>
        <v>1967</v>
      </c>
      <c r="AA1">
        <f t="shared" si="0"/>
        <v>1968</v>
      </c>
      <c r="AB1">
        <f t="shared" si="0"/>
        <v>1969</v>
      </c>
      <c r="AC1">
        <f t="shared" si="0"/>
        <v>1970</v>
      </c>
      <c r="AD1">
        <f t="shared" si="0"/>
        <v>1971</v>
      </c>
      <c r="AE1">
        <f t="shared" si="0"/>
        <v>1972</v>
      </c>
      <c r="AF1">
        <f t="shared" si="0"/>
        <v>1973</v>
      </c>
      <c r="AG1">
        <f t="shared" si="0"/>
        <v>1974</v>
      </c>
      <c r="AH1">
        <f t="shared" si="0"/>
        <v>1975</v>
      </c>
      <c r="AI1">
        <f t="shared" si="0"/>
        <v>1976</v>
      </c>
      <c r="AJ1">
        <f t="shared" si="0"/>
        <v>1977</v>
      </c>
      <c r="AK1">
        <f t="shared" si="0"/>
        <v>1978</v>
      </c>
      <c r="AL1">
        <f t="shared" si="0"/>
        <v>1979</v>
      </c>
      <c r="AM1">
        <f t="shared" si="0"/>
        <v>1980</v>
      </c>
      <c r="AN1">
        <f t="shared" si="0"/>
        <v>1981</v>
      </c>
      <c r="AO1">
        <f t="shared" si="0"/>
        <v>1982</v>
      </c>
      <c r="AP1">
        <f t="shared" si="0"/>
        <v>1983</v>
      </c>
      <c r="AQ1">
        <f t="shared" si="0"/>
        <v>1984</v>
      </c>
      <c r="AR1">
        <f t="shared" si="0"/>
        <v>1985</v>
      </c>
      <c r="AS1">
        <f t="shared" si="0"/>
        <v>1986</v>
      </c>
      <c r="AT1">
        <f t="shared" si="0"/>
        <v>1987</v>
      </c>
      <c r="AU1">
        <f t="shared" si="0"/>
        <v>1988</v>
      </c>
      <c r="AV1">
        <f t="shared" si="0"/>
        <v>1989</v>
      </c>
      <c r="AW1">
        <f t="shared" si="0"/>
        <v>1990</v>
      </c>
      <c r="AX1">
        <f t="shared" si="0"/>
        <v>1991</v>
      </c>
      <c r="AY1">
        <f t="shared" si="0"/>
        <v>1992</v>
      </c>
      <c r="AZ1">
        <f t="shared" si="0"/>
        <v>1993</v>
      </c>
      <c r="BA1">
        <f t="shared" si="0"/>
        <v>1994</v>
      </c>
      <c r="BB1">
        <f t="shared" si="0"/>
        <v>1995</v>
      </c>
      <c r="BC1">
        <f t="shared" si="0"/>
        <v>1996</v>
      </c>
      <c r="BD1">
        <f t="shared" si="0"/>
        <v>1997</v>
      </c>
      <c r="BE1">
        <f t="shared" si="0"/>
        <v>1998</v>
      </c>
      <c r="BF1">
        <f t="shared" si="0"/>
        <v>1999</v>
      </c>
      <c r="BG1">
        <f t="shared" si="0"/>
        <v>2000</v>
      </c>
    </row>
    <row r="2" spans="1:59" ht="14" thickBot="1" x14ac:dyDescent="0.2">
      <c r="A2" s="3" t="str">
        <f>IF(AND($B$3&lt;&gt;"em",$B$3&lt;&gt;"dm",$B$3&lt;&gt;"pm"),"No such Model!"," ")</f>
        <v xml:space="preserve"> </v>
      </c>
    </row>
    <row r="3" spans="1:59" ht="14" thickBot="1" x14ac:dyDescent="0.2">
      <c r="A3" t="s">
        <v>0</v>
      </c>
      <c r="B3" s="2" t="str">
        <f>INTERFACE!B3</f>
        <v>pm</v>
      </c>
      <c r="H3" t="s">
        <v>17</v>
      </c>
      <c r="I3">
        <f t="shared" ref="I3:AN3" ca="1" si="1">SUM(I12:I72)</f>
        <v>0.3</v>
      </c>
      <c r="J3">
        <f t="shared" ca="1" si="1"/>
        <v>0.4</v>
      </c>
      <c r="K3">
        <f t="shared" ca="1" si="1"/>
        <v>0.6</v>
      </c>
      <c r="L3">
        <f t="shared" ca="1" si="1"/>
        <v>0.8</v>
      </c>
      <c r="M3">
        <f t="shared" ca="1" si="1"/>
        <v>1.1000000000000001</v>
      </c>
      <c r="N3">
        <f t="shared" ca="1" si="1"/>
        <v>1.4</v>
      </c>
      <c r="O3">
        <f t="shared" ca="1" si="1"/>
        <v>1.8</v>
      </c>
      <c r="P3">
        <f t="shared" ca="1" si="1"/>
        <v>2.6</v>
      </c>
      <c r="Q3">
        <f t="shared" ca="1" si="1"/>
        <v>3.8</v>
      </c>
      <c r="R3">
        <f t="shared" ca="1" si="1"/>
        <v>5.2</v>
      </c>
      <c r="S3">
        <f t="shared" ca="1" si="1"/>
        <v>6.7</v>
      </c>
      <c r="T3">
        <f t="shared" ca="1" si="1"/>
        <v>8.3000000000000007</v>
      </c>
      <c r="U3">
        <f t="shared" ca="1" si="1"/>
        <v>10.1</v>
      </c>
      <c r="V3">
        <f t="shared" ca="1" si="1"/>
        <v>11.9</v>
      </c>
      <c r="W3">
        <f t="shared" ca="1" si="1"/>
        <v>14</v>
      </c>
      <c r="X3">
        <f t="shared" ca="1" si="1"/>
        <v>16.3</v>
      </c>
      <c r="Y3">
        <f t="shared" ca="1" si="1"/>
        <v>18.899999999999999</v>
      </c>
      <c r="Z3">
        <f t="shared" ca="1" si="1"/>
        <v>21.9</v>
      </c>
      <c r="AA3">
        <f t="shared" ca="1" si="1"/>
        <v>25.4</v>
      </c>
      <c r="AB3">
        <f t="shared" ca="1" si="1"/>
        <v>29</v>
      </c>
      <c r="AC3">
        <f t="shared" ca="1" si="1"/>
        <v>33</v>
      </c>
      <c r="AD3">
        <f t="shared" ca="1" si="1"/>
        <v>37.700000000000003</v>
      </c>
      <c r="AE3">
        <f t="shared" ca="1" si="1"/>
        <v>43.1</v>
      </c>
      <c r="AF3">
        <f t="shared" ca="1" si="1"/>
        <v>49.3</v>
      </c>
      <c r="AG3">
        <f t="shared" ca="1" si="1"/>
        <v>56.5</v>
      </c>
      <c r="AH3">
        <f t="shared" ca="1" si="1"/>
        <v>64.8</v>
      </c>
      <c r="AI3">
        <f t="shared" ca="1" si="1"/>
        <v>74.2</v>
      </c>
      <c r="AJ3">
        <f t="shared" ca="1" si="1"/>
        <v>84.7</v>
      </c>
      <c r="AK3">
        <f t="shared" ca="1" si="1"/>
        <v>96.4</v>
      </c>
      <c r="AL3">
        <f t="shared" ca="1" si="1"/>
        <v>109.7</v>
      </c>
      <c r="AM3">
        <f t="shared" ca="1" si="1"/>
        <v>124.3</v>
      </c>
      <c r="AN3">
        <f t="shared" ca="1" si="1"/>
        <v>140.30000000000001</v>
      </c>
      <c r="AO3">
        <f t="shared" ref="AO3:BG3" ca="1" si="2">SUM(AO12:AO72)</f>
        <v>157.4</v>
      </c>
      <c r="AP3">
        <f t="shared" ca="1" si="2"/>
        <v>175.9</v>
      </c>
      <c r="AQ3">
        <f t="shared" ca="1" si="2"/>
        <v>196.4</v>
      </c>
      <c r="AR3">
        <f t="shared" ca="1" si="2"/>
        <v>218.5</v>
      </c>
      <c r="AS3">
        <f t="shared" ca="1" si="2"/>
        <v>239.5</v>
      </c>
      <c r="AT3">
        <f t="shared" ca="1" si="2"/>
        <v>259.60000000000002</v>
      </c>
      <c r="AU3">
        <f t="shared" ca="1" si="2"/>
        <v>278.39999999999998</v>
      </c>
      <c r="AV3">
        <f t="shared" ca="1" si="2"/>
        <v>295.3</v>
      </c>
      <c r="AW3">
        <f t="shared" ca="1" si="2"/>
        <v>311.89999999999998</v>
      </c>
      <c r="AX3">
        <f t="shared" ca="1" si="2"/>
        <v>328.1</v>
      </c>
      <c r="AY3">
        <f t="shared" ca="1" si="2"/>
        <v>344.6</v>
      </c>
      <c r="AZ3">
        <f t="shared" ca="1" si="2"/>
        <v>360.7</v>
      </c>
      <c r="BA3">
        <f t="shared" ca="1" si="2"/>
        <v>377</v>
      </c>
      <c r="BB3">
        <f t="shared" ca="1" si="2"/>
        <v>394.1</v>
      </c>
      <c r="BC3">
        <f t="shared" ca="1" si="2"/>
        <v>411.5</v>
      </c>
      <c r="BD3">
        <f t="shared" ca="1" si="2"/>
        <v>429.3</v>
      </c>
      <c r="BE3">
        <f t="shared" ca="1" si="2"/>
        <v>447.5</v>
      </c>
      <c r="BF3">
        <f t="shared" ca="1" si="2"/>
        <v>465.9</v>
      </c>
      <c r="BG3">
        <f t="shared" ca="1" si="2"/>
        <v>482.5</v>
      </c>
    </row>
    <row r="4" spans="1:59" x14ac:dyDescent="0.15">
      <c r="A4" s="8" t="s">
        <v>65</v>
      </c>
    </row>
    <row r="5" spans="1:59" ht="14" thickBot="1" x14ac:dyDescent="0.2">
      <c r="A5" s="3" t="str">
        <f>IF(AND($B$6&lt;50,$B$6&gt;1)," ","Invalid Parameter!")</f>
        <v xml:space="preserve"> </v>
      </c>
      <c r="H5" t="s">
        <v>7</v>
      </c>
      <c r="I5">
        <f>IF($B$15="he",$B$25,IF($B$15="kr",$B$24,IF($B$15="cfc",$B$23,$B$22)))</f>
        <v>390</v>
      </c>
      <c r="J5">
        <f t="shared" ref="J5:BG5" si="3">IF($B$15="he",$B$25,IF($B$15="kr",$B$24,IF($B$15="cfc",$B$23,$B$22)))</f>
        <v>390</v>
      </c>
      <c r="K5">
        <f t="shared" si="3"/>
        <v>390</v>
      </c>
      <c r="L5">
        <f t="shared" si="3"/>
        <v>390</v>
      </c>
      <c r="M5">
        <f t="shared" si="3"/>
        <v>390</v>
      </c>
      <c r="N5">
        <f t="shared" si="3"/>
        <v>390</v>
      </c>
      <c r="O5">
        <f t="shared" si="3"/>
        <v>390</v>
      </c>
      <c r="P5">
        <f t="shared" si="3"/>
        <v>390</v>
      </c>
      <c r="Q5">
        <f t="shared" si="3"/>
        <v>390</v>
      </c>
      <c r="R5">
        <f t="shared" si="3"/>
        <v>390</v>
      </c>
      <c r="S5">
        <f t="shared" si="3"/>
        <v>390</v>
      </c>
      <c r="T5">
        <f t="shared" si="3"/>
        <v>390</v>
      </c>
      <c r="U5">
        <f t="shared" si="3"/>
        <v>390</v>
      </c>
      <c r="V5">
        <f t="shared" si="3"/>
        <v>390</v>
      </c>
      <c r="W5">
        <f t="shared" si="3"/>
        <v>390</v>
      </c>
      <c r="X5">
        <f t="shared" si="3"/>
        <v>390</v>
      </c>
      <c r="Y5">
        <f t="shared" si="3"/>
        <v>390</v>
      </c>
      <c r="Z5">
        <f t="shared" si="3"/>
        <v>390</v>
      </c>
      <c r="AA5">
        <f t="shared" si="3"/>
        <v>390</v>
      </c>
      <c r="AB5">
        <f t="shared" si="3"/>
        <v>390</v>
      </c>
      <c r="AC5">
        <f t="shared" si="3"/>
        <v>390</v>
      </c>
      <c r="AD5">
        <f t="shared" si="3"/>
        <v>390</v>
      </c>
      <c r="AE5">
        <f t="shared" si="3"/>
        <v>390</v>
      </c>
      <c r="AF5">
        <f t="shared" si="3"/>
        <v>390</v>
      </c>
      <c r="AG5">
        <f t="shared" si="3"/>
        <v>390</v>
      </c>
      <c r="AH5">
        <f t="shared" si="3"/>
        <v>390</v>
      </c>
      <c r="AI5">
        <f t="shared" si="3"/>
        <v>390</v>
      </c>
      <c r="AJ5">
        <f t="shared" si="3"/>
        <v>390</v>
      </c>
      <c r="AK5">
        <f t="shared" si="3"/>
        <v>390</v>
      </c>
      <c r="AL5">
        <f t="shared" si="3"/>
        <v>390</v>
      </c>
      <c r="AM5">
        <f t="shared" si="3"/>
        <v>390</v>
      </c>
      <c r="AN5">
        <f t="shared" si="3"/>
        <v>390</v>
      </c>
      <c r="AO5">
        <f t="shared" si="3"/>
        <v>390</v>
      </c>
      <c r="AP5">
        <f t="shared" si="3"/>
        <v>390</v>
      </c>
      <c r="AQ5">
        <f t="shared" si="3"/>
        <v>390</v>
      </c>
      <c r="AR5">
        <f t="shared" si="3"/>
        <v>390</v>
      </c>
      <c r="AS5">
        <f t="shared" si="3"/>
        <v>390</v>
      </c>
      <c r="AT5">
        <f t="shared" si="3"/>
        <v>390</v>
      </c>
      <c r="AU5">
        <f t="shared" si="3"/>
        <v>390</v>
      </c>
      <c r="AV5">
        <f t="shared" si="3"/>
        <v>390</v>
      </c>
      <c r="AW5">
        <f t="shared" si="3"/>
        <v>390</v>
      </c>
      <c r="AX5">
        <f t="shared" si="3"/>
        <v>390</v>
      </c>
      <c r="AY5">
        <f t="shared" si="3"/>
        <v>390</v>
      </c>
      <c r="AZ5">
        <f t="shared" si="3"/>
        <v>390</v>
      </c>
      <c r="BA5">
        <f t="shared" si="3"/>
        <v>390</v>
      </c>
      <c r="BB5">
        <f t="shared" si="3"/>
        <v>390</v>
      </c>
      <c r="BC5">
        <f t="shared" si="3"/>
        <v>390</v>
      </c>
      <c r="BD5">
        <f t="shared" si="3"/>
        <v>390</v>
      </c>
      <c r="BE5">
        <f t="shared" si="3"/>
        <v>390</v>
      </c>
      <c r="BF5">
        <f t="shared" si="3"/>
        <v>390</v>
      </c>
      <c r="BG5">
        <f t="shared" si="3"/>
        <v>390</v>
      </c>
    </row>
    <row r="6" spans="1:59" ht="14" thickBot="1" x14ac:dyDescent="0.2">
      <c r="A6" t="s">
        <v>1</v>
      </c>
      <c r="B6" s="2">
        <f>INTERFACE!B6</f>
        <v>10</v>
      </c>
    </row>
    <row r="7" spans="1:59" x14ac:dyDescent="0.15">
      <c r="A7" t="s">
        <v>2</v>
      </c>
    </row>
    <row r="8" spans="1:59" ht="14" thickBot="1" x14ac:dyDescent="0.2"/>
    <row r="9" spans="1:59" ht="14" thickBot="1" x14ac:dyDescent="0.2">
      <c r="A9" t="s">
        <v>44</v>
      </c>
      <c r="B9" s="2">
        <f>INTERFACE!B8</f>
        <v>1</v>
      </c>
      <c r="H9" s="7"/>
    </row>
    <row r="10" spans="1:59" x14ac:dyDescent="0.15">
      <c r="A10" t="s">
        <v>45</v>
      </c>
    </row>
    <row r="11" spans="1:59" ht="14" thickBot="1" x14ac:dyDescent="0.2">
      <c r="A11" s="3" t="str">
        <f>IF(AND($B$12&lt;1,$B$6&gt;0.0001)," ","Invalid Parameter!")</f>
        <v xml:space="preserve"> </v>
      </c>
      <c r="G11" t="s">
        <v>11</v>
      </c>
      <c r="H11" t="s">
        <v>18</v>
      </c>
    </row>
    <row r="12" spans="1:59" ht="14" thickBot="1" x14ac:dyDescent="0.2">
      <c r="A12" t="s">
        <v>3</v>
      </c>
      <c r="B12" s="2">
        <f>INTERFACE!B11</f>
        <v>0.1</v>
      </c>
      <c r="G12">
        <v>1940</v>
      </c>
      <c r="H12">
        <f>IF($B$15="tr",'Tritium Input'!H21,IF($B$15="cfc",'CFC Input'!H21,IF($B$15="kr",'85Kr Input'!H21,IF($B$15="he",'Tritium Input'!H21,"Wrong Code in B12!"))))</f>
        <v>0.3</v>
      </c>
      <c r="I12">
        <f ca="1">IF(I$1&gt;$G12,IF($B$15="he",IF($B$3="em",$H12*(1-EXP(-0.05599*(I$1-$G12)))*OFFSET('Exponential Model'!$I$72,($B$18-2000)+($G12-I$1),0),IF($B$3="dm",$H12*(1-EXP(-0.05599*(I$1-$G12)))*OFFSET('Dispersion Model'!$I$72,($B$18-2000)+($G12-I$1),0),IF($B$3="pm",$H12*(1-EXP(-0.05599*(I$1-$G12)))*OFFSET('Piston Model'!$I$72,($B$18-2000)+($G12-I$1),0),"Wrong Code in B3"))),IF($B$3="em",$H12*OFFSET('Exponential Model'!$I$72,($B$18-2000)+($G12-I$1),0),IF($B$3="dm",$H12*OFFSET('Dispersion Model'!$I$72,($B$18-2000)+($G12-I$1),0),IF($B$3="pm",$H12*OFFSET('Piston Model'!$I$72,($B$18-2000)+($G12-I$1),0),"Wrong Code in B3")))),0)</f>
        <v>0.3</v>
      </c>
      <c r="J12">
        <f ca="1">IF(J$1&gt;$G12,IF($B$15="he",IF($B$3="em",$H12*(1-EXP(-0.05599*(J$1-$G12)))*OFFSET('Exponential Model'!$I$72,($B$18-2000)+($G12-J$1),0),IF($B$3="dm",$H12*(1-EXP(-0.05599*(J$1-$G12)))*OFFSET('Dispersion Model'!$I$72,($B$18-2000)+($G12-J$1),0),IF($B$3="pm",$H12*(1-EXP(-0.05599*(J$1-$G12)))*OFFSET('Piston Model'!$I$72,($B$18-2000)+($G12-J$1),0),"Wrong Code in B3"))),IF($B$3="em",$H12*OFFSET('Exponential Model'!$I$72,($B$18-2000)+($G12-J$1),0),IF($B$3="dm",$H12*OFFSET('Dispersion Model'!$I$72,($B$18-2000)+($G12-J$1),0),IF($B$3="pm",$H12*OFFSET('Piston Model'!$I$72,($B$18-2000)+($G12-J$1),0),"Wrong Code in B3")))),0)</f>
        <v>0</v>
      </c>
      <c r="K12">
        <f ca="1">IF(K$1&gt;$G12,IF($B$15="he",IF($B$3="em",$H12*(1-EXP(-0.05599*(K$1-$G12)))*OFFSET('Exponential Model'!$I$72,($B$18-2000)+($G12-K$1),0),IF($B$3="dm",$H12*(1-EXP(-0.05599*(K$1-$G12)))*OFFSET('Dispersion Model'!$I$72,($B$18-2000)+($G12-K$1),0),IF($B$3="pm",$H12*(1-EXP(-0.05599*(K$1-$G12)))*OFFSET('Piston Model'!$I$72,($B$18-2000)+($G12-K$1),0),"Wrong Code in B3"))),IF($B$3="em",$H12*OFFSET('Exponential Model'!$I$72,($B$18-2000)+($G12-K$1),0),IF($B$3="dm",$H12*OFFSET('Dispersion Model'!$I$72,($B$18-2000)+($G12-K$1),0),IF($B$3="pm",$H12*OFFSET('Piston Model'!$I$72,($B$18-2000)+($G12-K$1),0),"Wrong Code in B3")))),0)</f>
        <v>0</v>
      </c>
      <c r="L12">
        <f ca="1">IF(L$1&gt;$G12,IF($B$15="he",IF($B$3="em",$H12*(1-EXP(-0.05599*(L$1-$G12)))*OFFSET('Exponential Model'!$I$72,($B$18-2000)+($G12-L$1),0),IF($B$3="dm",$H12*(1-EXP(-0.05599*(L$1-$G12)))*OFFSET('Dispersion Model'!$I$72,($B$18-2000)+($G12-L$1),0),IF($B$3="pm",$H12*(1-EXP(-0.05599*(L$1-$G12)))*OFFSET('Piston Model'!$I$72,($B$18-2000)+($G12-L$1),0),"Wrong Code in B3"))),IF($B$3="em",$H12*OFFSET('Exponential Model'!$I$72,($B$18-2000)+($G12-L$1),0),IF($B$3="dm",$H12*OFFSET('Dispersion Model'!$I$72,($B$18-2000)+($G12-L$1),0),IF($B$3="pm",$H12*OFFSET('Piston Model'!$I$72,($B$18-2000)+($G12-L$1),0),"Wrong Code in B3")))),0)</f>
        <v>0</v>
      </c>
      <c r="M12">
        <f ca="1">IF(M$1&gt;$G12,IF($B$15="he",IF($B$3="em",$H12*(1-EXP(-0.05599*(M$1-$G12)))*OFFSET('Exponential Model'!$I$72,($B$18-2000)+($G12-M$1),0),IF($B$3="dm",$H12*(1-EXP(-0.05599*(M$1-$G12)))*OFFSET('Dispersion Model'!$I$72,($B$18-2000)+($G12-M$1),0),IF($B$3="pm",$H12*(1-EXP(-0.05599*(M$1-$G12)))*OFFSET('Piston Model'!$I$72,($B$18-2000)+($G12-M$1),0),"Wrong Code in B3"))),IF($B$3="em",$H12*OFFSET('Exponential Model'!$I$72,($B$18-2000)+($G12-M$1),0),IF($B$3="dm",$H12*OFFSET('Dispersion Model'!$I$72,($B$18-2000)+($G12-M$1),0),IF($B$3="pm",$H12*OFFSET('Piston Model'!$I$72,($B$18-2000)+($G12-M$1),0),"Wrong Code in B3")))),0)</f>
        <v>0</v>
      </c>
      <c r="N12">
        <f ca="1">IF(N$1&gt;$G12,IF($B$15="he",IF($B$3="em",$H12*(1-EXP(-0.05599*(N$1-$G12)))*OFFSET('Exponential Model'!$I$72,($B$18-2000)+($G12-N$1),0),IF($B$3="dm",$H12*(1-EXP(-0.05599*(N$1-$G12)))*OFFSET('Dispersion Model'!$I$72,($B$18-2000)+($G12-N$1),0),IF($B$3="pm",$H12*(1-EXP(-0.05599*(N$1-$G12)))*OFFSET('Piston Model'!$I$72,($B$18-2000)+($G12-N$1),0),"Wrong Code in B3"))),IF($B$3="em",$H12*OFFSET('Exponential Model'!$I$72,($B$18-2000)+($G12-N$1),0),IF($B$3="dm",$H12*OFFSET('Dispersion Model'!$I$72,($B$18-2000)+($G12-N$1),0),IF($B$3="pm",$H12*OFFSET('Piston Model'!$I$72,($B$18-2000)+($G12-N$1),0),"Wrong Code in B3")))),0)</f>
        <v>0</v>
      </c>
      <c r="O12">
        <f ca="1">IF(O$1&gt;$G12,IF($B$15="he",IF($B$3="em",$H12*(1-EXP(-0.05599*(O$1-$G12)))*OFFSET('Exponential Model'!$I$72,($B$18-2000)+($G12-O$1),0),IF($B$3="dm",$H12*(1-EXP(-0.05599*(O$1-$G12)))*OFFSET('Dispersion Model'!$I$72,($B$18-2000)+($G12-O$1),0),IF($B$3="pm",$H12*(1-EXP(-0.05599*(O$1-$G12)))*OFFSET('Piston Model'!$I$72,($B$18-2000)+($G12-O$1),0),"Wrong Code in B3"))),IF($B$3="em",$H12*OFFSET('Exponential Model'!$I$72,($B$18-2000)+($G12-O$1),0),IF($B$3="dm",$H12*OFFSET('Dispersion Model'!$I$72,($B$18-2000)+($G12-O$1),0),IF($B$3="pm",$H12*OFFSET('Piston Model'!$I$72,($B$18-2000)+($G12-O$1),0),"Wrong Code in B3")))),0)</f>
        <v>0</v>
      </c>
      <c r="P12">
        <f ca="1">IF(P$1&gt;$G12,IF($B$15="he",IF($B$3="em",$H12*(1-EXP(-0.05599*(P$1-$G12)))*OFFSET('Exponential Model'!$I$72,($B$18-2000)+($G12-P$1),0),IF($B$3="dm",$H12*(1-EXP(-0.05599*(P$1-$G12)))*OFFSET('Dispersion Model'!$I$72,($B$18-2000)+($G12-P$1),0),IF($B$3="pm",$H12*(1-EXP(-0.05599*(P$1-$G12)))*OFFSET('Piston Model'!$I$72,($B$18-2000)+($G12-P$1),0),"Wrong Code in B3"))),IF($B$3="em",$H12*OFFSET('Exponential Model'!$I$72,($B$18-2000)+($G12-P$1),0),IF($B$3="dm",$H12*OFFSET('Dispersion Model'!$I$72,($B$18-2000)+($G12-P$1),0),IF($B$3="pm",$H12*OFFSET('Piston Model'!$I$72,($B$18-2000)+($G12-P$1),0),"Wrong Code in B3")))),0)</f>
        <v>0</v>
      </c>
      <c r="Q12">
        <f ca="1">IF(Q$1&gt;$G12,IF($B$15="he",IF($B$3="em",$H12*(1-EXP(-0.05599*(Q$1-$G12)))*OFFSET('Exponential Model'!$I$72,($B$18-2000)+($G12-Q$1),0),IF($B$3="dm",$H12*(1-EXP(-0.05599*(Q$1-$G12)))*OFFSET('Dispersion Model'!$I$72,($B$18-2000)+($G12-Q$1),0),IF($B$3="pm",$H12*(1-EXP(-0.05599*(Q$1-$G12)))*OFFSET('Piston Model'!$I$72,($B$18-2000)+($G12-Q$1),0),"Wrong Code in B3"))),IF($B$3="em",$H12*OFFSET('Exponential Model'!$I$72,($B$18-2000)+($G12-Q$1),0),IF($B$3="dm",$H12*OFFSET('Dispersion Model'!$I$72,($B$18-2000)+($G12-Q$1),0),IF($B$3="pm",$H12*OFFSET('Piston Model'!$I$72,($B$18-2000)+($G12-Q$1),0),"Wrong Code in B3")))),0)</f>
        <v>0</v>
      </c>
      <c r="R12">
        <f ca="1">IF(R$1&gt;$G12,IF($B$15="he",IF($B$3="em",$H12*(1-EXP(-0.05599*(R$1-$G12)))*OFFSET('Exponential Model'!$I$72,($B$18-2000)+($G12-R$1),0),IF($B$3="dm",$H12*(1-EXP(-0.05599*(R$1-$G12)))*OFFSET('Dispersion Model'!$I$72,($B$18-2000)+($G12-R$1),0),IF($B$3="pm",$H12*(1-EXP(-0.05599*(R$1-$G12)))*OFFSET('Piston Model'!$I$72,($B$18-2000)+($G12-R$1),0),"Wrong Code in B3"))),IF($B$3="em",$H12*OFFSET('Exponential Model'!$I$72,($B$18-2000)+($G12-R$1),0),IF($B$3="dm",$H12*OFFSET('Dispersion Model'!$I$72,($B$18-2000)+($G12-R$1),0),IF($B$3="pm",$H12*OFFSET('Piston Model'!$I$72,($B$18-2000)+($G12-R$1),0),"Wrong Code in B3")))),0)</f>
        <v>0</v>
      </c>
      <c r="S12">
        <f ca="1">IF(S$1&gt;$G12,IF($B$15="he",IF($B$3="em",$H12*(1-EXP(-0.05599*(S$1-$G12)))*OFFSET('Exponential Model'!$I$72,($B$18-2000)+($G12-S$1),0),IF($B$3="dm",$H12*(1-EXP(-0.05599*(S$1-$G12)))*OFFSET('Dispersion Model'!$I$72,($B$18-2000)+($G12-S$1),0),IF($B$3="pm",$H12*(1-EXP(-0.05599*(S$1-$G12)))*OFFSET('Piston Model'!$I$72,($B$18-2000)+($G12-S$1),0),"Wrong Code in B3"))),IF($B$3="em",$H12*OFFSET('Exponential Model'!$I$72,($B$18-2000)+($G12-S$1),0),IF($B$3="dm",$H12*OFFSET('Dispersion Model'!$I$72,($B$18-2000)+($G12-S$1),0),IF($B$3="pm",$H12*OFFSET('Piston Model'!$I$72,($B$18-2000)+($G12-S$1),0),"Wrong Code in B3")))),0)</f>
        <v>0</v>
      </c>
      <c r="T12">
        <f ca="1">IF(T$1&gt;$G12,IF($B$15="he",IF($B$3="em",$H12*(1-EXP(-0.05599*(T$1-$G12)))*OFFSET('Exponential Model'!$I$72,($B$18-2000)+($G12-T$1),0),IF($B$3="dm",$H12*(1-EXP(-0.05599*(T$1-$G12)))*OFFSET('Dispersion Model'!$I$72,($B$18-2000)+($G12-T$1),0),IF($B$3="pm",$H12*(1-EXP(-0.05599*(T$1-$G12)))*OFFSET('Piston Model'!$I$72,($B$18-2000)+($G12-T$1),0),"Wrong Code in B3"))),IF($B$3="em",$H12*OFFSET('Exponential Model'!$I$72,($B$18-2000)+($G12-T$1),0),IF($B$3="dm",$H12*OFFSET('Dispersion Model'!$I$72,($B$18-2000)+($G12-T$1),0),IF($B$3="pm",$H12*OFFSET('Piston Model'!$I$72,($B$18-2000)+($G12-T$1),0),"Wrong Code in B3")))),0)</f>
        <v>0</v>
      </c>
      <c r="U12">
        <f ca="1">IF(U$1&gt;$G12,IF($B$15="he",IF($B$3="em",$H12*(1-EXP(-0.05599*(U$1-$G12)))*OFFSET('Exponential Model'!$I$72,($B$18-2000)+($G12-U$1),0),IF($B$3="dm",$H12*(1-EXP(-0.05599*(U$1-$G12)))*OFFSET('Dispersion Model'!$I$72,($B$18-2000)+($G12-U$1),0),IF($B$3="pm",$H12*(1-EXP(-0.05599*(U$1-$G12)))*OFFSET('Piston Model'!$I$72,($B$18-2000)+($G12-U$1),0),"Wrong Code in B3"))),IF($B$3="em",$H12*OFFSET('Exponential Model'!$I$72,($B$18-2000)+($G12-U$1),0),IF($B$3="dm",$H12*OFFSET('Dispersion Model'!$I$72,($B$18-2000)+($G12-U$1),0),IF($B$3="pm",$H12*OFFSET('Piston Model'!$I$72,($B$18-2000)+($G12-U$1),0),"Wrong Code in B3")))),0)</f>
        <v>0</v>
      </c>
      <c r="V12">
        <f ca="1">IF(V$1&gt;$G12,IF($B$15="he",IF($B$3="em",$H12*(1-EXP(-0.05599*(V$1-$G12)))*OFFSET('Exponential Model'!$I$72,($B$18-2000)+($G12-V$1),0),IF($B$3="dm",$H12*(1-EXP(-0.05599*(V$1-$G12)))*OFFSET('Dispersion Model'!$I$72,($B$18-2000)+($G12-V$1),0),IF($B$3="pm",$H12*(1-EXP(-0.05599*(V$1-$G12)))*OFFSET('Piston Model'!$I$72,($B$18-2000)+($G12-V$1),0),"Wrong Code in B3"))),IF($B$3="em",$H12*OFFSET('Exponential Model'!$I$72,($B$18-2000)+($G12-V$1),0),IF($B$3="dm",$H12*OFFSET('Dispersion Model'!$I$72,($B$18-2000)+($G12-V$1),0),IF($B$3="pm",$H12*OFFSET('Piston Model'!$I$72,($B$18-2000)+($G12-V$1),0),"Wrong Code in B3")))),0)</f>
        <v>0</v>
      </c>
      <c r="W12">
        <f ca="1">IF(W$1&gt;$G12,IF($B$15="he",IF($B$3="em",$H12*(1-EXP(-0.05599*(W$1-$G12)))*OFFSET('Exponential Model'!$I$72,($B$18-2000)+($G12-W$1),0),IF($B$3="dm",$H12*(1-EXP(-0.05599*(W$1-$G12)))*OFFSET('Dispersion Model'!$I$72,($B$18-2000)+($G12-W$1),0),IF($B$3="pm",$H12*(1-EXP(-0.05599*(W$1-$G12)))*OFFSET('Piston Model'!$I$72,($B$18-2000)+($G12-W$1),0),"Wrong Code in B3"))),IF($B$3="em",$H12*OFFSET('Exponential Model'!$I$72,($B$18-2000)+($G12-W$1),0),IF($B$3="dm",$H12*OFFSET('Dispersion Model'!$I$72,($B$18-2000)+($G12-W$1),0),IF($B$3="pm",$H12*OFFSET('Piston Model'!$I$72,($B$18-2000)+($G12-W$1),0),"Wrong Code in B3")))),0)</f>
        <v>0</v>
      </c>
      <c r="X12">
        <f ca="1">IF(X$1&gt;$G12,IF($B$15="he",IF($B$3="em",$H12*(1-EXP(-0.05599*(X$1-$G12)))*OFFSET('Exponential Model'!$I$72,($B$18-2000)+($G12-X$1),0),IF($B$3="dm",$H12*(1-EXP(-0.05599*(X$1-$G12)))*OFFSET('Dispersion Model'!$I$72,($B$18-2000)+($G12-X$1),0),IF($B$3="pm",$H12*(1-EXP(-0.05599*(X$1-$G12)))*OFFSET('Piston Model'!$I$72,($B$18-2000)+($G12-X$1),0),"Wrong Code in B3"))),IF($B$3="em",$H12*OFFSET('Exponential Model'!$I$72,($B$18-2000)+($G12-X$1),0),IF($B$3="dm",$H12*OFFSET('Dispersion Model'!$I$72,($B$18-2000)+($G12-X$1),0),IF($B$3="pm",$H12*OFFSET('Piston Model'!$I$72,($B$18-2000)+($G12-X$1),0),"Wrong Code in B3")))),0)</f>
        <v>0</v>
      </c>
      <c r="Y12">
        <f ca="1">IF(Y$1&gt;$G12,IF($B$15="he",IF($B$3="em",$H12*(1-EXP(-0.05599*(Y$1-$G12)))*OFFSET('Exponential Model'!$I$72,($B$18-2000)+($G12-Y$1),0),IF($B$3="dm",$H12*(1-EXP(-0.05599*(Y$1-$G12)))*OFFSET('Dispersion Model'!$I$72,($B$18-2000)+($G12-Y$1),0),IF($B$3="pm",$H12*(1-EXP(-0.05599*(Y$1-$G12)))*OFFSET('Piston Model'!$I$72,($B$18-2000)+($G12-Y$1),0),"Wrong Code in B3"))),IF($B$3="em",$H12*OFFSET('Exponential Model'!$I$72,($B$18-2000)+($G12-Y$1),0),IF($B$3="dm",$H12*OFFSET('Dispersion Model'!$I$72,($B$18-2000)+($G12-Y$1),0),IF($B$3="pm",$H12*OFFSET('Piston Model'!$I$72,($B$18-2000)+($G12-Y$1),0),"Wrong Code in B3")))),0)</f>
        <v>0</v>
      </c>
      <c r="Z12">
        <f ca="1">IF(Z$1&gt;$G12,IF($B$15="he",IF($B$3="em",$H12*(1-EXP(-0.05599*(Z$1-$G12)))*OFFSET('Exponential Model'!$I$72,($B$18-2000)+($G12-Z$1),0),IF($B$3="dm",$H12*(1-EXP(-0.05599*(Z$1-$G12)))*OFFSET('Dispersion Model'!$I$72,($B$18-2000)+($G12-Z$1),0),IF($B$3="pm",$H12*(1-EXP(-0.05599*(Z$1-$G12)))*OFFSET('Piston Model'!$I$72,($B$18-2000)+($G12-Z$1),0),"Wrong Code in B3"))),IF($B$3="em",$H12*OFFSET('Exponential Model'!$I$72,($B$18-2000)+($G12-Z$1),0),IF($B$3="dm",$H12*OFFSET('Dispersion Model'!$I$72,($B$18-2000)+($G12-Z$1),0),IF($B$3="pm",$H12*OFFSET('Piston Model'!$I$72,($B$18-2000)+($G12-Z$1),0),"Wrong Code in B3")))),0)</f>
        <v>0</v>
      </c>
      <c r="AA12">
        <f ca="1">IF(AA$1&gt;$G12,IF($B$15="he",IF($B$3="em",$H12*(1-EXP(-0.05599*(AA$1-$G12)))*OFFSET('Exponential Model'!$I$72,($B$18-2000)+($G12-AA$1),0),IF($B$3="dm",$H12*(1-EXP(-0.05599*(AA$1-$G12)))*OFFSET('Dispersion Model'!$I$72,($B$18-2000)+($G12-AA$1),0),IF($B$3="pm",$H12*(1-EXP(-0.05599*(AA$1-$G12)))*OFFSET('Piston Model'!$I$72,($B$18-2000)+($G12-AA$1),0),"Wrong Code in B3"))),IF($B$3="em",$H12*OFFSET('Exponential Model'!$I$72,($B$18-2000)+($G12-AA$1),0),IF($B$3="dm",$H12*OFFSET('Dispersion Model'!$I$72,($B$18-2000)+($G12-AA$1),0),IF($B$3="pm",$H12*OFFSET('Piston Model'!$I$72,($B$18-2000)+($G12-AA$1),0),"Wrong Code in B3")))),0)</f>
        <v>0</v>
      </c>
      <c r="AB12">
        <f ca="1">IF(AB$1&gt;$G12,IF($B$15="he",IF($B$3="em",$H12*(1-EXP(-0.05599*(AB$1-$G12)))*OFFSET('Exponential Model'!$I$72,($B$18-2000)+($G12-AB$1),0),IF($B$3="dm",$H12*(1-EXP(-0.05599*(AB$1-$G12)))*OFFSET('Dispersion Model'!$I$72,($B$18-2000)+($G12-AB$1),0),IF($B$3="pm",$H12*(1-EXP(-0.05599*(AB$1-$G12)))*OFFSET('Piston Model'!$I$72,($B$18-2000)+($G12-AB$1),0),"Wrong Code in B3"))),IF($B$3="em",$H12*OFFSET('Exponential Model'!$I$72,($B$18-2000)+($G12-AB$1),0),IF($B$3="dm",$H12*OFFSET('Dispersion Model'!$I$72,($B$18-2000)+($G12-AB$1),0),IF($B$3="pm",$H12*OFFSET('Piston Model'!$I$72,($B$18-2000)+($G12-AB$1),0),"Wrong Code in B3")))),0)</f>
        <v>0</v>
      </c>
      <c r="AC12">
        <f ca="1">IF(AC$1&gt;$G12,IF($B$15="he",IF($B$3="em",$H12*(1-EXP(-0.05599*(AC$1-$G12)))*OFFSET('Exponential Model'!$I$72,($B$18-2000)+($G12-AC$1),0),IF($B$3="dm",$H12*(1-EXP(-0.05599*(AC$1-$G12)))*OFFSET('Dispersion Model'!$I$72,($B$18-2000)+($G12-AC$1),0),IF($B$3="pm",$H12*(1-EXP(-0.05599*(AC$1-$G12)))*OFFSET('Piston Model'!$I$72,($B$18-2000)+($G12-AC$1),0),"Wrong Code in B3"))),IF($B$3="em",$H12*OFFSET('Exponential Model'!$I$72,($B$18-2000)+($G12-AC$1),0),IF($B$3="dm",$H12*OFFSET('Dispersion Model'!$I$72,($B$18-2000)+($G12-AC$1),0),IF($B$3="pm",$H12*OFFSET('Piston Model'!$I$72,($B$18-2000)+($G12-AC$1),0),"Wrong Code in B3")))),0)</f>
        <v>0</v>
      </c>
      <c r="AD12">
        <f ca="1">IF(AD$1&gt;$G12,IF($B$15="he",IF($B$3="em",$H12*(1-EXP(-0.05599*(AD$1-$G12)))*OFFSET('Exponential Model'!$I$72,($B$18-2000)+($G12-AD$1),0),IF($B$3="dm",$H12*(1-EXP(-0.05599*(AD$1-$G12)))*OFFSET('Dispersion Model'!$I$72,($B$18-2000)+($G12-AD$1),0),IF($B$3="pm",$H12*(1-EXP(-0.05599*(AD$1-$G12)))*OFFSET('Piston Model'!$I$72,($B$18-2000)+($G12-AD$1),0),"Wrong Code in B3"))),IF($B$3="em",$H12*OFFSET('Exponential Model'!$I$72,($B$18-2000)+($G12-AD$1),0),IF($B$3="dm",$H12*OFFSET('Dispersion Model'!$I$72,($B$18-2000)+($G12-AD$1),0),IF($B$3="pm",$H12*OFFSET('Piston Model'!$I$72,($B$18-2000)+($G12-AD$1),0),"Wrong Code in B3")))),0)</f>
        <v>0</v>
      </c>
      <c r="AE12">
        <f ca="1">IF(AE$1&gt;$G12,IF($B$15="he",IF($B$3="em",$H12*(1-EXP(-0.05599*(AE$1-$G12)))*OFFSET('Exponential Model'!$I$72,($B$18-2000)+($G12-AE$1),0),IF($B$3="dm",$H12*(1-EXP(-0.05599*(AE$1-$G12)))*OFFSET('Dispersion Model'!$I$72,($B$18-2000)+($G12-AE$1),0),IF($B$3="pm",$H12*(1-EXP(-0.05599*(AE$1-$G12)))*OFFSET('Piston Model'!$I$72,($B$18-2000)+($G12-AE$1),0),"Wrong Code in B3"))),IF($B$3="em",$H12*OFFSET('Exponential Model'!$I$72,($B$18-2000)+($G12-AE$1),0),IF($B$3="dm",$H12*OFFSET('Dispersion Model'!$I$72,($B$18-2000)+($G12-AE$1),0),IF($B$3="pm",$H12*OFFSET('Piston Model'!$I$72,($B$18-2000)+($G12-AE$1),0),"Wrong Code in B3")))),0)</f>
        <v>0</v>
      </c>
      <c r="AF12">
        <f ca="1">IF(AF$1&gt;$G12,IF($B$15="he",IF($B$3="em",$H12*(1-EXP(-0.05599*(AF$1-$G12)))*OFFSET('Exponential Model'!$I$72,($B$18-2000)+($G12-AF$1),0),IF($B$3="dm",$H12*(1-EXP(-0.05599*(AF$1-$G12)))*OFFSET('Dispersion Model'!$I$72,($B$18-2000)+($G12-AF$1),0),IF($B$3="pm",$H12*(1-EXP(-0.05599*(AF$1-$G12)))*OFFSET('Piston Model'!$I$72,($B$18-2000)+($G12-AF$1),0),"Wrong Code in B3"))),IF($B$3="em",$H12*OFFSET('Exponential Model'!$I$72,($B$18-2000)+($G12-AF$1),0),IF($B$3="dm",$H12*OFFSET('Dispersion Model'!$I$72,($B$18-2000)+($G12-AF$1),0),IF($B$3="pm",$H12*OFFSET('Piston Model'!$I$72,($B$18-2000)+($G12-AF$1),0),"Wrong Code in B3")))),0)</f>
        <v>0</v>
      </c>
      <c r="AG12">
        <f ca="1">IF(AG$1&gt;$G12,IF($B$15="he",IF($B$3="em",$H12*(1-EXP(-0.05599*(AG$1-$G12)))*OFFSET('Exponential Model'!$I$72,($B$18-2000)+($G12-AG$1),0),IF($B$3="dm",$H12*(1-EXP(-0.05599*(AG$1-$G12)))*OFFSET('Dispersion Model'!$I$72,($B$18-2000)+($G12-AG$1),0),IF($B$3="pm",$H12*(1-EXP(-0.05599*(AG$1-$G12)))*OFFSET('Piston Model'!$I$72,($B$18-2000)+($G12-AG$1),0),"Wrong Code in B3"))),IF($B$3="em",$H12*OFFSET('Exponential Model'!$I$72,($B$18-2000)+($G12-AG$1),0),IF($B$3="dm",$H12*OFFSET('Dispersion Model'!$I$72,($B$18-2000)+($G12-AG$1),0),IF($B$3="pm",$H12*OFFSET('Piston Model'!$I$72,($B$18-2000)+($G12-AG$1),0),"Wrong Code in B3")))),0)</f>
        <v>0</v>
      </c>
      <c r="AH12">
        <f ca="1">IF(AH$1&gt;$G12,IF($B$15="he",IF($B$3="em",$H12*(1-EXP(-0.05599*(AH$1-$G12)))*OFFSET('Exponential Model'!$I$72,($B$18-2000)+($G12-AH$1),0),IF($B$3="dm",$H12*(1-EXP(-0.05599*(AH$1-$G12)))*OFFSET('Dispersion Model'!$I$72,($B$18-2000)+($G12-AH$1),0),IF($B$3="pm",$H12*(1-EXP(-0.05599*(AH$1-$G12)))*OFFSET('Piston Model'!$I$72,($B$18-2000)+($G12-AH$1),0),"Wrong Code in B3"))),IF($B$3="em",$H12*OFFSET('Exponential Model'!$I$72,($B$18-2000)+($G12-AH$1),0),IF($B$3="dm",$H12*OFFSET('Dispersion Model'!$I$72,($B$18-2000)+($G12-AH$1),0),IF($B$3="pm",$H12*OFFSET('Piston Model'!$I$72,($B$18-2000)+($G12-AH$1),0),"Wrong Code in B3")))),0)</f>
        <v>0</v>
      </c>
      <c r="AI12">
        <f ca="1">IF(AI$1&gt;$G12,IF($B$15="he",IF($B$3="em",$H12*(1-EXP(-0.05599*(AI$1-$G12)))*OFFSET('Exponential Model'!$I$72,($B$18-2000)+($G12-AI$1),0),IF($B$3="dm",$H12*(1-EXP(-0.05599*(AI$1-$G12)))*OFFSET('Dispersion Model'!$I$72,($B$18-2000)+($G12-AI$1),0),IF($B$3="pm",$H12*(1-EXP(-0.05599*(AI$1-$G12)))*OFFSET('Piston Model'!$I$72,($B$18-2000)+($G12-AI$1),0),"Wrong Code in B3"))),IF($B$3="em",$H12*OFFSET('Exponential Model'!$I$72,($B$18-2000)+($G12-AI$1),0),IF($B$3="dm",$H12*OFFSET('Dispersion Model'!$I$72,($B$18-2000)+($G12-AI$1),0),IF($B$3="pm",$H12*OFFSET('Piston Model'!$I$72,($B$18-2000)+($G12-AI$1),0),"Wrong Code in B3")))),0)</f>
        <v>0</v>
      </c>
      <c r="AJ12">
        <f ca="1">IF(AJ$1&gt;$G12,IF($B$15="he",IF($B$3="em",$H12*(1-EXP(-0.05599*(AJ$1-$G12)))*OFFSET('Exponential Model'!$I$72,($B$18-2000)+($G12-AJ$1),0),IF($B$3="dm",$H12*(1-EXP(-0.05599*(AJ$1-$G12)))*OFFSET('Dispersion Model'!$I$72,($B$18-2000)+($G12-AJ$1),0),IF($B$3="pm",$H12*(1-EXP(-0.05599*(AJ$1-$G12)))*OFFSET('Piston Model'!$I$72,($B$18-2000)+($G12-AJ$1),0),"Wrong Code in B3"))),IF($B$3="em",$H12*OFFSET('Exponential Model'!$I$72,($B$18-2000)+($G12-AJ$1),0),IF($B$3="dm",$H12*OFFSET('Dispersion Model'!$I$72,($B$18-2000)+($G12-AJ$1),0),IF($B$3="pm",$H12*OFFSET('Piston Model'!$I$72,($B$18-2000)+($G12-AJ$1),0),"Wrong Code in B3")))),0)</f>
        <v>0</v>
      </c>
      <c r="AK12">
        <f ca="1">IF(AK$1&gt;$G12,IF($B$15="he",IF($B$3="em",$H12*(1-EXP(-0.05599*(AK$1-$G12)))*OFFSET('Exponential Model'!$I$72,($B$18-2000)+($G12-AK$1),0),IF($B$3="dm",$H12*(1-EXP(-0.05599*(AK$1-$G12)))*OFFSET('Dispersion Model'!$I$72,($B$18-2000)+($G12-AK$1),0),IF($B$3="pm",$H12*(1-EXP(-0.05599*(AK$1-$G12)))*OFFSET('Piston Model'!$I$72,($B$18-2000)+($G12-AK$1),0),"Wrong Code in B3"))),IF($B$3="em",$H12*OFFSET('Exponential Model'!$I$72,($B$18-2000)+($G12-AK$1),0),IF($B$3="dm",$H12*OFFSET('Dispersion Model'!$I$72,($B$18-2000)+($G12-AK$1),0),IF($B$3="pm",$H12*OFFSET('Piston Model'!$I$72,($B$18-2000)+($G12-AK$1),0),"Wrong Code in B3")))),0)</f>
        <v>0</v>
      </c>
      <c r="AL12">
        <f ca="1">IF(AL$1&gt;$G12,IF($B$15="he",IF($B$3="em",$H12*(1-EXP(-0.05599*(AL$1-$G12)))*OFFSET('Exponential Model'!$I$72,($B$18-2000)+($G12-AL$1),0),IF($B$3="dm",$H12*(1-EXP(-0.05599*(AL$1-$G12)))*OFFSET('Dispersion Model'!$I$72,($B$18-2000)+($G12-AL$1),0),IF($B$3="pm",$H12*(1-EXP(-0.05599*(AL$1-$G12)))*OFFSET('Piston Model'!$I$72,($B$18-2000)+($G12-AL$1),0),"Wrong Code in B3"))),IF($B$3="em",$H12*OFFSET('Exponential Model'!$I$72,($B$18-2000)+($G12-AL$1),0),IF($B$3="dm",$H12*OFFSET('Dispersion Model'!$I$72,($B$18-2000)+($G12-AL$1),0),IF($B$3="pm",$H12*OFFSET('Piston Model'!$I$72,($B$18-2000)+($G12-AL$1),0),"Wrong Code in B3")))),0)</f>
        <v>0</v>
      </c>
      <c r="AM12">
        <f ca="1">IF(AM$1&gt;$G12,IF($B$15="he",IF($B$3="em",$H12*(1-EXP(-0.05599*(AM$1-$G12)))*OFFSET('Exponential Model'!$I$72,($B$18-2000)+($G12-AM$1),0),IF($B$3="dm",$H12*(1-EXP(-0.05599*(AM$1-$G12)))*OFFSET('Dispersion Model'!$I$72,($B$18-2000)+($G12-AM$1),0),IF($B$3="pm",$H12*(1-EXP(-0.05599*(AM$1-$G12)))*OFFSET('Piston Model'!$I$72,($B$18-2000)+($G12-AM$1),0),"Wrong Code in B3"))),IF($B$3="em",$H12*OFFSET('Exponential Model'!$I$72,($B$18-2000)+($G12-AM$1),0),IF($B$3="dm",$H12*OFFSET('Dispersion Model'!$I$72,($B$18-2000)+($G12-AM$1),0),IF($B$3="pm",$H12*OFFSET('Piston Model'!$I$72,($B$18-2000)+($G12-AM$1),0),"Wrong Code in B3")))),0)</f>
        <v>0</v>
      </c>
      <c r="AN12">
        <f ca="1">IF(AN$1&gt;$G12,IF($B$15="he",IF($B$3="em",$H12*(1-EXP(-0.05599*(AN$1-$G12)))*OFFSET('Exponential Model'!$I$72,($B$18-2000)+($G12-AN$1),0),IF($B$3="dm",$H12*(1-EXP(-0.05599*(AN$1-$G12)))*OFFSET('Dispersion Model'!$I$72,($B$18-2000)+($G12-AN$1),0),IF($B$3="pm",$H12*(1-EXP(-0.05599*(AN$1-$G12)))*OFFSET('Piston Model'!$I$72,($B$18-2000)+($G12-AN$1),0),"Wrong Code in B3"))),IF($B$3="em",$H12*OFFSET('Exponential Model'!$I$72,($B$18-2000)+($G12-AN$1),0),IF($B$3="dm",$H12*OFFSET('Dispersion Model'!$I$72,($B$18-2000)+($G12-AN$1),0),IF($B$3="pm",$H12*OFFSET('Piston Model'!$I$72,($B$18-2000)+($G12-AN$1),0),"Wrong Code in B3")))),0)</f>
        <v>0</v>
      </c>
      <c r="AO12">
        <f ca="1">IF(AO$1&gt;$G12,IF($B$15="he",IF($B$3="em",$H12*(1-EXP(-0.05599*(AO$1-$G12)))*OFFSET('Exponential Model'!$I$72,($B$18-2000)+($G12-AO$1),0),IF($B$3="dm",$H12*(1-EXP(-0.05599*(AO$1-$G12)))*OFFSET('Dispersion Model'!$I$72,($B$18-2000)+($G12-AO$1),0),IF($B$3="pm",$H12*(1-EXP(-0.05599*(AO$1-$G12)))*OFFSET('Piston Model'!$I$72,($B$18-2000)+($G12-AO$1),0),"Wrong Code in B3"))),IF($B$3="em",$H12*OFFSET('Exponential Model'!$I$72,($B$18-2000)+($G12-AO$1),0),IF($B$3="dm",$H12*OFFSET('Dispersion Model'!$I$72,($B$18-2000)+($G12-AO$1),0),IF($B$3="pm",$H12*OFFSET('Piston Model'!$I$72,($B$18-2000)+($G12-AO$1),0),"Wrong Code in B3")))),0)</f>
        <v>0</v>
      </c>
      <c r="AP12">
        <f ca="1">IF(AP$1&gt;$G12,IF($B$15="he",IF($B$3="em",$H12*(1-EXP(-0.05599*(AP$1-$G12)))*OFFSET('Exponential Model'!$I$72,($B$18-2000)+($G12-AP$1),0),IF($B$3="dm",$H12*(1-EXP(-0.05599*(AP$1-$G12)))*OFFSET('Dispersion Model'!$I$72,($B$18-2000)+($G12-AP$1),0),IF($B$3="pm",$H12*(1-EXP(-0.05599*(AP$1-$G12)))*OFFSET('Piston Model'!$I$72,($B$18-2000)+($G12-AP$1),0),"Wrong Code in B3"))),IF($B$3="em",$H12*OFFSET('Exponential Model'!$I$72,($B$18-2000)+($G12-AP$1),0),IF($B$3="dm",$H12*OFFSET('Dispersion Model'!$I$72,($B$18-2000)+($G12-AP$1),0),IF($B$3="pm",$H12*OFFSET('Piston Model'!$I$72,($B$18-2000)+($G12-AP$1),0),"Wrong Code in B3")))),0)</f>
        <v>0</v>
      </c>
      <c r="AQ12">
        <f ca="1">IF(AQ$1&gt;$G12,IF($B$15="he",IF($B$3="em",$H12*(1-EXP(-0.05599*(AQ$1-$G12)))*OFFSET('Exponential Model'!$I$72,($B$18-2000)+($G12-AQ$1),0),IF($B$3="dm",$H12*(1-EXP(-0.05599*(AQ$1-$G12)))*OFFSET('Dispersion Model'!$I$72,($B$18-2000)+($G12-AQ$1),0),IF($B$3="pm",$H12*(1-EXP(-0.05599*(AQ$1-$G12)))*OFFSET('Piston Model'!$I$72,($B$18-2000)+($G12-AQ$1),0),"Wrong Code in B3"))),IF($B$3="em",$H12*OFFSET('Exponential Model'!$I$72,($B$18-2000)+($G12-AQ$1),0),IF($B$3="dm",$H12*OFFSET('Dispersion Model'!$I$72,($B$18-2000)+($G12-AQ$1),0),IF($B$3="pm",$H12*OFFSET('Piston Model'!$I$72,($B$18-2000)+($G12-AQ$1),0),"Wrong Code in B3")))),0)</f>
        <v>0</v>
      </c>
      <c r="AR12">
        <f ca="1">IF(AR$1&gt;$G12,IF($B$15="he",IF($B$3="em",$H12*(1-EXP(-0.05599*(AR$1-$G12)))*OFFSET('Exponential Model'!$I$72,($B$18-2000)+($G12-AR$1),0),IF($B$3="dm",$H12*(1-EXP(-0.05599*(AR$1-$G12)))*OFFSET('Dispersion Model'!$I$72,($B$18-2000)+($G12-AR$1),0),IF($B$3="pm",$H12*(1-EXP(-0.05599*(AR$1-$G12)))*OFFSET('Piston Model'!$I$72,($B$18-2000)+($G12-AR$1),0),"Wrong Code in B3"))),IF($B$3="em",$H12*OFFSET('Exponential Model'!$I$72,($B$18-2000)+($G12-AR$1),0),IF($B$3="dm",$H12*OFFSET('Dispersion Model'!$I$72,($B$18-2000)+($G12-AR$1),0),IF($B$3="pm",$H12*OFFSET('Piston Model'!$I$72,($B$18-2000)+($G12-AR$1),0),"Wrong Code in B3")))),0)</f>
        <v>0</v>
      </c>
      <c r="AS12">
        <f ca="1">IF(AS$1&gt;$G12,IF($B$15="he",IF($B$3="em",$H12*(1-EXP(-0.05599*(AS$1-$G12)))*OFFSET('Exponential Model'!$I$72,($B$18-2000)+($G12-AS$1),0),IF($B$3="dm",$H12*(1-EXP(-0.05599*(AS$1-$G12)))*OFFSET('Dispersion Model'!$I$72,($B$18-2000)+($G12-AS$1),0),IF($B$3="pm",$H12*(1-EXP(-0.05599*(AS$1-$G12)))*OFFSET('Piston Model'!$I$72,($B$18-2000)+($G12-AS$1),0),"Wrong Code in B3"))),IF($B$3="em",$H12*OFFSET('Exponential Model'!$I$72,($B$18-2000)+($G12-AS$1),0),IF($B$3="dm",$H12*OFFSET('Dispersion Model'!$I$72,($B$18-2000)+($G12-AS$1),0),IF($B$3="pm",$H12*OFFSET('Piston Model'!$I$72,($B$18-2000)+($G12-AS$1),0),"Wrong Code in B3")))),0)</f>
        <v>0</v>
      </c>
      <c r="AT12">
        <f ca="1">IF(AT$1&gt;$G12,IF($B$15="he",IF($B$3="em",$H12*(1-EXP(-0.05599*(AT$1-$G12)))*OFFSET('Exponential Model'!$I$72,($B$18-2000)+($G12-AT$1),0),IF($B$3="dm",$H12*(1-EXP(-0.05599*(AT$1-$G12)))*OFFSET('Dispersion Model'!$I$72,($B$18-2000)+($G12-AT$1),0),IF($B$3="pm",$H12*(1-EXP(-0.05599*(AT$1-$G12)))*OFFSET('Piston Model'!$I$72,($B$18-2000)+($G12-AT$1),0),"Wrong Code in B3"))),IF($B$3="em",$H12*OFFSET('Exponential Model'!$I$72,($B$18-2000)+($G12-AT$1),0),IF($B$3="dm",$H12*OFFSET('Dispersion Model'!$I$72,($B$18-2000)+($G12-AT$1),0),IF($B$3="pm",$H12*OFFSET('Piston Model'!$I$72,($B$18-2000)+($G12-AT$1),0),"Wrong Code in B3")))),0)</f>
        <v>0</v>
      </c>
      <c r="AU12">
        <f ca="1">IF(AU$1&gt;$G12,IF($B$15="he",IF($B$3="em",$H12*(1-EXP(-0.05599*(AU$1-$G12)))*OFFSET('Exponential Model'!$I$72,($B$18-2000)+($G12-AU$1),0),IF($B$3="dm",$H12*(1-EXP(-0.05599*(AU$1-$G12)))*OFFSET('Dispersion Model'!$I$72,($B$18-2000)+($G12-AU$1),0),IF($B$3="pm",$H12*(1-EXP(-0.05599*(AU$1-$G12)))*OFFSET('Piston Model'!$I$72,($B$18-2000)+($G12-AU$1),0),"Wrong Code in B3"))),IF($B$3="em",$H12*OFFSET('Exponential Model'!$I$72,($B$18-2000)+($G12-AU$1),0),IF($B$3="dm",$H12*OFFSET('Dispersion Model'!$I$72,($B$18-2000)+($G12-AU$1),0),IF($B$3="pm",$H12*OFFSET('Piston Model'!$I$72,($B$18-2000)+($G12-AU$1),0),"Wrong Code in B3")))),0)</f>
        <v>0</v>
      </c>
      <c r="AV12">
        <f ca="1">IF(AV$1&gt;$G12,IF($B$15="he",IF($B$3="em",$H12*(1-EXP(-0.05599*(AV$1-$G12)))*OFFSET('Exponential Model'!$I$72,($B$18-2000)+($G12-AV$1),0),IF($B$3="dm",$H12*(1-EXP(-0.05599*(AV$1-$G12)))*OFFSET('Dispersion Model'!$I$72,($B$18-2000)+($G12-AV$1),0),IF($B$3="pm",$H12*(1-EXP(-0.05599*(AV$1-$G12)))*OFFSET('Piston Model'!$I$72,($B$18-2000)+($G12-AV$1),0),"Wrong Code in B3"))),IF($B$3="em",$H12*OFFSET('Exponential Model'!$I$72,($B$18-2000)+($G12-AV$1),0),IF($B$3="dm",$H12*OFFSET('Dispersion Model'!$I$72,($B$18-2000)+($G12-AV$1),0),IF($B$3="pm",$H12*OFFSET('Piston Model'!$I$72,($B$18-2000)+($G12-AV$1),0),"Wrong Code in B3")))),0)</f>
        <v>0</v>
      </c>
      <c r="AW12">
        <f ca="1">IF(AW$1&gt;$G12,IF($B$15="he",IF($B$3="em",$H12*(1-EXP(-0.05599*(AW$1-$G12)))*OFFSET('Exponential Model'!$I$72,($B$18-2000)+($G12-AW$1),0),IF($B$3="dm",$H12*(1-EXP(-0.05599*(AW$1-$G12)))*OFFSET('Dispersion Model'!$I$72,($B$18-2000)+($G12-AW$1),0),IF($B$3="pm",$H12*(1-EXP(-0.05599*(AW$1-$G12)))*OFFSET('Piston Model'!$I$72,($B$18-2000)+($G12-AW$1),0),"Wrong Code in B3"))),IF($B$3="em",$H12*OFFSET('Exponential Model'!$I$72,($B$18-2000)+($G12-AW$1),0),IF($B$3="dm",$H12*OFFSET('Dispersion Model'!$I$72,($B$18-2000)+($G12-AW$1),0),IF($B$3="pm",$H12*OFFSET('Piston Model'!$I$72,($B$18-2000)+($G12-AW$1),0),"Wrong Code in B3")))),0)</f>
        <v>0</v>
      </c>
      <c r="AX12">
        <f ca="1">IF(AX$1&gt;$G12,IF($B$15="he",IF($B$3="em",$H12*(1-EXP(-0.05599*(AX$1-$G12)))*OFFSET('Exponential Model'!$I$72,($B$18-2000)+($G12-AX$1),0),IF($B$3="dm",$H12*(1-EXP(-0.05599*(AX$1-$G12)))*OFFSET('Dispersion Model'!$I$72,($B$18-2000)+($G12-AX$1),0),IF($B$3="pm",$H12*(1-EXP(-0.05599*(AX$1-$G12)))*OFFSET('Piston Model'!$I$72,($B$18-2000)+($G12-AX$1),0),"Wrong Code in B3"))),IF($B$3="em",$H12*OFFSET('Exponential Model'!$I$72,($B$18-2000)+($G12-AX$1),0),IF($B$3="dm",$H12*OFFSET('Dispersion Model'!$I$72,($B$18-2000)+($G12-AX$1),0),IF($B$3="pm",$H12*OFFSET('Piston Model'!$I$72,($B$18-2000)+($G12-AX$1),0),"Wrong Code in B3")))),0)</f>
        <v>0</v>
      </c>
      <c r="AY12">
        <f ca="1">IF(AY$1&gt;$G12,IF($B$15="he",IF($B$3="em",$H12*(1-EXP(-0.05599*(AY$1-$G12)))*OFFSET('Exponential Model'!$I$72,($B$18-2000)+($G12-AY$1),0),IF($B$3="dm",$H12*(1-EXP(-0.05599*(AY$1-$G12)))*OFFSET('Dispersion Model'!$I$72,($B$18-2000)+($G12-AY$1),0),IF($B$3="pm",$H12*(1-EXP(-0.05599*(AY$1-$G12)))*OFFSET('Piston Model'!$I$72,($B$18-2000)+($G12-AY$1),0),"Wrong Code in B3"))),IF($B$3="em",$H12*OFFSET('Exponential Model'!$I$72,($B$18-2000)+($G12-AY$1),0),IF($B$3="dm",$H12*OFFSET('Dispersion Model'!$I$72,($B$18-2000)+($G12-AY$1),0),IF($B$3="pm",$H12*OFFSET('Piston Model'!$I$72,($B$18-2000)+($G12-AY$1),0),"Wrong Code in B3")))),0)</f>
        <v>0</v>
      </c>
      <c r="AZ12">
        <f ca="1">IF(AZ$1&gt;$G12,IF($B$15="he",IF($B$3="em",$H12*(1-EXP(-0.05599*(AZ$1-$G12)))*OFFSET('Exponential Model'!$I$72,($B$18-2000)+($G12-AZ$1),0),IF($B$3="dm",$H12*(1-EXP(-0.05599*(AZ$1-$G12)))*OFFSET('Dispersion Model'!$I$72,($B$18-2000)+($G12-AZ$1),0),IF($B$3="pm",$H12*(1-EXP(-0.05599*(AZ$1-$G12)))*OFFSET('Piston Model'!$I$72,($B$18-2000)+($G12-AZ$1),0),"Wrong Code in B3"))),IF($B$3="em",$H12*OFFSET('Exponential Model'!$I$72,($B$18-2000)+($G12-AZ$1),0),IF($B$3="dm",$H12*OFFSET('Dispersion Model'!$I$72,($B$18-2000)+($G12-AZ$1),0),IF($B$3="pm",$H12*OFFSET('Piston Model'!$I$72,($B$18-2000)+($G12-AZ$1),0),"Wrong Code in B3")))),0)</f>
        <v>0</v>
      </c>
      <c r="BA12">
        <f ca="1">IF(BA$1&gt;$G12,IF($B$15="he",IF($B$3="em",$H12*(1-EXP(-0.05599*(BA$1-$G12)))*OFFSET('Exponential Model'!$I$72,($B$18-2000)+($G12-BA$1),0),IF($B$3="dm",$H12*(1-EXP(-0.05599*(BA$1-$G12)))*OFFSET('Dispersion Model'!$I$72,($B$18-2000)+($G12-BA$1),0),IF($B$3="pm",$H12*(1-EXP(-0.05599*(BA$1-$G12)))*OFFSET('Piston Model'!$I$72,($B$18-2000)+($G12-BA$1),0),"Wrong Code in B3"))),IF($B$3="em",$H12*OFFSET('Exponential Model'!$I$72,($B$18-2000)+($G12-BA$1),0),IF($B$3="dm",$H12*OFFSET('Dispersion Model'!$I$72,($B$18-2000)+($G12-BA$1),0),IF($B$3="pm",$H12*OFFSET('Piston Model'!$I$72,($B$18-2000)+($G12-BA$1),0),"Wrong Code in B3")))),0)</f>
        <v>0</v>
      </c>
      <c r="BB12">
        <f ca="1">IF(BB$1&gt;$G12,IF($B$15="he",IF($B$3="em",$H12*(1-EXP(-0.05599*(BB$1-$G12)))*OFFSET('Exponential Model'!$I$72,($B$18-2000)+($G12-BB$1),0),IF($B$3="dm",$H12*(1-EXP(-0.05599*(BB$1-$G12)))*OFFSET('Dispersion Model'!$I$72,($B$18-2000)+($G12-BB$1),0),IF($B$3="pm",$H12*(1-EXP(-0.05599*(BB$1-$G12)))*OFFSET('Piston Model'!$I$72,($B$18-2000)+($G12-BB$1),0),"Wrong Code in B3"))),IF($B$3="em",$H12*OFFSET('Exponential Model'!$I$72,($B$18-2000)+($G12-BB$1),0),IF($B$3="dm",$H12*OFFSET('Dispersion Model'!$I$72,($B$18-2000)+($G12-BB$1),0),IF($B$3="pm",$H12*OFFSET('Piston Model'!$I$72,($B$18-2000)+($G12-BB$1),0),"Wrong Code in B3")))),0)</f>
        <v>0</v>
      </c>
      <c r="BC12">
        <f ca="1">IF(BC$1&gt;$G12,IF($B$15="he",IF($B$3="em",$H12*(1-EXP(-0.05599*(BC$1-$G12)))*OFFSET('Exponential Model'!$I$72,($B$18-2000)+($G12-BC$1),0),IF($B$3="dm",$H12*(1-EXP(-0.05599*(BC$1-$G12)))*OFFSET('Dispersion Model'!$I$72,($B$18-2000)+($G12-BC$1),0),IF($B$3="pm",$H12*(1-EXP(-0.05599*(BC$1-$G12)))*OFFSET('Piston Model'!$I$72,($B$18-2000)+($G12-BC$1),0),"Wrong Code in B3"))),IF($B$3="em",$H12*OFFSET('Exponential Model'!$I$72,($B$18-2000)+($G12-BC$1),0),IF($B$3="dm",$H12*OFFSET('Dispersion Model'!$I$72,($B$18-2000)+($G12-BC$1),0),IF($B$3="pm",$H12*OFFSET('Piston Model'!$I$72,($B$18-2000)+($G12-BC$1),0),"Wrong Code in B3")))),0)</f>
        <v>0</v>
      </c>
      <c r="BD12">
        <f ca="1">IF(BD$1&gt;$G12,IF($B$15="he",IF($B$3="em",$H12*(1-EXP(-0.05599*(BD$1-$G12)))*OFFSET('Exponential Model'!$I$72,($B$18-2000)+($G12-BD$1),0),IF($B$3="dm",$H12*(1-EXP(-0.05599*(BD$1-$G12)))*OFFSET('Dispersion Model'!$I$72,($B$18-2000)+($G12-BD$1),0),IF($B$3="pm",$H12*(1-EXP(-0.05599*(BD$1-$G12)))*OFFSET('Piston Model'!$I$72,($B$18-2000)+($G12-BD$1),0),"Wrong Code in B3"))),IF($B$3="em",$H12*OFFSET('Exponential Model'!$I$72,($B$18-2000)+($G12-BD$1),0),IF($B$3="dm",$H12*OFFSET('Dispersion Model'!$I$72,($B$18-2000)+($G12-BD$1),0),IF($B$3="pm",$H12*OFFSET('Piston Model'!$I$72,($B$18-2000)+($G12-BD$1),0),"Wrong Code in B3")))),0)</f>
        <v>0</v>
      </c>
      <c r="BE12">
        <f ca="1">IF(BE$1&gt;$G12,IF($B$15="he",IF($B$3="em",$H12*(1-EXP(-0.05599*(BE$1-$G12)))*OFFSET('Exponential Model'!$I$72,($B$18-2000)+($G12-BE$1),0),IF($B$3="dm",$H12*(1-EXP(-0.05599*(BE$1-$G12)))*OFFSET('Dispersion Model'!$I$72,($B$18-2000)+($G12-BE$1),0),IF($B$3="pm",$H12*(1-EXP(-0.05599*(BE$1-$G12)))*OFFSET('Piston Model'!$I$72,($B$18-2000)+($G12-BE$1),0),"Wrong Code in B3"))),IF($B$3="em",$H12*OFFSET('Exponential Model'!$I$72,($B$18-2000)+($G12-BE$1),0),IF($B$3="dm",$H12*OFFSET('Dispersion Model'!$I$72,($B$18-2000)+($G12-BE$1),0),IF($B$3="pm",$H12*OFFSET('Piston Model'!$I$72,($B$18-2000)+($G12-BE$1),0),"Wrong Code in B3")))),0)</f>
        <v>0</v>
      </c>
      <c r="BF12">
        <f ca="1">IF(BF$1&gt;$G12,IF($B$15="he",IF($B$3="em",$H12*(1-EXP(-0.05599*(BF$1-$G12)))*OFFSET('Exponential Model'!$I$72,($B$18-2000)+($G12-BF$1),0),IF($B$3="dm",$H12*(1-EXP(-0.05599*(BF$1-$G12)))*OFFSET('Dispersion Model'!$I$72,($B$18-2000)+($G12-BF$1),0),IF($B$3="pm",$H12*(1-EXP(-0.05599*(BF$1-$G12)))*OFFSET('Piston Model'!$I$72,($B$18-2000)+($G12-BF$1),0),"Wrong Code in B3"))),IF($B$3="em",$H12*OFFSET('Exponential Model'!$I$72,($B$18-2000)+($G12-BF$1),0),IF($B$3="dm",$H12*OFFSET('Dispersion Model'!$I$72,($B$18-2000)+($G12-BF$1),0),IF($B$3="pm",$H12*OFFSET('Piston Model'!$I$72,($B$18-2000)+($G12-BF$1),0),"Wrong Code in B3")))),0)</f>
        <v>0</v>
      </c>
      <c r="BG12">
        <f ca="1">IF(BG$1&gt;$G12,IF($B$15="he",IF($B$3="em",$H12*(1-EXP(-0.05599*(BG$1-$G12)))*OFFSET('Exponential Model'!$I$72,($B$18-2000)+($G12-BG$1),0),IF($B$3="dm",$H12*(1-EXP(-0.05599*(BG$1-$G12)))*OFFSET('Dispersion Model'!$I$72,($B$18-2000)+($G12-BG$1),0),IF($B$3="pm",$H12*(1-EXP(-0.05599*(BG$1-$G12)))*OFFSET('Piston Model'!$I$72,($B$18-2000)+($G12-BG$1),0),"Wrong Code in B3"))),IF($B$3="em",$H12*OFFSET('Exponential Model'!$I$72,($B$18-2000)+($G12-BG$1),0),IF($B$3="dm",$H12*OFFSET('Dispersion Model'!$I$72,($B$18-2000)+($G12-BG$1),0),IF($B$3="pm",$H12*OFFSET('Piston Model'!$I$72,($B$18-2000)+($G12-BG$1),0),"Wrong Code in B3")))),0)</f>
        <v>0</v>
      </c>
    </row>
    <row r="13" spans="1:59" x14ac:dyDescent="0.15">
      <c r="A13" t="s">
        <v>4</v>
      </c>
      <c r="G13">
        <v>1941</v>
      </c>
      <c r="H13">
        <f>IF($B$15="tr",'Tritium Input'!H22,IF($B$15="cfc",'CFC Input'!H22,IF($B$15="kr",'85Kr Input'!H22,IF($B$15="he",'Tritium Input'!H22,"Wrong Code in B12!"))))</f>
        <v>0.4</v>
      </c>
      <c r="I13">
        <f ca="1">IF(I$1&gt;$G13,IF($B$15="he",IF($B$3="em",$H13*(1-EXP(-0.05599*(I$1-$G13)))*OFFSET('Exponential Model'!$I$72,($B$18-2000)+($G13-I$1),0),IF($B$3="dm",$H13*(1-EXP(-0.05599*(I$1-$G13)))*OFFSET('Dispersion Model'!$I$72,($B$18-2000)+($G13-I$1),0),IF($B$3="pm",$H13*(1-EXP(-0.05599*(I$1-$G13)))*OFFSET('Piston Model'!$I$72,($B$18-2000)+($G13-I$1),0),"Wrong Code in B3"))),IF($B$3="em",$H13*OFFSET('Exponential Model'!$I$72,($B$18-2000)+($G13-I$1),0),IF($B$3="dm",$H13*OFFSET('Dispersion Model'!$I$72,($B$18-2000)+($G13-I$1),0),IF($B$3="pm",$H13*OFFSET('Piston Model'!$I$72,($B$18-2000)+($G13-I$1),0),"Wrong Code in B3")))),0)</f>
        <v>0</v>
      </c>
      <c r="J13">
        <f ca="1">IF(J$1&gt;$G13,IF($B$15="he",IF($B$3="em",$H13*(1-EXP(-0.05599*(J$1-$G13)))*OFFSET('Exponential Model'!$I$72,($B$18-2000)+($G13-J$1),0),IF($B$3="dm",$H13*(1-EXP(-0.05599*(J$1-$G13)))*OFFSET('Dispersion Model'!$I$72,($B$18-2000)+($G13-J$1),0),IF($B$3="pm",$H13*(1-EXP(-0.05599*(J$1-$G13)))*OFFSET('Piston Model'!$I$72,($B$18-2000)+($G13-J$1),0),"Wrong Code in B3"))),IF($B$3="em",$H13*OFFSET('Exponential Model'!$I$72,($B$18-2000)+($G13-J$1),0),IF($B$3="dm",$H13*OFFSET('Dispersion Model'!$I$72,($B$18-2000)+($G13-J$1),0),IF($B$3="pm",$H13*OFFSET('Piston Model'!$I$72,($B$18-2000)+($G13-J$1),0),"Wrong Code in B3")))),0)</f>
        <v>0.4</v>
      </c>
      <c r="K13">
        <f ca="1">IF(K$1&gt;$G13,IF($B$15="he",IF($B$3="em",$H13*(1-EXP(-0.05599*(K$1-$G13)))*OFFSET('Exponential Model'!$I$72,($B$18-2000)+($G13-K$1),0),IF($B$3="dm",$H13*(1-EXP(-0.05599*(K$1-$G13)))*OFFSET('Dispersion Model'!$I$72,($B$18-2000)+($G13-K$1),0),IF($B$3="pm",$H13*(1-EXP(-0.05599*(K$1-$G13)))*OFFSET('Piston Model'!$I$72,($B$18-2000)+($G13-K$1),0),"Wrong Code in B3"))),IF($B$3="em",$H13*OFFSET('Exponential Model'!$I$72,($B$18-2000)+($G13-K$1),0),IF($B$3="dm",$H13*OFFSET('Dispersion Model'!$I$72,($B$18-2000)+($G13-K$1),0),IF($B$3="pm",$H13*OFFSET('Piston Model'!$I$72,($B$18-2000)+($G13-K$1),0),"Wrong Code in B3")))),0)</f>
        <v>0</v>
      </c>
      <c r="L13">
        <f ca="1">IF(L$1&gt;$G13,IF($B$15="he",IF($B$3="em",$H13*(1-EXP(-0.05599*(L$1-$G13)))*OFFSET('Exponential Model'!$I$72,($B$18-2000)+($G13-L$1),0),IF($B$3="dm",$H13*(1-EXP(-0.05599*(L$1-$G13)))*OFFSET('Dispersion Model'!$I$72,($B$18-2000)+($G13-L$1),0),IF($B$3="pm",$H13*(1-EXP(-0.05599*(L$1-$G13)))*OFFSET('Piston Model'!$I$72,($B$18-2000)+($G13-L$1),0),"Wrong Code in B3"))),IF($B$3="em",$H13*OFFSET('Exponential Model'!$I$72,($B$18-2000)+($G13-L$1),0),IF($B$3="dm",$H13*OFFSET('Dispersion Model'!$I$72,($B$18-2000)+($G13-L$1),0),IF($B$3="pm",$H13*OFFSET('Piston Model'!$I$72,($B$18-2000)+($G13-L$1),0),"Wrong Code in B3")))),0)</f>
        <v>0</v>
      </c>
      <c r="M13">
        <f ca="1">IF(M$1&gt;$G13,IF($B$15="he",IF($B$3="em",$H13*(1-EXP(-0.05599*(M$1-$G13)))*OFFSET('Exponential Model'!$I$72,($B$18-2000)+($G13-M$1),0),IF($B$3="dm",$H13*(1-EXP(-0.05599*(M$1-$G13)))*OFFSET('Dispersion Model'!$I$72,($B$18-2000)+($G13-M$1),0),IF($B$3="pm",$H13*(1-EXP(-0.05599*(M$1-$G13)))*OFFSET('Piston Model'!$I$72,($B$18-2000)+($G13-M$1),0),"Wrong Code in B3"))),IF($B$3="em",$H13*OFFSET('Exponential Model'!$I$72,($B$18-2000)+($G13-M$1),0),IF($B$3="dm",$H13*OFFSET('Dispersion Model'!$I$72,($B$18-2000)+($G13-M$1),0),IF($B$3="pm",$H13*OFFSET('Piston Model'!$I$72,($B$18-2000)+($G13-M$1),0),"Wrong Code in B3")))),0)</f>
        <v>0</v>
      </c>
      <c r="N13">
        <f ca="1">IF(N$1&gt;$G13,IF($B$15="he",IF($B$3="em",$H13*(1-EXP(-0.05599*(N$1-$G13)))*OFFSET('Exponential Model'!$I$72,($B$18-2000)+($G13-N$1),0),IF($B$3="dm",$H13*(1-EXP(-0.05599*(N$1-$G13)))*OFFSET('Dispersion Model'!$I$72,($B$18-2000)+($G13-N$1),0),IF($B$3="pm",$H13*(1-EXP(-0.05599*(N$1-$G13)))*OFFSET('Piston Model'!$I$72,($B$18-2000)+($G13-N$1),0),"Wrong Code in B3"))),IF($B$3="em",$H13*OFFSET('Exponential Model'!$I$72,($B$18-2000)+($G13-N$1),0),IF($B$3="dm",$H13*OFFSET('Dispersion Model'!$I$72,($B$18-2000)+($G13-N$1),0),IF($B$3="pm",$H13*OFFSET('Piston Model'!$I$72,($B$18-2000)+($G13-N$1),0),"Wrong Code in B3")))),0)</f>
        <v>0</v>
      </c>
      <c r="O13">
        <f ca="1">IF(O$1&gt;$G13,IF($B$15="he",IF($B$3="em",$H13*(1-EXP(-0.05599*(O$1-$G13)))*OFFSET('Exponential Model'!$I$72,($B$18-2000)+($G13-O$1),0),IF($B$3="dm",$H13*(1-EXP(-0.05599*(O$1-$G13)))*OFFSET('Dispersion Model'!$I$72,($B$18-2000)+($G13-O$1),0),IF($B$3="pm",$H13*(1-EXP(-0.05599*(O$1-$G13)))*OFFSET('Piston Model'!$I$72,($B$18-2000)+($G13-O$1),0),"Wrong Code in B3"))),IF($B$3="em",$H13*OFFSET('Exponential Model'!$I$72,($B$18-2000)+($G13-O$1),0),IF($B$3="dm",$H13*OFFSET('Dispersion Model'!$I$72,($B$18-2000)+($G13-O$1),0),IF($B$3="pm",$H13*OFFSET('Piston Model'!$I$72,($B$18-2000)+($G13-O$1),0),"Wrong Code in B3")))),0)</f>
        <v>0</v>
      </c>
      <c r="P13">
        <f ca="1">IF(P$1&gt;$G13,IF($B$15="he",IF($B$3="em",$H13*(1-EXP(-0.05599*(P$1-$G13)))*OFFSET('Exponential Model'!$I$72,($B$18-2000)+($G13-P$1),0),IF($B$3="dm",$H13*(1-EXP(-0.05599*(P$1-$G13)))*OFFSET('Dispersion Model'!$I$72,($B$18-2000)+($G13-P$1),0),IF($B$3="pm",$H13*(1-EXP(-0.05599*(P$1-$G13)))*OFFSET('Piston Model'!$I$72,($B$18-2000)+($G13-P$1),0),"Wrong Code in B3"))),IF($B$3="em",$H13*OFFSET('Exponential Model'!$I$72,($B$18-2000)+($G13-P$1),0),IF($B$3="dm",$H13*OFFSET('Dispersion Model'!$I$72,($B$18-2000)+($G13-P$1),0),IF($B$3="pm",$H13*OFFSET('Piston Model'!$I$72,($B$18-2000)+($G13-P$1),0),"Wrong Code in B3")))),0)</f>
        <v>0</v>
      </c>
      <c r="Q13">
        <f ca="1">IF(Q$1&gt;$G13,IF($B$15="he",IF($B$3="em",$H13*(1-EXP(-0.05599*(Q$1-$G13)))*OFFSET('Exponential Model'!$I$72,($B$18-2000)+($G13-Q$1),0),IF($B$3="dm",$H13*(1-EXP(-0.05599*(Q$1-$G13)))*OFFSET('Dispersion Model'!$I$72,($B$18-2000)+($G13-Q$1),0),IF($B$3="pm",$H13*(1-EXP(-0.05599*(Q$1-$G13)))*OFFSET('Piston Model'!$I$72,($B$18-2000)+($G13-Q$1),0),"Wrong Code in B3"))),IF($B$3="em",$H13*OFFSET('Exponential Model'!$I$72,($B$18-2000)+($G13-Q$1),0),IF($B$3="dm",$H13*OFFSET('Dispersion Model'!$I$72,($B$18-2000)+($G13-Q$1),0),IF($B$3="pm",$H13*OFFSET('Piston Model'!$I$72,($B$18-2000)+($G13-Q$1),0),"Wrong Code in B3")))),0)</f>
        <v>0</v>
      </c>
      <c r="R13">
        <f ca="1">IF(R$1&gt;$G13,IF($B$15="he",IF($B$3="em",$H13*(1-EXP(-0.05599*(R$1-$G13)))*OFFSET('Exponential Model'!$I$72,($B$18-2000)+($G13-R$1),0),IF($B$3="dm",$H13*(1-EXP(-0.05599*(R$1-$G13)))*OFFSET('Dispersion Model'!$I$72,($B$18-2000)+($G13-R$1),0),IF($B$3="pm",$H13*(1-EXP(-0.05599*(R$1-$G13)))*OFFSET('Piston Model'!$I$72,($B$18-2000)+($G13-R$1),0),"Wrong Code in B3"))),IF($B$3="em",$H13*OFFSET('Exponential Model'!$I$72,($B$18-2000)+($G13-R$1),0),IF($B$3="dm",$H13*OFFSET('Dispersion Model'!$I$72,($B$18-2000)+($G13-R$1),0),IF($B$3="pm",$H13*OFFSET('Piston Model'!$I$72,($B$18-2000)+($G13-R$1),0),"Wrong Code in B3")))),0)</f>
        <v>0</v>
      </c>
      <c r="S13">
        <f ca="1">IF(S$1&gt;$G13,IF($B$15="he",IF($B$3="em",$H13*(1-EXP(-0.05599*(S$1-$G13)))*OFFSET('Exponential Model'!$I$72,($B$18-2000)+($G13-S$1),0),IF($B$3="dm",$H13*(1-EXP(-0.05599*(S$1-$G13)))*OFFSET('Dispersion Model'!$I$72,($B$18-2000)+($G13-S$1),0),IF($B$3="pm",$H13*(1-EXP(-0.05599*(S$1-$G13)))*OFFSET('Piston Model'!$I$72,($B$18-2000)+($G13-S$1),0),"Wrong Code in B3"))),IF($B$3="em",$H13*OFFSET('Exponential Model'!$I$72,($B$18-2000)+($G13-S$1),0),IF($B$3="dm",$H13*OFFSET('Dispersion Model'!$I$72,($B$18-2000)+($G13-S$1),0),IF($B$3="pm",$H13*OFFSET('Piston Model'!$I$72,($B$18-2000)+($G13-S$1),0),"Wrong Code in B3")))),0)</f>
        <v>0</v>
      </c>
      <c r="T13">
        <f ca="1">IF(T$1&gt;$G13,IF($B$15="he",IF($B$3="em",$H13*(1-EXP(-0.05599*(T$1-$G13)))*OFFSET('Exponential Model'!$I$72,($B$18-2000)+($G13-T$1),0),IF($B$3="dm",$H13*(1-EXP(-0.05599*(T$1-$G13)))*OFFSET('Dispersion Model'!$I$72,($B$18-2000)+($G13-T$1),0),IF($B$3="pm",$H13*(1-EXP(-0.05599*(T$1-$G13)))*OFFSET('Piston Model'!$I$72,($B$18-2000)+($G13-T$1),0),"Wrong Code in B3"))),IF($B$3="em",$H13*OFFSET('Exponential Model'!$I$72,($B$18-2000)+($G13-T$1),0),IF($B$3="dm",$H13*OFFSET('Dispersion Model'!$I$72,($B$18-2000)+($G13-T$1),0),IF($B$3="pm",$H13*OFFSET('Piston Model'!$I$72,($B$18-2000)+($G13-T$1),0),"Wrong Code in B3")))),0)</f>
        <v>0</v>
      </c>
      <c r="U13">
        <f ca="1">IF(U$1&gt;$G13,IF($B$15="he",IF($B$3="em",$H13*(1-EXP(-0.05599*(U$1-$G13)))*OFFSET('Exponential Model'!$I$72,($B$18-2000)+($G13-U$1),0),IF($B$3="dm",$H13*(1-EXP(-0.05599*(U$1-$G13)))*OFFSET('Dispersion Model'!$I$72,($B$18-2000)+($G13-U$1),0),IF($B$3="pm",$H13*(1-EXP(-0.05599*(U$1-$G13)))*OFFSET('Piston Model'!$I$72,($B$18-2000)+($G13-U$1),0),"Wrong Code in B3"))),IF($B$3="em",$H13*OFFSET('Exponential Model'!$I$72,($B$18-2000)+($G13-U$1),0),IF($B$3="dm",$H13*OFFSET('Dispersion Model'!$I$72,($B$18-2000)+($G13-U$1),0),IF($B$3="pm",$H13*OFFSET('Piston Model'!$I$72,($B$18-2000)+($G13-U$1),0),"Wrong Code in B3")))),0)</f>
        <v>0</v>
      </c>
      <c r="V13">
        <f ca="1">IF(V$1&gt;$G13,IF($B$15="he",IF($B$3="em",$H13*(1-EXP(-0.05599*(V$1-$G13)))*OFFSET('Exponential Model'!$I$72,($B$18-2000)+($G13-V$1),0),IF($B$3="dm",$H13*(1-EXP(-0.05599*(V$1-$G13)))*OFFSET('Dispersion Model'!$I$72,($B$18-2000)+($G13-V$1),0),IF($B$3="pm",$H13*(1-EXP(-0.05599*(V$1-$G13)))*OFFSET('Piston Model'!$I$72,($B$18-2000)+($G13-V$1),0),"Wrong Code in B3"))),IF($B$3="em",$H13*OFFSET('Exponential Model'!$I$72,($B$18-2000)+($G13-V$1),0),IF($B$3="dm",$H13*OFFSET('Dispersion Model'!$I$72,($B$18-2000)+($G13-V$1),0),IF($B$3="pm",$H13*OFFSET('Piston Model'!$I$72,($B$18-2000)+($G13-V$1),0),"Wrong Code in B3")))),0)</f>
        <v>0</v>
      </c>
      <c r="W13">
        <f ca="1">IF(W$1&gt;$G13,IF($B$15="he",IF($B$3="em",$H13*(1-EXP(-0.05599*(W$1-$G13)))*OFFSET('Exponential Model'!$I$72,($B$18-2000)+($G13-W$1),0),IF($B$3="dm",$H13*(1-EXP(-0.05599*(W$1-$G13)))*OFFSET('Dispersion Model'!$I$72,($B$18-2000)+($G13-W$1),0),IF($B$3="pm",$H13*(1-EXP(-0.05599*(W$1-$G13)))*OFFSET('Piston Model'!$I$72,($B$18-2000)+($G13-W$1),0),"Wrong Code in B3"))),IF($B$3="em",$H13*OFFSET('Exponential Model'!$I$72,($B$18-2000)+($G13-W$1),0),IF($B$3="dm",$H13*OFFSET('Dispersion Model'!$I$72,($B$18-2000)+($G13-W$1),0),IF($B$3="pm",$H13*OFFSET('Piston Model'!$I$72,($B$18-2000)+($G13-W$1),0),"Wrong Code in B3")))),0)</f>
        <v>0</v>
      </c>
      <c r="X13">
        <f ca="1">IF(X$1&gt;$G13,IF($B$15="he",IF($B$3="em",$H13*(1-EXP(-0.05599*(X$1-$G13)))*OFFSET('Exponential Model'!$I$72,($B$18-2000)+($G13-X$1),0),IF($B$3="dm",$H13*(1-EXP(-0.05599*(X$1-$G13)))*OFFSET('Dispersion Model'!$I$72,($B$18-2000)+($G13-X$1),0),IF($B$3="pm",$H13*(1-EXP(-0.05599*(X$1-$G13)))*OFFSET('Piston Model'!$I$72,($B$18-2000)+($G13-X$1),0),"Wrong Code in B3"))),IF($B$3="em",$H13*OFFSET('Exponential Model'!$I$72,($B$18-2000)+($G13-X$1),0),IF($B$3="dm",$H13*OFFSET('Dispersion Model'!$I$72,($B$18-2000)+($G13-X$1),0),IF($B$3="pm",$H13*OFFSET('Piston Model'!$I$72,($B$18-2000)+($G13-X$1),0),"Wrong Code in B3")))),0)</f>
        <v>0</v>
      </c>
      <c r="Y13">
        <f ca="1">IF(Y$1&gt;$G13,IF($B$15="he",IF($B$3="em",$H13*(1-EXP(-0.05599*(Y$1-$G13)))*OFFSET('Exponential Model'!$I$72,($B$18-2000)+($G13-Y$1),0),IF($B$3="dm",$H13*(1-EXP(-0.05599*(Y$1-$G13)))*OFFSET('Dispersion Model'!$I$72,($B$18-2000)+($G13-Y$1),0),IF($B$3="pm",$H13*(1-EXP(-0.05599*(Y$1-$G13)))*OFFSET('Piston Model'!$I$72,($B$18-2000)+($G13-Y$1),0),"Wrong Code in B3"))),IF($B$3="em",$H13*OFFSET('Exponential Model'!$I$72,($B$18-2000)+($G13-Y$1),0),IF($B$3="dm",$H13*OFFSET('Dispersion Model'!$I$72,($B$18-2000)+($G13-Y$1),0),IF($B$3="pm",$H13*OFFSET('Piston Model'!$I$72,($B$18-2000)+($G13-Y$1),0),"Wrong Code in B3")))),0)</f>
        <v>0</v>
      </c>
      <c r="Z13">
        <f ca="1">IF(Z$1&gt;$G13,IF($B$15="he",IF($B$3="em",$H13*(1-EXP(-0.05599*(Z$1-$G13)))*OFFSET('Exponential Model'!$I$72,($B$18-2000)+($G13-Z$1),0),IF($B$3="dm",$H13*(1-EXP(-0.05599*(Z$1-$G13)))*OFFSET('Dispersion Model'!$I$72,($B$18-2000)+($G13-Z$1),0),IF($B$3="pm",$H13*(1-EXP(-0.05599*(Z$1-$G13)))*OFFSET('Piston Model'!$I$72,($B$18-2000)+($G13-Z$1),0),"Wrong Code in B3"))),IF($B$3="em",$H13*OFFSET('Exponential Model'!$I$72,($B$18-2000)+($G13-Z$1),0),IF($B$3="dm",$H13*OFFSET('Dispersion Model'!$I$72,($B$18-2000)+($G13-Z$1),0),IF($B$3="pm",$H13*OFFSET('Piston Model'!$I$72,($B$18-2000)+($G13-Z$1),0),"Wrong Code in B3")))),0)</f>
        <v>0</v>
      </c>
      <c r="AA13">
        <f ca="1">IF(AA$1&gt;$G13,IF($B$15="he",IF($B$3="em",$H13*(1-EXP(-0.05599*(AA$1-$G13)))*OFFSET('Exponential Model'!$I$72,($B$18-2000)+($G13-AA$1),0),IF($B$3="dm",$H13*(1-EXP(-0.05599*(AA$1-$G13)))*OFFSET('Dispersion Model'!$I$72,($B$18-2000)+($G13-AA$1),0),IF($B$3="pm",$H13*(1-EXP(-0.05599*(AA$1-$G13)))*OFFSET('Piston Model'!$I$72,($B$18-2000)+($G13-AA$1),0),"Wrong Code in B3"))),IF($B$3="em",$H13*OFFSET('Exponential Model'!$I$72,($B$18-2000)+($G13-AA$1),0),IF($B$3="dm",$H13*OFFSET('Dispersion Model'!$I$72,($B$18-2000)+($G13-AA$1),0),IF($B$3="pm",$H13*OFFSET('Piston Model'!$I$72,($B$18-2000)+($G13-AA$1),0),"Wrong Code in B3")))),0)</f>
        <v>0</v>
      </c>
      <c r="AB13">
        <f ca="1">IF(AB$1&gt;$G13,IF($B$15="he",IF($B$3="em",$H13*(1-EXP(-0.05599*(AB$1-$G13)))*OFFSET('Exponential Model'!$I$72,($B$18-2000)+($G13-AB$1),0),IF($B$3="dm",$H13*(1-EXP(-0.05599*(AB$1-$G13)))*OFFSET('Dispersion Model'!$I$72,($B$18-2000)+($G13-AB$1),0),IF($B$3="pm",$H13*(1-EXP(-0.05599*(AB$1-$G13)))*OFFSET('Piston Model'!$I$72,($B$18-2000)+($G13-AB$1),0),"Wrong Code in B3"))),IF($B$3="em",$H13*OFFSET('Exponential Model'!$I$72,($B$18-2000)+($G13-AB$1),0),IF($B$3="dm",$H13*OFFSET('Dispersion Model'!$I$72,($B$18-2000)+($G13-AB$1),0),IF($B$3="pm",$H13*OFFSET('Piston Model'!$I$72,($B$18-2000)+($G13-AB$1),0),"Wrong Code in B3")))),0)</f>
        <v>0</v>
      </c>
      <c r="AC13">
        <f ca="1">IF(AC$1&gt;$G13,IF($B$15="he",IF($B$3="em",$H13*(1-EXP(-0.05599*(AC$1-$G13)))*OFFSET('Exponential Model'!$I$72,($B$18-2000)+($G13-AC$1),0),IF($B$3="dm",$H13*(1-EXP(-0.05599*(AC$1-$G13)))*OFFSET('Dispersion Model'!$I$72,($B$18-2000)+($G13-AC$1),0),IF($B$3="pm",$H13*(1-EXP(-0.05599*(AC$1-$G13)))*OFFSET('Piston Model'!$I$72,($B$18-2000)+($G13-AC$1),0),"Wrong Code in B3"))),IF($B$3="em",$H13*OFFSET('Exponential Model'!$I$72,($B$18-2000)+($G13-AC$1),0),IF($B$3="dm",$H13*OFFSET('Dispersion Model'!$I$72,($B$18-2000)+($G13-AC$1),0),IF($B$3="pm",$H13*OFFSET('Piston Model'!$I$72,($B$18-2000)+($G13-AC$1),0),"Wrong Code in B3")))),0)</f>
        <v>0</v>
      </c>
      <c r="AD13">
        <f ca="1">IF(AD$1&gt;$G13,IF($B$15="he",IF($B$3="em",$H13*(1-EXP(-0.05599*(AD$1-$G13)))*OFFSET('Exponential Model'!$I$72,($B$18-2000)+($G13-AD$1),0),IF($B$3="dm",$H13*(1-EXP(-0.05599*(AD$1-$G13)))*OFFSET('Dispersion Model'!$I$72,($B$18-2000)+($G13-AD$1),0),IF($B$3="pm",$H13*(1-EXP(-0.05599*(AD$1-$G13)))*OFFSET('Piston Model'!$I$72,($B$18-2000)+($G13-AD$1),0),"Wrong Code in B3"))),IF($B$3="em",$H13*OFFSET('Exponential Model'!$I$72,($B$18-2000)+($G13-AD$1),0),IF($B$3="dm",$H13*OFFSET('Dispersion Model'!$I$72,($B$18-2000)+($G13-AD$1),0),IF($B$3="pm",$H13*OFFSET('Piston Model'!$I$72,($B$18-2000)+($G13-AD$1),0),"Wrong Code in B3")))),0)</f>
        <v>0</v>
      </c>
      <c r="AE13">
        <f ca="1">IF(AE$1&gt;$G13,IF($B$15="he",IF($B$3="em",$H13*(1-EXP(-0.05599*(AE$1-$G13)))*OFFSET('Exponential Model'!$I$72,($B$18-2000)+($G13-AE$1),0),IF($B$3="dm",$H13*(1-EXP(-0.05599*(AE$1-$G13)))*OFFSET('Dispersion Model'!$I$72,($B$18-2000)+($G13-AE$1),0),IF($B$3="pm",$H13*(1-EXP(-0.05599*(AE$1-$G13)))*OFFSET('Piston Model'!$I$72,($B$18-2000)+($G13-AE$1),0),"Wrong Code in B3"))),IF($B$3="em",$H13*OFFSET('Exponential Model'!$I$72,($B$18-2000)+($G13-AE$1),0),IF($B$3="dm",$H13*OFFSET('Dispersion Model'!$I$72,($B$18-2000)+($G13-AE$1),0),IF($B$3="pm",$H13*OFFSET('Piston Model'!$I$72,($B$18-2000)+($G13-AE$1),0),"Wrong Code in B3")))),0)</f>
        <v>0</v>
      </c>
      <c r="AF13">
        <f ca="1">IF(AF$1&gt;$G13,IF($B$15="he",IF($B$3="em",$H13*(1-EXP(-0.05599*(AF$1-$G13)))*OFFSET('Exponential Model'!$I$72,($B$18-2000)+($G13-AF$1),0),IF($B$3="dm",$H13*(1-EXP(-0.05599*(AF$1-$G13)))*OFFSET('Dispersion Model'!$I$72,($B$18-2000)+($G13-AF$1),0),IF($B$3="pm",$H13*(1-EXP(-0.05599*(AF$1-$G13)))*OFFSET('Piston Model'!$I$72,($B$18-2000)+($G13-AF$1),0),"Wrong Code in B3"))),IF($B$3="em",$H13*OFFSET('Exponential Model'!$I$72,($B$18-2000)+($G13-AF$1),0),IF($B$3="dm",$H13*OFFSET('Dispersion Model'!$I$72,($B$18-2000)+($G13-AF$1),0),IF($B$3="pm",$H13*OFFSET('Piston Model'!$I$72,($B$18-2000)+($G13-AF$1),0),"Wrong Code in B3")))),0)</f>
        <v>0</v>
      </c>
      <c r="AG13">
        <f ca="1">IF(AG$1&gt;$G13,IF($B$15="he",IF($B$3="em",$H13*(1-EXP(-0.05599*(AG$1-$G13)))*OFFSET('Exponential Model'!$I$72,($B$18-2000)+($G13-AG$1),0),IF($B$3="dm",$H13*(1-EXP(-0.05599*(AG$1-$G13)))*OFFSET('Dispersion Model'!$I$72,($B$18-2000)+($G13-AG$1),0),IF($B$3="pm",$H13*(1-EXP(-0.05599*(AG$1-$G13)))*OFFSET('Piston Model'!$I$72,($B$18-2000)+($G13-AG$1),0),"Wrong Code in B3"))),IF($B$3="em",$H13*OFFSET('Exponential Model'!$I$72,($B$18-2000)+($G13-AG$1),0),IF($B$3="dm",$H13*OFFSET('Dispersion Model'!$I$72,($B$18-2000)+($G13-AG$1),0),IF($B$3="pm",$H13*OFFSET('Piston Model'!$I$72,($B$18-2000)+($G13-AG$1),0),"Wrong Code in B3")))),0)</f>
        <v>0</v>
      </c>
      <c r="AH13">
        <f ca="1">IF(AH$1&gt;$G13,IF($B$15="he",IF($B$3="em",$H13*(1-EXP(-0.05599*(AH$1-$G13)))*OFFSET('Exponential Model'!$I$72,($B$18-2000)+($G13-AH$1),0),IF($B$3="dm",$H13*(1-EXP(-0.05599*(AH$1-$G13)))*OFFSET('Dispersion Model'!$I$72,($B$18-2000)+($G13-AH$1),0),IF($B$3="pm",$H13*(1-EXP(-0.05599*(AH$1-$G13)))*OFFSET('Piston Model'!$I$72,($B$18-2000)+($G13-AH$1),0),"Wrong Code in B3"))),IF($B$3="em",$H13*OFFSET('Exponential Model'!$I$72,($B$18-2000)+($G13-AH$1),0),IF($B$3="dm",$H13*OFFSET('Dispersion Model'!$I$72,($B$18-2000)+($G13-AH$1),0),IF($B$3="pm",$H13*OFFSET('Piston Model'!$I$72,($B$18-2000)+($G13-AH$1),0),"Wrong Code in B3")))),0)</f>
        <v>0</v>
      </c>
      <c r="AI13">
        <f ca="1">IF(AI$1&gt;$G13,IF($B$15="he",IF($B$3="em",$H13*(1-EXP(-0.05599*(AI$1-$G13)))*OFFSET('Exponential Model'!$I$72,($B$18-2000)+($G13-AI$1),0),IF($B$3="dm",$H13*(1-EXP(-0.05599*(AI$1-$G13)))*OFFSET('Dispersion Model'!$I$72,($B$18-2000)+($G13-AI$1),0),IF($B$3="pm",$H13*(1-EXP(-0.05599*(AI$1-$G13)))*OFFSET('Piston Model'!$I$72,($B$18-2000)+($G13-AI$1),0),"Wrong Code in B3"))),IF($B$3="em",$H13*OFFSET('Exponential Model'!$I$72,($B$18-2000)+($G13-AI$1),0),IF($B$3="dm",$H13*OFFSET('Dispersion Model'!$I$72,($B$18-2000)+($G13-AI$1),0),IF($B$3="pm",$H13*OFFSET('Piston Model'!$I$72,($B$18-2000)+($G13-AI$1),0),"Wrong Code in B3")))),0)</f>
        <v>0</v>
      </c>
      <c r="AJ13">
        <f ca="1">IF(AJ$1&gt;$G13,IF($B$15="he",IF($B$3="em",$H13*(1-EXP(-0.05599*(AJ$1-$G13)))*OFFSET('Exponential Model'!$I$72,($B$18-2000)+($G13-AJ$1),0),IF($B$3="dm",$H13*(1-EXP(-0.05599*(AJ$1-$G13)))*OFFSET('Dispersion Model'!$I$72,($B$18-2000)+($G13-AJ$1),0),IF($B$3="pm",$H13*(1-EXP(-0.05599*(AJ$1-$G13)))*OFFSET('Piston Model'!$I$72,($B$18-2000)+($G13-AJ$1),0),"Wrong Code in B3"))),IF($B$3="em",$H13*OFFSET('Exponential Model'!$I$72,($B$18-2000)+($G13-AJ$1),0),IF($B$3="dm",$H13*OFFSET('Dispersion Model'!$I$72,($B$18-2000)+($G13-AJ$1),0),IF($B$3="pm",$H13*OFFSET('Piston Model'!$I$72,($B$18-2000)+($G13-AJ$1),0),"Wrong Code in B3")))),0)</f>
        <v>0</v>
      </c>
      <c r="AK13">
        <f ca="1">IF(AK$1&gt;$G13,IF($B$15="he",IF($B$3="em",$H13*(1-EXP(-0.05599*(AK$1-$G13)))*OFFSET('Exponential Model'!$I$72,($B$18-2000)+($G13-AK$1),0),IF($B$3="dm",$H13*(1-EXP(-0.05599*(AK$1-$G13)))*OFFSET('Dispersion Model'!$I$72,($B$18-2000)+($G13-AK$1),0),IF($B$3="pm",$H13*(1-EXP(-0.05599*(AK$1-$G13)))*OFFSET('Piston Model'!$I$72,($B$18-2000)+($G13-AK$1),0),"Wrong Code in B3"))),IF($B$3="em",$H13*OFFSET('Exponential Model'!$I$72,($B$18-2000)+($G13-AK$1),0),IF($B$3="dm",$H13*OFFSET('Dispersion Model'!$I$72,($B$18-2000)+($G13-AK$1),0),IF($B$3="pm",$H13*OFFSET('Piston Model'!$I$72,($B$18-2000)+($G13-AK$1),0),"Wrong Code in B3")))),0)</f>
        <v>0</v>
      </c>
      <c r="AL13">
        <f ca="1">IF(AL$1&gt;$G13,IF($B$15="he",IF($B$3="em",$H13*(1-EXP(-0.05599*(AL$1-$G13)))*OFFSET('Exponential Model'!$I$72,($B$18-2000)+($G13-AL$1),0),IF($B$3="dm",$H13*(1-EXP(-0.05599*(AL$1-$G13)))*OFFSET('Dispersion Model'!$I$72,($B$18-2000)+($G13-AL$1),0),IF($B$3="pm",$H13*(1-EXP(-0.05599*(AL$1-$G13)))*OFFSET('Piston Model'!$I$72,($B$18-2000)+($G13-AL$1),0),"Wrong Code in B3"))),IF($B$3="em",$H13*OFFSET('Exponential Model'!$I$72,($B$18-2000)+($G13-AL$1),0),IF($B$3="dm",$H13*OFFSET('Dispersion Model'!$I$72,($B$18-2000)+($G13-AL$1),0),IF($B$3="pm",$H13*OFFSET('Piston Model'!$I$72,($B$18-2000)+($G13-AL$1),0),"Wrong Code in B3")))),0)</f>
        <v>0</v>
      </c>
      <c r="AM13">
        <f ca="1">IF(AM$1&gt;$G13,IF($B$15="he",IF($B$3="em",$H13*(1-EXP(-0.05599*(AM$1-$G13)))*OFFSET('Exponential Model'!$I$72,($B$18-2000)+($G13-AM$1),0),IF($B$3="dm",$H13*(1-EXP(-0.05599*(AM$1-$G13)))*OFFSET('Dispersion Model'!$I$72,($B$18-2000)+($G13-AM$1),0),IF($B$3="pm",$H13*(1-EXP(-0.05599*(AM$1-$G13)))*OFFSET('Piston Model'!$I$72,($B$18-2000)+($G13-AM$1),0),"Wrong Code in B3"))),IF($B$3="em",$H13*OFFSET('Exponential Model'!$I$72,($B$18-2000)+($G13-AM$1),0),IF($B$3="dm",$H13*OFFSET('Dispersion Model'!$I$72,($B$18-2000)+($G13-AM$1),0),IF($B$3="pm",$H13*OFFSET('Piston Model'!$I$72,($B$18-2000)+($G13-AM$1),0),"Wrong Code in B3")))),0)</f>
        <v>0</v>
      </c>
      <c r="AN13">
        <f ca="1">IF(AN$1&gt;$G13,IF($B$15="he",IF($B$3="em",$H13*(1-EXP(-0.05599*(AN$1-$G13)))*OFFSET('Exponential Model'!$I$72,($B$18-2000)+($G13-AN$1),0),IF($B$3="dm",$H13*(1-EXP(-0.05599*(AN$1-$G13)))*OFFSET('Dispersion Model'!$I$72,($B$18-2000)+($G13-AN$1),0),IF($B$3="pm",$H13*(1-EXP(-0.05599*(AN$1-$G13)))*OFFSET('Piston Model'!$I$72,($B$18-2000)+($G13-AN$1),0),"Wrong Code in B3"))),IF($B$3="em",$H13*OFFSET('Exponential Model'!$I$72,($B$18-2000)+($G13-AN$1),0),IF($B$3="dm",$H13*OFFSET('Dispersion Model'!$I$72,($B$18-2000)+($G13-AN$1),0),IF($B$3="pm",$H13*OFFSET('Piston Model'!$I$72,($B$18-2000)+($G13-AN$1),0),"Wrong Code in B3")))),0)</f>
        <v>0</v>
      </c>
      <c r="AO13">
        <f ca="1">IF(AO$1&gt;$G13,IF($B$15="he",IF($B$3="em",$H13*(1-EXP(-0.05599*(AO$1-$G13)))*OFFSET('Exponential Model'!$I$72,($B$18-2000)+($G13-AO$1),0),IF($B$3="dm",$H13*(1-EXP(-0.05599*(AO$1-$G13)))*OFFSET('Dispersion Model'!$I$72,($B$18-2000)+($G13-AO$1),0),IF($B$3="pm",$H13*(1-EXP(-0.05599*(AO$1-$G13)))*OFFSET('Piston Model'!$I$72,($B$18-2000)+($G13-AO$1),0),"Wrong Code in B3"))),IF($B$3="em",$H13*OFFSET('Exponential Model'!$I$72,($B$18-2000)+($G13-AO$1),0),IF($B$3="dm",$H13*OFFSET('Dispersion Model'!$I$72,($B$18-2000)+($G13-AO$1),0),IF($B$3="pm",$H13*OFFSET('Piston Model'!$I$72,($B$18-2000)+($G13-AO$1),0),"Wrong Code in B3")))),0)</f>
        <v>0</v>
      </c>
      <c r="AP13">
        <f ca="1">IF(AP$1&gt;$G13,IF($B$15="he",IF($B$3="em",$H13*(1-EXP(-0.05599*(AP$1-$G13)))*OFFSET('Exponential Model'!$I$72,($B$18-2000)+($G13-AP$1),0),IF($B$3="dm",$H13*(1-EXP(-0.05599*(AP$1-$G13)))*OFFSET('Dispersion Model'!$I$72,($B$18-2000)+($G13-AP$1),0),IF($B$3="pm",$H13*(1-EXP(-0.05599*(AP$1-$G13)))*OFFSET('Piston Model'!$I$72,($B$18-2000)+($G13-AP$1),0),"Wrong Code in B3"))),IF($B$3="em",$H13*OFFSET('Exponential Model'!$I$72,($B$18-2000)+($G13-AP$1),0),IF($B$3="dm",$H13*OFFSET('Dispersion Model'!$I$72,($B$18-2000)+($G13-AP$1),0),IF($B$3="pm",$H13*OFFSET('Piston Model'!$I$72,($B$18-2000)+($G13-AP$1),0),"Wrong Code in B3")))),0)</f>
        <v>0</v>
      </c>
      <c r="AQ13">
        <f ca="1">IF(AQ$1&gt;$G13,IF($B$15="he",IF($B$3="em",$H13*(1-EXP(-0.05599*(AQ$1-$G13)))*OFFSET('Exponential Model'!$I$72,($B$18-2000)+($G13-AQ$1),0),IF($B$3="dm",$H13*(1-EXP(-0.05599*(AQ$1-$G13)))*OFFSET('Dispersion Model'!$I$72,($B$18-2000)+($G13-AQ$1),0),IF($B$3="pm",$H13*(1-EXP(-0.05599*(AQ$1-$G13)))*OFFSET('Piston Model'!$I$72,($B$18-2000)+($G13-AQ$1),0),"Wrong Code in B3"))),IF($B$3="em",$H13*OFFSET('Exponential Model'!$I$72,($B$18-2000)+($G13-AQ$1),0),IF($B$3="dm",$H13*OFFSET('Dispersion Model'!$I$72,($B$18-2000)+($G13-AQ$1),0),IF($B$3="pm",$H13*OFFSET('Piston Model'!$I$72,($B$18-2000)+($G13-AQ$1),0),"Wrong Code in B3")))),0)</f>
        <v>0</v>
      </c>
      <c r="AR13">
        <f ca="1">IF(AR$1&gt;$G13,IF($B$15="he",IF($B$3="em",$H13*(1-EXP(-0.05599*(AR$1-$G13)))*OFFSET('Exponential Model'!$I$72,($B$18-2000)+($G13-AR$1),0),IF($B$3="dm",$H13*(1-EXP(-0.05599*(AR$1-$G13)))*OFFSET('Dispersion Model'!$I$72,($B$18-2000)+($G13-AR$1),0),IF($B$3="pm",$H13*(1-EXP(-0.05599*(AR$1-$G13)))*OFFSET('Piston Model'!$I$72,($B$18-2000)+($G13-AR$1),0),"Wrong Code in B3"))),IF($B$3="em",$H13*OFFSET('Exponential Model'!$I$72,($B$18-2000)+($G13-AR$1),0),IF($B$3="dm",$H13*OFFSET('Dispersion Model'!$I$72,($B$18-2000)+($G13-AR$1),0),IF($B$3="pm",$H13*OFFSET('Piston Model'!$I$72,($B$18-2000)+($G13-AR$1),0),"Wrong Code in B3")))),0)</f>
        <v>0</v>
      </c>
      <c r="AS13">
        <f ca="1">IF(AS$1&gt;$G13,IF($B$15="he",IF($B$3="em",$H13*(1-EXP(-0.05599*(AS$1-$G13)))*OFFSET('Exponential Model'!$I$72,($B$18-2000)+($G13-AS$1),0),IF($B$3="dm",$H13*(1-EXP(-0.05599*(AS$1-$G13)))*OFFSET('Dispersion Model'!$I$72,($B$18-2000)+($G13-AS$1),0),IF($B$3="pm",$H13*(1-EXP(-0.05599*(AS$1-$G13)))*OFFSET('Piston Model'!$I$72,($B$18-2000)+($G13-AS$1),0),"Wrong Code in B3"))),IF($B$3="em",$H13*OFFSET('Exponential Model'!$I$72,($B$18-2000)+($G13-AS$1),0),IF($B$3="dm",$H13*OFFSET('Dispersion Model'!$I$72,($B$18-2000)+($G13-AS$1),0),IF($B$3="pm",$H13*OFFSET('Piston Model'!$I$72,($B$18-2000)+($G13-AS$1),0),"Wrong Code in B3")))),0)</f>
        <v>0</v>
      </c>
      <c r="AT13">
        <f ca="1">IF(AT$1&gt;$G13,IF($B$15="he",IF($B$3="em",$H13*(1-EXP(-0.05599*(AT$1-$G13)))*OFFSET('Exponential Model'!$I$72,($B$18-2000)+($G13-AT$1),0),IF($B$3="dm",$H13*(1-EXP(-0.05599*(AT$1-$G13)))*OFFSET('Dispersion Model'!$I$72,($B$18-2000)+($G13-AT$1),0),IF($B$3="pm",$H13*(1-EXP(-0.05599*(AT$1-$G13)))*OFFSET('Piston Model'!$I$72,($B$18-2000)+($G13-AT$1),0),"Wrong Code in B3"))),IF($B$3="em",$H13*OFFSET('Exponential Model'!$I$72,($B$18-2000)+($G13-AT$1),0),IF($B$3="dm",$H13*OFFSET('Dispersion Model'!$I$72,($B$18-2000)+($G13-AT$1),0),IF($B$3="pm",$H13*OFFSET('Piston Model'!$I$72,($B$18-2000)+($G13-AT$1),0),"Wrong Code in B3")))),0)</f>
        <v>0</v>
      </c>
      <c r="AU13">
        <f ca="1">IF(AU$1&gt;$G13,IF($B$15="he",IF($B$3="em",$H13*(1-EXP(-0.05599*(AU$1-$G13)))*OFFSET('Exponential Model'!$I$72,($B$18-2000)+($G13-AU$1),0),IF($B$3="dm",$H13*(1-EXP(-0.05599*(AU$1-$G13)))*OFFSET('Dispersion Model'!$I$72,($B$18-2000)+($G13-AU$1),0),IF($B$3="pm",$H13*(1-EXP(-0.05599*(AU$1-$G13)))*OFFSET('Piston Model'!$I$72,($B$18-2000)+($G13-AU$1),0),"Wrong Code in B3"))),IF($B$3="em",$H13*OFFSET('Exponential Model'!$I$72,($B$18-2000)+($G13-AU$1),0),IF($B$3="dm",$H13*OFFSET('Dispersion Model'!$I$72,($B$18-2000)+($G13-AU$1),0),IF($B$3="pm",$H13*OFFSET('Piston Model'!$I$72,($B$18-2000)+($G13-AU$1),0),"Wrong Code in B3")))),0)</f>
        <v>0</v>
      </c>
      <c r="AV13">
        <f ca="1">IF(AV$1&gt;$G13,IF($B$15="he",IF($B$3="em",$H13*(1-EXP(-0.05599*(AV$1-$G13)))*OFFSET('Exponential Model'!$I$72,($B$18-2000)+($G13-AV$1),0),IF($B$3="dm",$H13*(1-EXP(-0.05599*(AV$1-$G13)))*OFFSET('Dispersion Model'!$I$72,($B$18-2000)+($G13-AV$1),0),IF($B$3="pm",$H13*(1-EXP(-0.05599*(AV$1-$G13)))*OFFSET('Piston Model'!$I$72,($B$18-2000)+($G13-AV$1),0),"Wrong Code in B3"))),IF($B$3="em",$H13*OFFSET('Exponential Model'!$I$72,($B$18-2000)+($G13-AV$1),0),IF($B$3="dm",$H13*OFFSET('Dispersion Model'!$I$72,($B$18-2000)+($G13-AV$1),0),IF($B$3="pm",$H13*OFFSET('Piston Model'!$I$72,($B$18-2000)+($G13-AV$1),0),"Wrong Code in B3")))),0)</f>
        <v>0</v>
      </c>
      <c r="AW13">
        <f ca="1">IF(AW$1&gt;$G13,IF($B$15="he",IF($B$3="em",$H13*(1-EXP(-0.05599*(AW$1-$G13)))*OFFSET('Exponential Model'!$I$72,($B$18-2000)+($G13-AW$1),0),IF($B$3="dm",$H13*(1-EXP(-0.05599*(AW$1-$G13)))*OFFSET('Dispersion Model'!$I$72,($B$18-2000)+($G13-AW$1),0),IF($B$3="pm",$H13*(1-EXP(-0.05599*(AW$1-$G13)))*OFFSET('Piston Model'!$I$72,($B$18-2000)+($G13-AW$1),0),"Wrong Code in B3"))),IF($B$3="em",$H13*OFFSET('Exponential Model'!$I$72,($B$18-2000)+($G13-AW$1),0),IF($B$3="dm",$H13*OFFSET('Dispersion Model'!$I$72,($B$18-2000)+($G13-AW$1),0),IF($B$3="pm",$H13*OFFSET('Piston Model'!$I$72,($B$18-2000)+($G13-AW$1),0),"Wrong Code in B3")))),0)</f>
        <v>0</v>
      </c>
      <c r="AX13">
        <f ca="1">IF(AX$1&gt;$G13,IF($B$15="he",IF($B$3="em",$H13*(1-EXP(-0.05599*(AX$1-$G13)))*OFFSET('Exponential Model'!$I$72,($B$18-2000)+($G13-AX$1),0),IF($B$3="dm",$H13*(1-EXP(-0.05599*(AX$1-$G13)))*OFFSET('Dispersion Model'!$I$72,($B$18-2000)+($G13-AX$1),0),IF($B$3="pm",$H13*(1-EXP(-0.05599*(AX$1-$G13)))*OFFSET('Piston Model'!$I$72,($B$18-2000)+($G13-AX$1),0),"Wrong Code in B3"))),IF($B$3="em",$H13*OFFSET('Exponential Model'!$I$72,($B$18-2000)+($G13-AX$1),0),IF($B$3="dm",$H13*OFFSET('Dispersion Model'!$I$72,($B$18-2000)+($G13-AX$1),0),IF($B$3="pm",$H13*OFFSET('Piston Model'!$I$72,($B$18-2000)+($G13-AX$1),0),"Wrong Code in B3")))),0)</f>
        <v>0</v>
      </c>
      <c r="AY13">
        <f ca="1">IF(AY$1&gt;$G13,IF($B$15="he",IF($B$3="em",$H13*(1-EXP(-0.05599*(AY$1-$G13)))*OFFSET('Exponential Model'!$I$72,($B$18-2000)+($G13-AY$1),0),IF($B$3="dm",$H13*(1-EXP(-0.05599*(AY$1-$G13)))*OFFSET('Dispersion Model'!$I$72,($B$18-2000)+($G13-AY$1),0),IF($B$3="pm",$H13*(1-EXP(-0.05599*(AY$1-$G13)))*OFFSET('Piston Model'!$I$72,($B$18-2000)+($G13-AY$1),0),"Wrong Code in B3"))),IF($B$3="em",$H13*OFFSET('Exponential Model'!$I$72,($B$18-2000)+($G13-AY$1),0),IF($B$3="dm",$H13*OFFSET('Dispersion Model'!$I$72,($B$18-2000)+($G13-AY$1),0),IF($B$3="pm",$H13*OFFSET('Piston Model'!$I$72,($B$18-2000)+($G13-AY$1),0),"Wrong Code in B3")))),0)</f>
        <v>0</v>
      </c>
      <c r="AZ13">
        <f ca="1">IF(AZ$1&gt;$G13,IF($B$15="he",IF($B$3="em",$H13*(1-EXP(-0.05599*(AZ$1-$G13)))*OFFSET('Exponential Model'!$I$72,($B$18-2000)+($G13-AZ$1),0),IF($B$3="dm",$H13*(1-EXP(-0.05599*(AZ$1-$G13)))*OFFSET('Dispersion Model'!$I$72,($B$18-2000)+($G13-AZ$1),0),IF($B$3="pm",$H13*(1-EXP(-0.05599*(AZ$1-$G13)))*OFFSET('Piston Model'!$I$72,($B$18-2000)+($G13-AZ$1),0),"Wrong Code in B3"))),IF($B$3="em",$H13*OFFSET('Exponential Model'!$I$72,($B$18-2000)+($G13-AZ$1),0),IF($B$3="dm",$H13*OFFSET('Dispersion Model'!$I$72,($B$18-2000)+($G13-AZ$1),0),IF($B$3="pm",$H13*OFFSET('Piston Model'!$I$72,($B$18-2000)+($G13-AZ$1),0),"Wrong Code in B3")))),0)</f>
        <v>0</v>
      </c>
      <c r="BA13">
        <f ca="1">IF(BA$1&gt;$G13,IF($B$15="he",IF($B$3="em",$H13*(1-EXP(-0.05599*(BA$1-$G13)))*OFFSET('Exponential Model'!$I$72,($B$18-2000)+($G13-BA$1),0),IF($B$3="dm",$H13*(1-EXP(-0.05599*(BA$1-$G13)))*OFFSET('Dispersion Model'!$I$72,($B$18-2000)+($G13-BA$1),0),IF($B$3="pm",$H13*(1-EXP(-0.05599*(BA$1-$G13)))*OFFSET('Piston Model'!$I$72,($B$18-2000)+($G13-BA$1),0),"Wrong Code in B3"))),IF($B$3="em",$H13*OFFSET('Exponential Model'!$I$72,($B$18-2000)+($G13-BA$1),0),IF($B$3="dm",$H13*OFFSET('Dispersion Model'!$I$72,($B$18-2000)+($G13-BA$1),0),IF($B$3="pm",$H13*OFFSET('Piston Model'!$I$72,($B$18-2000)+($G13-BA$1),0),"Wrong Code in B3")))),0)</f>
        <v>0</v>
      </c>
      <c r="BB13">
        <f ca="1">IF(BB$1&gt;$G13,IF($B$15="he",IF($B$3="em",$H13*(1-EXP(-0.05599*(BB$1-$G13)))*OFFSET('Exponential Model'!$I$72,($B$18-2000)+($G13-BB$1),0),IF($B$3="dm",$H13*(1-EXP(-0.05599*(BB$1-$G13)))*OFFSET('Dispersion Model'!$I$72,($B$18-2000)+($G13-BB$1),0),IF($B$3="pm",$H13*(1-EXP(-0.05599*(BB$1-$G13)))*OFFSET('Piston Model'!$I$72,($B$18-2000)+($G13-BB$1),0),"Wrong Code in B3"))),IF($B$3="em",$H13*OFFSET('Exponential Model'!$I$72,($B$18-2000)+($G13-BB$1),0),IF($B$3="dm",$H13*OFFSET('Dispersion Model'!$I$72,($B$18-2000)+($G13-BB$1),0),IF($B$3="pm",$H13*OFFSET('Piston Model'!$I$72,($B$18-2000)+($G13-BB$1),0),"Wrong Code in B3")))),0)</f>
        <v>0</v>
      </c>
      <c r="BC13">
        <f ca="1">IF(BC$1&gt;$G13,IF($B$15="he",IF($B$3="em",$H13*(1-EXP(-0.05599*(BC$1-$G13)))*OFFSET('Exponential Model'!$I$72,($B$18-2000)+($G13-BC$1),0),IF($B$3="dm",$H13*(1-EXP(-0.05599*(BC$1-$G13)))*OFFSET('Dispersion Model'!$I$72,($B$18-2000)+($G13-BC$1),0),IF($B$3="pm",$H13*(1-EXP(-0.05599*(BC$1-$G13)))*OFFSET('Piston Model'!$I$72,($B$18-2000)+($G13-BC$1),0),"Wrong Code in B3"))),IF($B$3="em",$H13*OFFSET('Exponential Model'!$I$72,($B$18-2000)+($G13-BC$1),0),IF($B$3="dm",$H13*OFFSET('Dispersion Model'!$I$72,($B$18-2000)+($G13-BC$1),0),IF($B$3="pm",$H13*OFFSET('Piston Model'!$I$72,($B$18-2000)+($G13-BC$1),0),"Wrong Code in B3")))),0)</f>
        <v>0</v>
      </c>
      <c r="BD13">
        <f ca="1">IF(BD$1&gt;$G13,IF($B$15="he",IF($B$3="em",$H13*(1-EXP(-0.05599*(BD$1-$G13)))*OFFSET('Exponential Model'!$I$72,($B$18-2000)+($G13-BD$1),0),IF($B$3="dm",$H13*(1-EXP(-0.05599*(BD$1-$G13)))*OFFSET('Dispersion Model'!$I$72,($B$18-2000)+($G13-BD$1),0),IF($B$3="pm",$H13*(1-EXP(-0.05599*(BD$1-$G13)))*OFFSET('Piston Model'!$I$72,($B$18-2000)+($G13-BD$1),0),"Wrong Code in B3"))),IF($B$3="em",$H13*OFFSET('Exponential Model'!$I$72,($B$18-2000)+($G13-BD$1),0),IF($B$3="dm",$H13*OFFSET('Dispersion Model'!$I$72,($B$18-2000)+($G13-BD$1),0),IF($B$3="pm",$H13*OFFSET('Piston Model'!$I$72,($B$18-2000)+($G13-BD$1),0),"Wrong Code in B3")))),0)</f>
        <v>0</v>
      </c>
      <c r="BE13">
        <f ca="1">IF(BE$1&gt;$G13,IF($B$15="he",IF($B$3="em",$H13*(1-EXP(-0.05599*(BE$1-$G13)))*OFFSET('Exponential Model'!$I$72,($B$18-2000)+($G13-BE$1),0),IF($B$3="dm",$H13*(1-EXP(-0.05599*(BE$1-$G13)))*OFFSET('Dispersion Model'!$I$72,($B$18-2000)+($G13-BE$1),0),IF($B$3="pm",$H13*(1-EXP(-0.05599*(BE$1-$G13)))*OFFSET('Piston Model'!$I$72,($B$18-2000)+($G13-BE$1),0),"Wrong Code in B3"))),IF($B$3="em",$H13*OFFSET('Exponential Model'!$I$72,($B$18-2000)+($G13-BE$1),0),IF($B$3="dm",$H13*OFFSET('Dispersion Model'!$I$72,($B$18-2000)+($G13-BE$1),0),IF($B$3="pm",$H13*OFFSET('Piston Model'!$I$72,($B$18-2000)+($G13-BE$1),0),"Wrong Code in B3")))),0)</f>
        <v>0</v>
      </c>
      <c r="BF13">
        <f ca="1">IF(BF$1&gt;$G13,IF($B$15="he",IF($B$3="em",$H13*(1-EXP(-0.05599*(BF$1-$G13)))*OFFSET('Exponential Model'!$I$72,($B$18-2000)+($G13-BF$1),0),IF($B$3="dm",$H13*(1-EXP(-0.05599*(BF$1-$G13)))*OFFSET('Dispersion Model'!$I$72,($B$18-2000)+($G13-BF$1),0),IF($B$3="pm",$H13*(1-EXP(-0.05599*(BF$1-$G13)))*OFFSET('Piston Model'!$I$72,($B$18-2000)+($G13-BF$1),0),"Wrong Code in B3"))),IF($B$3="em",$H13*OFFSET('Exponential Model'!$I$72,($B$18-2000)+($G13-BF$1),0),IF($B$3="dm",$H13*OFFSET('Dispersion Model'!$I$72,($B$18-2000)+($G13-BF$1),0),IF($B$3="pm",$H13*OFFSET('Piston Model'!$I$72,($B$18-2000)+($G13-BF$1),0),"Wrong Code in B3")))),0)</f>
        <v>0</v>
      </c>
      <c r="BG13">
        <f ca="1">IF(BG$1&gt;$G13,IF($B$15="he",IF($B$3="em",$H13*(1-EXP(-0.05599*(BG$1-$G13)))*OFFSET('Exponential Model'!$I$72,($B$18-2000)+($G13-BG$1),0),IF($B$3="dm",$H13*(1-EXP(-0.05599*(BG$1-$G13)))*OFFSET('Dispersion Model'!$I$72,($B$18-2000)+($G13-BG$1),0),IF($B$3="pm",$H13*(1-EXP(-0.05599*(BG$1-$G13)))*OFFSET('Piston Model'!$I$72,($B$18-2000)+($G13-BG$1),0),"Wrong Code in B3"))),IF($B$3="em",$H13*OFFSET('Exponential Model'!$I$72,($B$18-2000)+($G13-BG$1),0),IF($B$3="dm",$H13*OFFSET('Dispersion Model'!$I$72,($B$18-2000)+($G13-BG$1),0),IF($B$3="pm",$H13*OFFSET('Piston Model'!$I$72,($B$18-2000)+($G13-BG$1),0),"Wrong Code in B3")))),0)</f>
        <v>0</v>
      </c>
    </row>
    <row r="14" spans="1:59" ht="14" thickBot="1" x14ac:dyDescent="0.2">
      <c r="A14" s="3" t="str">
        <f>IF(OR($B$15="tr",$B$15="cfc",$B$15="kr",$B$15="he")," ","Wrong Code!")</f>
        <v xml:space="preserve"> </v>
      </c>
      <c r="G14">
        <v>1942</v>
      </c>
      <c r="H14">
        <f>IF($B$15="tr",'Tritium Input'!H23,IF($B$15="cfc",'CFC Input'!H23,IF($B$15="kr",'85Kr Input'!H23,IF($B$15="he",'Tritium Input'!H23,"Wrong Code in B12!"))))</f>
        <v>0.6</v>
      </c>
      <c r="I14">
        <f ca="1">IF(I$1&gt;$G14,IF($B$15="he",IF($B$3="em",$H14*(1-EXP(-0.05599*(I$1-$G14)))*OFFSET('Exponential Model'!$I$72,($B$18-2000)+($G14-I$1),0),IF($B$3="dm",$H14*(1-EXP(-0.05599*(I$1-$G14)))*OFFSET('Dispersion Model'!$I$72,($B$18-2000)+($G14-I$1),0),IF($B$3="pm",$H14*(1-EXP(-0.05599*(I$1-$G14)))*OFFSET('Piston Model'!$I$72,($B$18-2000)+($G14-I$1),0),"Wrong Code in B3"))),IF($B$3="em",$H14*OFFSET('Exponential Model'!$I$72,($B$18-2000)+($G14-I$1),0),IF($B$3="dm",$H14*OFFSET('Dispersion Model'!$I$72,($B$18-2000)+($G14-I$1),0),IF($B$3="pm",$H14*OFFSET('Piston Model'!$I$72,($B$18-2000)+($G14-I$1),0),"Wrong Code in B3")))),0)</f>
        <v>0</v>
      </c>
      <c r="J14">
        <f ca="1">IF(J$1&gt;$G14,IF($B$15="he",IF($B$3="em",$H14*(1-EXP(-0.05599*(J$1-$G14)))*OFFSET('Exponential Model'!$I$72,($B$18-2000)+($G14-J$1),0),IF($B$3="dm",$H14*(1-EXP(-0.05599*(J$1-$G14)))*OFFSET('Dispersion Model'!$I$72,($B$18-2000)+($G14-J$1),0),IF($B$3="pm",$H14*(1-EXP(-0.05599*(J$1-$G14)))*OFFSET('Piston Model'!$I$72,($B$18-2000)+($G14-J$1),0),"Wrong Code in B3"))),IF($B$3="em",$H14*OFFSET('Exponential Model'!$I$72,($B$18-2000)+($G14-J$1),0),IF($B$3="dm",$H14*OFFSET('Dispersion Model'!$I$72,($B$18-2000)+($G14-J$1),0),IF($B$3="pm",$H14*OFFSET('Piston Model'!$I$72,($B$18-2000)+($G14-J$1),0),"Wrong Code in B3")))),0)</f>
        <v>0</v>
      </c>
      <c r="K14">
        <f ca="1">IF(K$1&gt;$G14,IF($B$15="he",IF($B$3="em",$H14*(1-EXP(-0.05599*(K$1-$G14)))*OFFSET('Exponential Model'!$I$72,($B$18-2000)+($G14-K$1),0),IF($B$3="dm",$H14*(1-EXP(-0.05599*(K$1-$G14)))*OFFSET('Dispersion Model'!$I$72,($B$18-2000)+($G14-K$1),0),IF($B$3="pm",$H14*(1-EXP(-0.05599*(K$1-$G14)))*OFFSET('Piston Model'!$I$72,($B$18-2000)+($G14-K$1),0),"Wrong Code in B3"))),IF($B$3="em",$H14*OFFSET('Exponential Model'!$I$72,($B$18-2000)+($G14-K$1),0),IF($B$3="dm",$H14*OFFSET('Dispersion Model'!$I$72,($B$18-2000)+($G14-K$1),0),IF($B$3="pm",$H14*OFFSET('Piston Model'!$I$72,($B$18-2000)+($G14-K$1),0),"Wrong Code in B3")))),0)</f>
        <v>0.6</v>
      </c>
      <c r="L14">
        <f ca="1">IF(L$1&gt;$G14,IF($B$15="he",IF($B$3="em",$H14*(1-EXP(-0.05599*(L$1-$G14)))*OFFSET('Exponential Model'!$I$72,($B$18-2000)+($G14-L$1),0),IF($B$3="dm",$H14*(1-EXP(-0.05599*(L$1-$G14)))*OFFSET('Dispersion Model'!$I$72,($B$18-2000)+($G14-L$1),0),IF($B$3="pm",$H14*(1-EXP(-0.05599*(L$1-$G14)))*OFFSET('Piston Model'!$I$72,($B$18-2000)+($G14-L$1),0),"Wrong Code in B3"))),IF($B$3="em",$H14*OFFSET('Exponential Model'!$I$72,($B$18-2000)+($G14-L$1),0),IF($B$3="dm",$H14*OFFSET('Dispersion Model'!$I$72,($B$18-2000)+($G14-L$1),0),IF($B$3="pm",$H14*OFFSET('Piston Model'!$I$72,($B$18-2000)+($G14-L$1),0),"Wrong Code in B3")))),0)</f>
        <v>0</v>
      </c>
      <c r="M14">
        <f ca="1">IF(M$1&gt;$G14,IF($B$15="he",IF($B$3="em",$H14*(1-EXP(-0.05599*(M$1-$G14)))*OFFSET('Exponential Model'!$I$72,($B$18-2000)+($G14-M$1),0),IF($B$3="dm",$H14*(1-EXP(-0.05599*(M$1-$G14)))*OFFSET('Dispersion Model'!$I$72,($B$18-2000)+($G14-M$1),0),IF($B$3="pm",$H14*(1-EXP(-0.05599*(M$1-$G14)))*OFFSET('Piston Model'!$I$72,($B$18-2000)+($G14-M$1),0),"Wrong Code in B3"))),IF($B$3="em",$H14*OFFSET('Exponential Model'!$I$72,($B$18-2000)+($G14-M$1),0),IF($B$3="dm",$H14*OFFSET('Dispersion Model'!$I$72,($B$18-2000)+($G14-M$1),0),IF($B$3="pm",$H14*OFFSET('Piston Model'!$I$72,($B$18-2000)+($G14-M$1),0),"Wrong Code in B3")))),0)</f>
        <v>0</v>
      </c>
      <c r="N14">
        <f ca="1">IF(N$1&gt;$G14,IF($B$15="he",IF($B$3="em",$H14*(1-EXP(-0.05599*(N$1-$G14)))*OFFSET('Exponential Model'!$I$72,($B$18-2000)+($G14-N$1),0),IF($B$3="dm",$H14*(1-EXP(-0.05599*(N$1-$G14)))*OFFSET('Dispersion Model'!$I$72,($B$18-2000)+($G14-N$1),0),IF($B$3="pm",$H14*(1-EXP(-0.05599*(N$1-$G14)))*OFFSET('Piston Model'!$I$72,($B$18-2000)+($G14-N$1),0),"Wrong Code in B3"))),IF($B$3="em",$H14*OFFSET('Exponential Model'!$I$72,($B$18-2000)+($G14-N$1),0),IF($B$3="dm",$H14*OFFSET('Dispersion Model'!$I$72,($B$18-2000)+($G14-N$1),0),IF($B$3="pm",$H14*OFFSET('Piston Model'!$I$72,($B$18-2000)+($G14-N$1),0),"Wrong Code in B3")))),0)</f>
        <v>0</v>
      </c>
      <c r="O14">
        <f ca="1">IF(O$1&gt;$G14,IF($B$15="he",IF($B$3="em",$H14*(1-EXP(-0.05599*(O$1-$G14)))*OFFSET('Exponential Model'!$I$72,($B$18-2000)+($G14-O$1),0),IF($B$3="dm",$H14*(1-EXP(-0.05599*(O$1-$G14)))*OFFSET('Dispersion Model'!$I$72,($B$18-2000)+($G14-O$1),0),IF($B$3="pm",$H14*(1-EXP(-0.05599*(O$1-$G14)))*OFFSET('Piston Model'!$I$72,($B$18-2000)+($G14-O$1),0),"Wrong Code in B3"))),IF($B$3="em",$H14*OFFSET('Exponential Model'!$I$72,($B$18-2000)+($G14-O$1),0),IF($B$3="dm",$H14*OFFSET('Dispersion Model'!$I$72,($B$18-2000)+($G14-O$1),0),IF($B$3="pm",$H14*OFFSET('Piston Model'!$I$72,($B$18-2000)+($G14-O$1),0),"Wrong Code in B3")))),0)</f>
        <v>0</v>
      </c>
      <c r="P14">
        <f ca="1">IF(P$1&gt;$G14,IF($B$15="he",IF($B$3="em",$H14*(1-EXP(-0.05599*(P$1-$G14)))*OFFSET('Exponential Model'!$I$72,($B$18-2000)+($G14-P$1),0),IF($B$3="dm",$H14*(1-EXP(-0.05599*(P$1-$G14)))*OFFSET('Dispersion Model'!$I$72,($B$18-2000)+($G14-P$1),0),IF($B$3="pm",$H14*(1-EXP(-0.05599*(P$1-$G14)))*OFFSET('Piston Model'!$I$72,($B$18-2000)+($G14-P$1),0),"Wrong Code in B3"))),IF($B$3="em",$H14*OFFSET('Exponential Model'!$I$72,($B$18-2000)+($G14-P$1),0),IF($B$3="dm",$H14*OFFSET('Dispersion Model'!$I$72,($B$18-2000)+($G14-P$1),0),IF($B$3="pm",$H14*OFFSET('Piston Model'!$I$72,($B$18-2000)+($G14-P$1),0),"Wrong Code in B3")))),0)</f>
        <v>0</v>
      </c>
      <c r="Q14">
        <f ca="1">IF(Q$1&gt;$G14,IF($B$15="he",IF($B$3="em",$H14*(1-EXP(-0.05599*(Q$1-$G14)))*OFFSET('Exponential Model'!$I$72,($B$18-2000)+($G14-Q$1),0),IF($B$3="dm",$H14*(1-EXP(-0.05599*(Q$1-$G14)))*OFFSET('Dispersion Model'!$I$72,($B$18-2000)+($G14-Q$1),0),IF($B$3="pm",$H14*(1-EXP(-0.05599*(Q$1-$G14)))*OFFSET('Piston Model'!$I$72,($B$18-2000)+($G14-Q$1),0),"Wrong Code in B3"))),IF($B$3="em",$H14*OFFSET('Exponential Model'!$I$72,($B$18-2000)+($G14-Q$1),0),IF($B$3="dm",$H14*OFFSET('Dispersion Model'!$I$72,($B$18-2000)+($G14-Q$1),0),IF($B$3="pm",$H14*OFFSET('Piston Model'!$I$72,($B$18-2000)+($G14-Q$1),0),"Wrong Code in B3")))),0)</f>
        <v>0</v>
      </c>
      <c r="R14">
        <f ca="1">IF(R$1&gt;$G14,IF($B$15="he",IF($B$3="em",$H14*(1-EXP(-0.05599*(R$1-$G14)))*OFFSET('Exponential Model'!$I$72,($B$18-2000)+($G14-R$1),0),IF($B$3="dm",$H14*(1-EXP(-0.05599*(R$1-$G14)))*OFFSET('Dispersion Model'!$I$72,($B$18-2000)+($G14-R$1),0),IF($B$3="pm",$H14*(1-EXP(-0.05599*(R$1-$G14)))*OFFSET('Piston Model'!$I$72,($B$18-2000)+($G14-R$1),0),"Wrong Code in B3"))),IF($B$3="em",$H14*OFFSET('Exponential Model'!$I$72,($B$18-2000)+($G14-R$1),0),IF($B$3="dm",$H14*OFFSET('Dispersion Model'!$I$72,($B$18-2000)+($G14-R$1),0),IF($B$3="pm",$H14*OFFSET('Piston Model'!$I$72,($B$18-2000)+($G14-R$1),0),"Wrong Code in B3")))),0)</f>
        <v>0</v>
      </c>
      <c r="S14">
        <f ca="1">IF(S$1&gt;$G14,IF($B$15="he",IF($B$3="em",$H14*(1-EXP(-0.05599*(S$1-$G14)))*OFFSET('Exponential Model'!$I$72,($B$18-2000)+($G14-S$1),0),IF($B$3="dm",$H14*(1-EXP(-0.05599*(S$1-$G14)))*OFFSET('Dispersion Model'!$I$72,($B$18-2000)+($G14-S$1),0),IF($B$3="pm",$H14*(1-EXP(-0.05599*(S$1-$G14)))*OFFSET('Piston Model'!$I$72,($B$18-2000)+($G14-S$1),0),"Wrong Code in B3"))),IF($B$3="em",$H14*OFFSET('Exponential Model'!$I$72,($B$18-2000)+($G14-S$1),0),IF($B$3="dm",$H14*OFFSET('Dispersion Model'!$I$72,($B$18-2000)+($G14-S$1),0),IF($B$3="pm",$H14*OFFSET('Piston Model'!$I$72,($B$18-2000)+($G14-S$1),0),"Wrong Code in B3")))),0)</f>
        <v>0</v>
      </c>
      <c r="T14">
        <f ca="1">IF(T$1&gt;$G14,IF($B$15="he",IF($B$3="em",$H14*(1-EXP(-0.05599*(T$1-$G14)))*OFFSET('Exponential Model'!$I$72,($B$18-2000)+($G14-T$1),0),IF($B$3="dm",$H14*(1-EXP(-0.05599*(T$1-$G14)))*OFFSET('Dispersion Model'!$I$72,($B$18-2000)+($G14-T$1),0),IF($B$3="pm",$H14*(1-EXP(-0.05599*(T$1-$G14)))*OFFSET('Piston Model'!$I$72,($B$18-2000)+($G14-T$1),0),"Wrong Code in B3"))),IF($B$3="em",$H14*OFFSET('Exponential Model'!$I$72,($B$18-2000)+($G14-T$1),0),IF($B$3="dm",$H14*OFFSET('Dispersion Model'!$I$72,($B$18-2000)+($G14-T$1),0),IF($B$3="pm",$H14*OFFSET('Piston Model'!$I$72,($B$18-2000)+($G14-T$1),0),"Wrong Code in B3")))),0)</f>
        <v>0</v>
      </c>
      <c r="U14">
        <f ca="1">IF(U$1&gt;$G14,IF($B$15="he",IF($B$3="em",$H14*(1-EXP(-0.05599*(U$1-$G14)))*OFFSET('Exponential Model'!$I$72,($B$18-2000)+($G14-U$1),0),IF($B$3="dm",$H14*(1-EXP(-0.05599*(U$1-$G14)))*OFFSET('Dispersion Model'!$I$72,($B$18-2000)+($G14-U$1),0),IF($B$3="pm",$H14*(1-EXP(-0.05599*(U$1-$G14)))*OFFSET('Piston Model'!$I$72,($B$18-2000)+($G14-U$1),0),"Wrong Code in B3"))),IF($B$3="em",$H14*OFFSET('Exponential Model'!$I$72,($B$18-2000)+($G14-U$1),0),IF($B$3="dm",$H14*OFFSET('Dispersion Model'!$I$72,($B$18-2000)+($G14-U$1),0),IF($B$3="pm",$H14*OFFSET('Piston Model'!$I$72,($B$18-2000)+($G14-U$1),0),"Wrong Code in B3")))),0)</f>
        <v>0</v>
      </c>
      <c r="V14">
        <f ca="1">IF(V$1&gt;$G14,IF($B$15="he",IF($B$3="em",$H14*(1-EXP(-0.05599*(V$1-$G14)))*OFFSET('Exponential Model'!$I$72,($B$18-2000)+($G14-V$1),0),IF($B$3="dm",$H14*(1-EXP(-0.05599*(V$1-$G14)))*OFFSET('Dispersion Model'!$I$72,($B$18-2000)+($G14-V$1),0),IF($B$3="pm",$H14*(1-EXP(-0.05599*(V$1-$G14)))*OFFSET('Piston Model'!$I$72,($B$18-2000)+($G14-V$1),0),"Wrong Code in B3"))),IF($B$3="em",$H14*OFFSET('Exponential Model'!$I$72,($B$18-2000)+($G14-V$1),0),IF($B$3="dm",$H14*OFFSET('Dispersion Model'!$I$72,($B$18-2000)+($G14-V$1),0),IF($B$3="pm",$H14*OFFSET('Piston Model'!$I$72,($B$18-2000)+($G14-V$1),0),"Wrong Code in B3")))),0)</f>
        <v>0</v>
      </c>
      <c r="W14">
        <f ca="1">IF(W$1&gt;$G14,IF($B$15="he",IF($B$3="em",$H14*(1-EXP(-0.05599*(W$1-$G14)))*OFFSET('Exponential Model'!$I$72,($B$18-2000)+($G14-W$1),0),IF($B$3="dm",$H14*(1-EXP(-0.05599*(W$1-$G14)))*OFFSET('Dispersion Model'!$I$72,($B$18-2000)+($G14-W$1),0),IF($B$3="pm",$H14*(1-EXP(-0.05599*(W$1-$G14)))*OFFSET('Piston Model'!$I$72,($B$18-2000)+($G14-W$1),0),"Wrong Code in B3"))),IF($B$3="em",$H14*OFFSET('Exponential Model'!$I$72,($B$18-2000)+($G14-W$1),0),IF($B$3="dm",$H14*OFFSET('Dispersion Model'!$I$72,($B$18-2000)+($G14-W$1),0),IF($B$3="pm",$H14*OFFSET('Piston Model'!$I$72,($B$18-2000)+($G14-W$1),0),"Wrong Code in B3")))),0)</f>
        <v>0</v>
      </c>
      <c r="X14">
        <f ca="1">IF(X$1&gt;$G14,IF($B$15="he",IF($B$3="em",$H14*(1-EXP(-0.05599*(X$1-$G14)))*OFFSET('Exponential Model'!$I$72,($B$18-2000)+($G14-X$1),0),IF($B$3="dm",$H14*(1-EXP(-0.05599*(X$1-$G14)))*OFFSET('Dispersion Model'!$I$72,($B$18-2000)+($G14-X$1),0),IF($B$3="pm",$H14*(1-EXP(-0.05599*(X$1-$G14)))*OFFSET('Piston Model'!$I$72,($B$18-2000)+($G14-X$1),0),"Wrong Code in B3"))),IF($B$3="em",$H14*OFFSET('Exponential Model'!$I$72,($B$18-2000)+($G14-X$1),0),IF($B$3="dm",$H14*OFFSET('Dispersion Model'!$I$72,($B$18-2000)+($G14-X$1),0),IF($B$3="pm",$H14*OFFSET('Piston Model'!$I$72,($B$18-2000)+($G14-X$1),0),"Wrong Code in B3")))),0)</f>
        <v>0</v>
      </c>
      <c r="Y14">
        <f ca="1">IF(Y$1&gt;$G14,IF($B$15="he",IF($B$3="em",$H14*(1-EXP(-0.05599*(Y$1-$G14)))*OFFSET('Exponential Model'!$I$72,($B$18-2000)+($G14-Y$1),0),IF($B$3="dm",$H14*(1-EXP(-0.05599*(Y$1-$G14)))*OFFSET('Dispersion Model'!$I$72,($B$18-2000)+($G14-Y$1),0),IF($B$3="pm",$H14*(1-EXP(-0.05599*(Y$1-$G14)))*OFFSET('Piston Model'!$I$72,($B$18-2000)+($G14-Y$1),0),"Wrong Code in B3"))),IF($B$3="em",$H14*OFFSET('Exponential Model'!$I$72,($B$18-2000)+($G14-Y$1),0),IF($B$3="dm",$H14*OFFSET('Dispersion Model'!$I$72,($B$18-2000)+($G14-Y$1),0),IF($B$3="pm",$H14*OFFSET('Piston Model'!$I$72,($B$18-2000)+($G14-Y$1),0),"Wrong Code in B3")))),0)</f>
        <v>0</v>
      </c>
      <c r="Z14">
        <f ca="1">IF(Z$1&gt;$G14,IF($B$15="he",IF($B$3="em",$H14*(1-EXP(-0.05599*(Z$1-$G14)))*OFFSET('Exponential Model'!$I$72,($B$18-2000)+($G14-Z$1),0),IF($B$3="dm",$H14*(1-EXP(-0.05599*(Z$1-$G14)))*OFFSET('Dispersion Model'!$I$72,($B$18-2000)+($G14-Z$1),0),IF($B$3="pm",$H14*(1-EXP(-0.05599*(Z$1-$G14)))*OFFSET('Piston Model'!$I$72,($B$18-2000)+($G14-Z$1),0),"Wrong Code in B3"))),IF($B$3="em",$H14*OFFSET('Exponential Model'!$I$72,($B$18-2000)+($G14-Z$1),0),IF($B$3="dm",$H14*OFFSET('Dispersion Model'!$I$72,($B$18-2000)+($G14-Z$1),0),IF($B$3="pm",$H14*OFFSET('Piston Model'!$I$72,($B$18-2000)+($G14-Z$1),0),"Wrong Code in B3")))),0)</f>
        <v>0</v>
      </c>
      <c r="AA14">
        <f ca="1">IF(AA$1&gt;$G14,IF($B$15="he",IF($B$3="em",$H14*(1-EXP(-0.05599*(AA$1-$G14)))*OFFSET('Exponential Model'!$I$72,($B$18-2000)+($G14-AA$1),0),IF($B$3="dm",$H14*(1-EXP(-0.05599*(AA$1-$G14)))*OFFSET('Dispersion Model'!$I$72,($B$18-2000)+($G14-AA$1),0),IF($B$3="pm",$H14*(1-EXP(-0.05599*(AA$1-$G14)))*OFFSET('Piston Model'!$I$72,($B$18-2000)+($G14-AA$1),0),"Wrong Code in B3"))),IF($B$3="em",$H14*OFFSET('Exponential Model'!$I$72,($B$18-2000)+($G14-AA$1),0),IF($B$3="dm",$H14*OFFSET('Dispersion Model'!$I$72,($B$18-2000)+($G14-AA$1),0),IF($B$3="pm",$H14*OFFSET('Piston Model'!$I$72,($B$18-2000)+($G14-AA$1),0),"Wrong Code in B3")))),0)</f>
        <v>0</v>
      </c>
      <c r="AB14">
        <f ca="1">IF(AB$1&gt;$G14,IF($B$15="he",IF($B$3="em",$H14*(1-EXP(-0.05599*(AB$1-$G14)))*OFFSET('Exponential Model'!$I$72,($B$18-2000)+($G14-AB$1),0),IF($B$3="dm",$H14*(1-EXP(-0.05599*(AB$1-$G14)))*OFFSET('Dispersion Model'!$I$72,($B$18-2000)+($G14-AB$1),0),IF($B$3="pm",$H14*(1-EXP(-0.05599*(AB$1-$G14)))*OFFSET('Piston Model'!$I$72,($B$18-2000)+($G14-AB$1),0),"Wrong Code in B3"))),IF($B$3="em",$H14*OFFSET('Exponential Model'!$I$72,($B$18-2000)+($G14-AB$1),0),IF($B$3="dm",$H14*OFFSET('Dispersion Model'!$I$72,($B$18-2000)+($G14-AB$1),0),IF($B$3="pm",$H14*OFFSET('Piston Model'!$I$72,($B$18-2000)+($G14-AB$1),0),"Wrong Code in B3")))),0)</f>
        <v>0</v>
      </c>
      <c r="AC14">
        <f ca="1">IF(AC$1&gt;$G14,IF($B$15="he",IF($B$3="em",$H14*(1-EXP(-0.05599*(AC$1-$G14)))*OFFSET('Exponential Model'!$I$72,($B$18-2000)+($G14-AC$1),0),IF($B$3="dm",$H14*(1-EXP(-0.05599*(AC$1-$G14)))*OFFSET('Dispersion Model'!$I$72,($B$18-2000)+($G14-AC$1),0),IF($B$3="pm",$H14*(1-EXP(-0.05599*(AC$1-$G14)))*OFFSET('Piston Model'!$I$72,($B$18-2000)+($G14-AC$1),0),"Wrong Code in B3"))),IF($B$3="em",$H14*OFFSET('Exponential Model'!$I$72,($B$18-2000)+($G14-AC$1),0),IF($B$3="dm",$H14*OFFSET('Dispersion Model'!$I$72,($B$18-2000)+($G14-AC$1),0),IF($B$3="pm",$H14*OFFSET('Piston Model'!$I$72,($B$18-2000)+($G14-AC$1),0),"Wrong Code in B3")))),0)</f>
        <v>0</v>
      </c>
      <c r="AD14">
        <f ca="1">IF(AD$1&gt;$G14,IF($B$15="he",IF($B$3="em",$H14*(1-EXP(-0.05599*(AD$1-$G14)))*OFFSET('Exponential Model'!$I$72,($B$18-2000)+($G14-AD$1),0),IF($B$3="dm",$H14*(1-EXP(-0.05599*(AD$1-$G14)))*OFFSET('Dispersion Model'!$I$72,($B$18-2000)+($G14-AD$1),0),IF($B$3="pm",$H14*(1-EXP(-0.05599*(AD$1-$G14)))*OFFSET('Piston Model'!$I$72,($B$18-2000)+($G14-AD$1),0),"Wrong Code in B3"))),IF($B$3="em",$H14*OFFSET('Exponential Model'!$I$72,($B$18-2000)+($G14-AD$1),0),IF($B$3="dm",$H14*OFFSET('Dispersion Model'!$I$72,($B$18-2000)+($G14-AD$1),0),IF($B$3="pm",$H14*OFFSET('Piston Model'!$I$72,($B$18-2000)+($G14-AD$1),0),"Wrong Code in B3")))),0)</f>
        <v>0</v>
      </c>
      <c r="AE14">
        <f ca="1">IF(AE$1&gt;$G14,IF($B$15="he",IF($B$3="em",$H14*(1-EXP(-0.05599*(AE$1-$G14)))*OFFSET('Exponential Model'!$I$72,($B$18-2000)+($G14-AE$1),0),IF($B$3="dm",$H14*(1-EXP(-0.05599*(AE$1-$G14)))*OFFSET('Dispersion Model'!$I$72,($B$18-2000)+($G14-AE$1),0),IF($B$3="pm",$H14*(1-EXP(-0.05599*(AE$1-$G14)))*OFFSET('Piston Model'!$I$72,($B$18-2000)+($G14-AE$1),0),"Wrong Code in B3"))),IF($B$3="em",$H14*OFFSET('Exponential Model'!$I$72,($B$18-2000)+($G14-AE$1),0),IF($B$3="dm",$H14*OFFSET('Dispersion Model'!$I$72,($B$18-2000)+($G14-AE$1),0),IF($B$3="pm",$H14*OFFSET('Piston Model'!$I$72,($B$18-2000)+($G14-AE$1),0),"Wrong Code in B3")))),0)</f>
        <v>0</v>
      </c>
      <c r="AF14">
        <f ca="1">IF(AF$1&gt;$G14,IF($B$15="he",IF($B$3="em",$H14*(1-EXP(-0.05599*(AF$1-$G14)))*OFFSET('Exponential Model'!$I$72,($B$18-2000)+($G14-AF$1),0),IF($B$3="dm",$H14*(1-EXP(-0.05599*(AF$1-$G14)))*OFFSET('Dispersion Model'!$I$72,($B$18-2000)+($G14-AF$1),0),IF($B$3="pm",$H14*(1-EXP(-0.05599*(AF$1-$G14)))*OFFSET('Piston Model'!$I$72,($B$18-2000)+($G14-AF$1),0),"Wrong Code in B3"))),IF($B$3="em",$H14*OFFSET('Exponential Model'!$I$72,($B$18-2000)+($G14-AF$1),0),IF($B$3="dm",$H14*OFFSET('Dispersion Model'!$I$72,($B$18-2000)+($G14-AF$1),0),IF($B$3="pm",$H14*OFFSET('Piston Model'!$I$72,($B$18-2000)+($G14-AF$1),0),"Wrong Code in B3")))),0)</f>
        <v>0</v>
      </c>
      <c r="AG14">
        <f ca="1">IF(AG$1&gt;$G14,IF($B$15="he",IF($B$3="em",$H14*(1-EXP(-0.05599*(AG$1-$G14)))*OFFSET('Exponential Model'!$I$72,($B$18-2000)+($G14-AG$1),0),IF($B$3="dm",$H14*(1-EXP(-0.05599*(AG$1-$G14)))*OFFSET('Dispersion Model'!$I$72,($B$18-2000)+($G14-AG$1),0),IF($B$3="pm",$H14*(1-EXP(-0.05599*(AG$1-$G14)))*OFFSET('Piston Model'!$I$72,($B$18-2000)+($G14-AG$1),0),"Wrong Code in B3"))),IF($B$3="em",$H14*OFFSET('Exponential Model'!$I$72,($B$18-2000)+($G14-AG$1),0),IF($B$3="dm",$H14*OFFSET('Dispersion Model'!$I$72,($B$18-2000)+($G14-AG$1),0),IF($B$3="pm",$H14*OFFSET('Piston Model'!$I$72,($B$18-2000)+($G14-AG$1),0),"Wrong Code in B3")))),0)</f>
        <v>0</v>
      </c>
      <c r="AH14">
        <f ca="1">IF(AH$1&gt;$G14,IF($B$15="he",IF($B$3="em",$H14*(1-EXP(-0.05599*(AH$1-$G14)))*OFFSET('Exponential Model'!$I$72,($B$18-2000)+($G14-AH$1),0),IF($B$3="dm",$H14*(1-EXP(-0.05599*(AH$1-$G14)))*OFFSET('Dispersion Model'!$I$72,($B$18-2000)+($G14-AH$1),0),IF($B$3="pm",$H14*(1-EXP(-0.05599*(AH$1-$G14)))*OFFSET('Piston Model'!$I$72,($B$18-2000)+($G14-AH$1),0),"Wrong Code in B3"))),IF($B$3="em",$H14*OFFSET('Exponential Model'!$I$72,($B$18-2000)+($G14-AH$1),0),IF($B$3="dm",$H14*OFFSET('Dispersion Model'!$I$72,($B$18-2000)+($G14-AH$1),0),IF($B$3="pm",$H14*OFFSET('Piston Model'!$I$72,($B$18-2000)+($G14-AH$1),0),"Wrong Code in B3")))),0)</f>
        <v>0</v>
      </c>
      <c r="AI14">
        <f ca="1">IF(AI$1&gt;$G14,IF($B$15="he",IF($B$3="em",$H14*(1-EXP(-0.05599*(AI$1-$G14)))*OFFSET('Exponential Model'!$I$72,($B$18-2000)+($G14-AI$1),0),IF($B$3="dm",$H14*(1-EXP(-0.05599*(AI$1-$G14)))*OFFSET('Dispersion Model'!$I$72,($B$18-2000)+($G14-AI$1),0),IF($B$3="pm",$H14*(1-EXP(-0.05599*(AI$1-$G14)))*OFFSET('Piston Model'!$I$72,($B$18-2000)+($G14-AI$1),0),"Wrong Code in B3"))),IF($B$3="em",$H14*OFFSET('Exponential Model'!$I$72,($B$18-2000)+($G14-AI$1),0),IF($B$3="dm",$H14*OFFSET('Dispersion Model'!$I$72,($B$18-2000)+($G14-AI$1),0),IF($B$3="pm",$H14*OFFSET('Piston Model'!$I$72,($B$18-2000)+($G14-AI$1),0),"Wrong Code in B3")))),0)</f>
        <v>0</v>
      </c>
      <c r="AJ14">
        <f ca="1">IF(AJ$1&gt;$G14,IF($B$15="he",IF($B$3="em",$H14*(1-EXP(-0.05599*(AJ$1-$G14)))*OFFSET('Exponential Model'!$I$72,($B$18-2000)+($G14-AJ$1),0),IF($B$3="dm",$H14*(1-EXP(-0.05599*(AJ$1-$G14)))*OFFSET('Dispersion Model'!$I$72,($B$18-2000)+($G14-AJ$1),0),IF($B$3="pm",$H14*(1-EXP(-0.05599*(AJ$1-$G14)))*OFFSET('Piston Model'!$I$72,($B$18-2000)+($G14-AJ$1),0),"Wrong Code in B3"))),IF($B$3="em",$H14*OFFSET('Exponential Model'!$I$72,($B$18-2000)+($G14-AJ$1),0),IF($B$3="dm",$H14*OFFSET('Dispersion Model'!$I$72,($B$18-2000)+($G14-AJ$1),0),IF($B$3="pm",$H14*OFFSET('Piston Model'!$I$72,($B$18-2000)+($G14-AJ$1),0),"Wrong Code in B3")))),0)</f>
        <v>0</v>
      </c>
      <c r="AK14">
        <f ca="1">IF(AK$1&gt;$G14,IF($B$15="he",IF($B$3="em",$H14*(1-EXP(-0.05599*(AK$1-$G14)))*OFFSET('Exponential Model'!$I$72,($B$18-2000)+($G14-AK$1),0),IF($B$3="dm",$H14*(1-EXP(-0.05599*(AK$1-$G14)))*OFFSET('Dispersion Model'!$I$72,($B$18-2000)+($G14-AK$1),0),IF($B$3="pm",$H14*(1-EXP(-0.05599*(AK$1-$G14)))*OFFSET('Piston Model'!$I$72,($B$18-2000)+($G14-AK$1),0),"Wrong Code in B3"))),IF($B$3="em",$H14*OFFSET('Exponential Model'!$I$72,($B$18-2000)+($G14-AK$1),0),IF($B$3="dm",$H14*OFFSET('Dispersion Model'!$I$72,($B$18-2000)+($G14-AK$1),0),IF($B$3="pm",$H14*OFFSET('Piston Model'!$I$72,($B$18-2000)+($G14-AK$1),0),"Wrong Code in B3")))),0)</f>
        <v>0</v>
      </c>
      <c r="AL14">
        <f ca="1">IF(AL$1&gt;$G14,IF($B$15="he",IF($B$3="em",$H14*(1-EXP(-0.05599*(AL$1-$G14)))*OFFSET('Exponential Model'!$I$72,($B$18-2000)+($G14-AL$1),0),IF($B$3="dm",$H14*(1-EXP(-0.05599*(AL$1-$G14)))*OFFSET('Dispersion Model'!$I$72,($B$18-2000)+($G14-AL$1),0),IF($B$3="pm",$H14*(1-EXP(-0.05599*(AL$1-$G14)))*OFFSET('Piston Model'!$I$72,($B$18-2000)+($G14-AL$1),0),"Wrong Code in B3"))),IF($B$3="em",$H14*OFFSET('Exponential Model'!$I$72,($B$18-2000)+($G14-AL$1),0),IF($B$3="dm",$H14*OFFSET('Dispersion Model'!$I$72,($B$18-2000)+($G14-AL$1),0),IF($B$3="pm",$H14*OFFSET('Piston Model'!$I$72,($B$18-2000)+($G14-AL$1),0),"Wrong Code in B3")))),0)</f>
        <v>0</v>
      </c>
      <c r="AM14">
        <f ca="1">IF(AM$1&gt;$G14,IF($B$15="he",IF($B$3="em",$H14*(1-EXP(-0.05599*(AM$1-$G14)))*OFFSET('Exponential Model'!$I$72,($B$18-2000)+($G14-AM$1),0),IF($B$3="dm",$H14*(1-EXP(-0.05599*(AM$1-$G14)))*OFFSET('Dispersion Model'!$I$72,($B$18-2000)+($G14-AM$1),0),IF($B$3="pm",$H14*(1-EXP(-0.05599*(AM$1-$G14)))*OFFSET('Piston Model'!$I$72,($B$18-2000)+($G14-AM$1),0),"Wrong Code in B3"))),IF($B$3="em",$H14*OFFSET('Exponential Model'!$I$72,($B$18-2000)+($G14-AM$1),0),IF($B$3="dm",$H14*OFFSET('Dispersion Model'!$I$72,($B$18-2000)+($G14-AM$1),0),IF($B$3="pm",$H14*OFFSET('Piston Model'!$I$72,($B$18-2000)+($G14-AM$1),0),"Wrong Code in B3")))),0)</f>
        <v>0</v>
      </c>
      <c r="AN14">
        <f ca="1">IF(AN$1&gt;$G14,IF($B$15="he",IF($B$3="em",$H14*(1-EXP(-0.05599*(AN$1-$G14)))*OFFSET('Exponential Model'!$I$72,($B$18-2000)+($G14-AN$1),0),IF($B$3="dm",$H14*(1-EXP(-0.05599*(AN$1-$G14)))*OFFSET('Dispersion Model'!$I$72,($B$18-2000)+($G14-AN$1),0),IF($B$3="pm",$H14*(1-EXP(-0.05599*(AN$1-$G14)))*OFFSET('Piston Model'!$I$72,($B$18-2000)+($G14-AN$1),0),"Wrong Code in B3"))),IF($B$3="em",$H14*OFFSET('Exponential Model'!$I$72,($B$18-2000)+($G14-AN$1),0),IF($B$3="dm",$H14*OFFSET('Dispersion Model'!$I$72,($B$18-2000)+($G14-AN$1),0),IF($B$3="pm",$H14*OFFSET('Piston Model'!$I$72,($B$18-2000)+($G14-AN$1),0),"Wrong Code in B3")))),0)</f>
        <v>0</v>
      </c>
      <c r="AO14">
        <f ca="1">IF(AO$1&gt;$G14,IF($B$15="he",IF($B$3="em",$H14*(1-EXP(-0.05599*(AO$1-$G14)))*OFFSET('Exponential Model'!$I$72,($B$18-2000)+($G14-AO$1),0),IF($B$3="dm",$H14*(1-EXP(-0.05599*(AO$1-$G14)))*OFFSET('Dispersion Model'!$I$72,($B$18-2000)+($G14-AO$1),0),IF($B$3="pm",$H14*(1-EXP(-0.05599*(AO$1-$G14)))*OFFSET('Piston Model'!$I$72,($B$18-2000)+($G14-AO$1),0),"Wrong Code in B3"))),IF($B$3="em",$H14*OFFSET('Exponential Model'!$I$72,($B$18-2000)+($G14-AO$1),0),IF($B$3="dm",$H14*OFFSET('Dispersion Model'!$I$72,($B$18-2000)+($G14-AO$1),0),IF($B$3="pm",$H14*OFFSET('Piston Model'!$I$72,($B$18-2000)+($G14-AO$1),0),"Wrong Code in B3")))),0)</f>
        <v>0</v>
      </c>
      <c r="AP14">
        <f ca="1">IF(AP$1&gt;$G14,IF($B$15="he",IF($B$3="em",$H14*(1-EXP(-0.05599*(AP$1-$G14)))*OFFSET('Exponential Model'!$I$72,($B$18-2000)+($G14-AP$1),0),IF($B$3="dm",$H14*(1-EXP(-0.05599*(AP$1-$G14)))*OFFSET('Dispersion Model'!$I$72,($B$18-2000)+($G14-AP$1),0),IF($B$3="pm",$H14*(1-EXP(-0.05599*(AP$1-$G14)))*OFFSET('Piston Model'!$I$72,($B$18-2000)+($G14-AP$1),0),"Wrong Code in B3"))),IF($B$3="em",$H14*OFFSET('Exponential Model'!$I$72,($B$18-2000)+($G14-AP$1),0),IF($B$3="dm",$H14*OFFSET('Dispersion Model'!$I$72,($B$18-2000)+($G14-AP$1),0),IF($B$3="pm",$H14*OFFSET('Piston Model'!$I$72,($B$18-2000)+($G14-AP$1),0),"Wrong Code in B3")))),0)</f>
        <v>0</v>
      </c>
      <c r="AQ14">
        <f ca="1">IF(AQ$1&gt;$G14,IF($B$15="he",IF($B$3="em",$H14*(1-EXP(-0.05599*(AQ$1-$G14)))*OFFSET('Exponential Model'!$I$72,($B$18-2000)+($G14-AQ$1),0),IF($B$3="dm",$H14*(1-EXP(-0.05599*(AQ$1-$G14)))*OFFSET('Dispersion Model'!$I$72,($B$18-2000)+($G14-AQ$1),0),IF($B$3="pm",$H14*(1-EXP(-0.05599*(AQ$1-$G14)))*OFFSET('Piston Model'!$I$72,($B$18-2000)+($G14-AQ$1),0),"Wrong Code in B3"))),IF($B$3="em",$H14*OFFSET('Exponential Model'!$I$72,($B$18-2000)+($G14-AQ$1),0),IF($B$3="dm",$H14*OFFSET('Dispersion Model'!$I$72,($B$18-2000)+($G14-AQ$1),0),IF($B$3="pm",$H14*OFFSET('Piston Model'!$I$72,($B$18-2000)+($G14-AQ$1),0),"Wrong Code in B3")))),0)</f>
        <v>0</v>
      </c>
      <c r="AR14">
        <f ca="1">IF(AR$1&gt;$G14,IF($B$15="he",IF($B$3="em",$H14*(1-EXP(-0.05599*(AR$1-$G14)))*OFFSET('Exponential Model'!$I$72,($B$18-2000)+($G14-AR$1),0),IF($B$3="dm",$H14*(1-EXP(-0.05599*(AR$1-$G14)))*OFFSET('Dispersion Model'!$I$72,($B$18-2000)+($G14-AR$1),0),IF($B$3="pm",$H14*(1-EXP(-0.05599*(AR$1-$G14)))*OFFSET('Piston Model'!$I$72,($B$18-2000)+($G14-AR$1),0),"Wrong Code in B3"))),IF($B$3="em",$H14*OFFSET('Exponential Model'!$I$72,($B$18-2000)+($G14-AR$1),0),IF($B$3="dm",$H14*OFFSET('Dispersion Model'!$I$72,($B$18-2000)+($G14-AR$1),0),IF($B$3="pm",$H14*OFFSET('Piston Model'!$I$72,($B$18-2000)+($G14-AR$1),0),"Wrong Code in B3")))),0)</f>
        <v>0</v>
      </c>
      <c r="AS14">
        <f ca="1">IF(AS$1&gt;$G14,IF($B$15="he",IF($B$3="em",$H14*(1-EXP(-0.05599*(AS$1-$G14)))*OFFSET('Exponential Model'!$I$72,($B$18-2000)+($G14-AS$1),0),IF($B$3="dm",$H14*(1-EXP(-0.05599*(AS$1-$G14)))*OFFSET('Dispersion Model'!$I$72,($B$18-2000)+($G14-AS$1),0),IF($B$3="pm",$H14*(1-EXP(-0.05599*(AS$1-$G14)))*OFFSET('Piston Model'!$I$72,($B$18-2000)+($G14-AS$1),0),"Wrong Code in B3"))),IF($B$3="em",$H14*OFFSET('Exponential Model'!$I$72,($B$18-2000)+($G14-AS$1),0),IF($B$3="dm",$H14*OFFSET('Dispersion Model'!$I$72,($B$18-2000)+($G14-AS$1),0),IF($B$3="pm",$H14*OFFSET('Piston Model'!$I$72,($B$18-2000)+($G14-AS$1),0),"Wrong Code in B3")))),0)</f>
        <v>0</v>
      </c>
      <c r="AT14">
        <f ca="1">IF(AT$1&gt;$G14,IF($B$15="he",IF($B$3="em",$H14*(1-EXP(-0.05599*(AT$1-$G14)))*OFFSET('Exponential Model'!$I$72,($B$18-2000)+($G14-AT$1),0),IF($B$3="dm",$H14*(1-EXP(-0.05599*(AT$1-$G14)))*OFFSET('Dispersion Model'!$I$72,($B$18-2000)+($G14-AT$1),0),IF($B$3="pm",$H14*(1-EXP(-0.05599*(AT$1-$G14)))*OFFSET('Piston Model'!$I$72,($B$18-2000)+($G14-AT$1),0),"Wrong Code in B3"))),IF($B$3="em",$H14*OFFSET('Exponential Model'!$I$72,($B$18-2000)+($G14-AT$1),0),IF($B$3="dm",$H14*OFFSET('Dispersion Model'!$I$72,($B$18-2000)+($G14-AT$1),0),IF($B$3="pm",$H14*OFFSET('Piston Model'!$I$72,($B$18-2000)+($G14-AT$1),0),"Wrong Code in B3")))),0)</f>
        <v>0</v>
      </c>
      <c r="AU14">
        <f ca="1">IF(AU$1&gt;$G14,IF($B$15="he",IF($B$3="em",$H14*(1-EXP(-0.05599*(AU$1-$G14)))*OFFSET('Exponential Model'!$I$72,($B$18-2000)+($G14-AU$1),0),IF($B$3="dm",$H14*(1-EXP(-0.05599*(AU$1-$G14)))*OFFSET('Dispersion Model'!$I$72,($B$18-2000)+($G14-AU$1),0),IF($B$3="pm",$H14*(1-EXP(-0.05599*(AU$1-$G14)))*OFFSET('Piston Model'!$I$72,($B$18-2000)+($G14-AU$1),0),"Wrong Code in B3"))),IF($B$3="em",$H14*OFFSET('Exponential Model'!$I$72,($B$18-2000)+($G14-AU$1),0),IF($B$3="dm",$H14*OFFSET('Dispersion Model'!$I$72,($B$18-2000)+($G14-AU$1),0),IF($B$3="pm",$H14*OFFSET('Piston Model'!$I$72,($B$18-2000)+($G14-AU$1),0),"Wrong Code in B3")))),0)</f>
        <v>0</v>
      </c>
      <c r="AV14">
        <f ca="1">IF(AV$1&gt;$G14,IF($B$15="he",IF($B$3="em",$H14*(1-EXP(-0.05599*(AV$1-$G14)))*OFFSET('Exponential Model'!$I$72,($B$18-2000)+($G14-AV$1),0),IF($B$3="dm",$H14*(1-EXP(-0.05599*(AV$1-$G14)))*OFFSET('Dispersion Model'!$I$72,($B$18-2000)+($G14-AV$1),0),IF($B$3="pm",$H14*(1-EXP(-0.05599*(AV$1-$G14)))*OFFSET('Piston Model'!$I$72,($B$18-2000)+($G14-AV$1),0),"Wrong Code in B3"))),IF($B$3="em",$H14*OFFSET('Exponential Model'!$I$72,($B$18-2000)+($G14-AV$1),0),IF($B$3="dm",$H14*OFFSET('Dispersion Model'!$I$72,($B$18-2000)+($G14-AV$1),0),IF($B$3="pm",$H14*OFFSET('Piston Model'!$I$72,($B$18-2000)+($G14-AV$1),0),"Wrong Code in B3")))),0)</f>
        <v>0</v>
      </c>
      <c r="AW14">
        <f ca="1">IF(AW$1&gt;$G14,IF($B$15="he",IF($B$3="em",$H14*(1-EXP(-0.05599*(AW$1-$G14)))*OFFSET('Exponential Model'!$I$72,($B$18-2000)+($G14-AW$1),0),IF($B$3="dm",$H14*(1-EXP(-0.05599*(AW$1-$G14)))*OFFSET('Dispersion Model'!$I$72,($B$18-2000)+($G14-AW$1),0),IF($B$3="pm",$H14*(1-EXP(-0.05599*(AW$1-$G14)))*OFFSET('Piston Model'!$I$72,($B$18-2000)+($G14-AW$1),0),"Wrong Code in B3"))),IF($B$3="em",$H14*OFFSET('Exponential Model'!$I$72,($B$18-2000)+($G14-AW$1),0),IF($B$3="dm",$H14*OFFSET('Dispersion Model'!$I$72,($B$18-2000)+($G14-AW$1),0),IF($B$3="pm",$H14*OFFSET('Piston Model'!$I$72,($B$18-2000)+($G14-AW$1),0),"Wrong Code in B3")))),0)</f>
        <v>0</v>
      </c>
      <c r="AX14">
        <f ca="1">IF(AX$1&gt;$G14,IF($B$15="he",IF($B$3="em",$H14*(1-EXP(-0.05599*(AX$1-$G14)))*OFFSET('Exponential Model'!$I$72,($B$18-2000)+($G14-AX$1),0),IF($B$3="dm",$H14*(1-EXP(-0.05599*(AX$1-$G14)))*OFFSET('Dispersion Model'!$I$72,($B$18-2000)+($G14-AX$1),0),IF($B$3="pm",$H14*(1-EXP(-0.05599*(AX$1-$G14)))*OFFSET('Piston Model'!$I$72,($B$18-2000)+($G14-AX$1),0),"Wrong Code in B3"))),IF($B$3="em",$H14*OFFSET('Exponential Model'!$I$72,($B$18-2000)+($G14-AX$1),0),IF($B$3="dm",$H14*OFFSET('Dispersion Model'!$I$72,($B$18-2000)+($G14-AX$1),0),IF($B$3="pm",$H14*OFFSET('Piston Model'!$I$72,($B$18-2000)+($G14-AX$1),0),"Wrong Code in B3")))),0)</f>
        <v>0</v>
      </c>
      <c r="AY14">
        <f ca="1">IF(AY$1&gt;$G14,IF($B$15="he",IF($B$3="em",$H14*(1-EXP(-0.05599*(AY$1-$G14)))*OFFSET('Exponential Model'!$I$72,($B$18-2000)+($G14-AY$1),0),IF($B$3="dm",$H14*(1-EXP(-0.05599*(AY$1-$G14)))*OFFSET('Dispersion Model'!$I$72,($B$18-2000)+($G14-AY$1),0),IF($B$3="pm",$H14*(1-EXP(-0.05599*(AY$1-$G14)))*OFFSET('Piston Model'!$I$72,($B$18-2000)+($G14-AY$1),0),"Wrong Code in B3"))),IF($B$3="em",$H14*OFFSET('Exponential Model'!$I$72,($B$18-2000)+($G14-AY$1),0),IF($B$3="dm",$H14*OFFSET('Dispersion Model'!$I$72,($B$18-2000)+($G14-AY$1),0),IF($B$3="pm",$H14*OFFSET('Piston Model'!$I$72,($B$18-2000)+($G14-AY$1),0),"Wrong Code in B3")))),0)</f>
        <v>0</v>
      </c>
      <c r="AZ14">
        <f ca="1">IF(AZ$1&gt;$G14,IF($B$15="he",IF($B$3="em",$H14*(1-EXP(-0.05599*(AZ$1-$G14)))*OFFSET('Exponential Model'!$I$72,($B$18-2000)+($G14-AZ$1),0),IF($B$3="dm",$H14*(1-EXP(-0.05599*(AZ$1-$G14)))*OFFSET('Dispersion Model'!$I$72,($B$18-2000)+($G14-AZ$1),0),IF($B$3="pm",$H14*(1-EXP(-0.05599*(AZ$1-$G14)))*OFFSET('Piston Model'!$I$72,($B$18-2000)+($G14-AZ$1),0),"Wrong Code in B3"))),IF($B$3="em",$H14*OFFSET('Exponential Model'!$I$72,($B$18-2000)+($G14-AZ$1),0),IF($B$3="dm",$H14*OFFSET('Dispersion Model'!$I$72,($B$18-2000)+($G14-AZ$1),0),IF($B$3="pm",$H14*OFFSET('Piston Model'!$I$72,($B$18-2000)+($G14-AZ$1),0),"Wrong Code in B3")))),0)</f>
        <v>0</v>
      </c>
      <c r="BA14">
        <f ca="1">IF(BA$1&gt;$G14,IF($B$15="he",IF($B$3="em",$H14*(1-EXP(-0.05599*(BA$1-$G14)))*OFFSET('Exponential Model'!$I$72,($B$18-2000)+($G14-BA$1),0),IF($B$3="dm",$H14*(1-EXP(-0.05599*(BA$1-$G14)))*OFFSET('Dispersion Model'!$I$72,($B$18-2000)+($G14-BA$1),0),IF($B$3="pm",$H14*(1-EXP(-0.05599*(BA$1-$G14)))*OFFSET('Piston Model'!$I$72,($B$18-2000)+($G14-BA$1),0),"Wrong Code in B3"))),IF($B$3="em",$H14*OFFSET('Exponential Model'!$I$72,($B$18-2000)+($G14-BA$1),0),IF($B$3="dm",$H14*OFFSET('Dispersion Model'!$I$72,($B$18-2000)+($G14-BA$1),0),IF($B$3="pm",$H14*OFFSET('Piston Model'!$I$72,($B$18-2000)+($G14-BA$1),0),"Wrong Code in B3")))),0)</f>
        <v>0</v>
      </c>
      <c r="BB14">
        <f ca="1">IF(BB$1&gt;$G14,IF($B$15="he",IF($B$3="em",$H14*(1-EXP(-0.05599*(BB$1-$G14)))*OFFSET('Exponential Model'!$I$72,($B$18-2000)+($G14-BB$1),0),IF($B$3="dm",$H14*(1-EXP(-0.05599*(BB$1-$G14)))*OFFSET('Dispersion Model'!$I$72,($B$18-2000)+($G14-BB$1),0),IF($B$3="pm",$H14*(1-EXP(-0.05599*(BB$1-$G14)))*OFFSET('Piston Model'!$I$72,($B$18-2000)+($G14-BB$1),0),"Wrong Code in B3"))),IF($B$3="em",$H14*OFFSET('Exponential Model'!$I$72,($B$18-2000)+($G14-BB$1),0),IF($B$3="dm",$H14*OFFSET('Dispersion Model'!$I$72,($B$18-2000)+($G14-BB$1),0),IF($B$3="pm",$H14*OFFSET('Piston Model'!$I$72,($B$18-2000)+($G14-BB$1),0),"Wrong Code in B3")))),0)</f>
        <v>0</v>
      </c>
      <c r="BC14">
        <f ca="1">IF(BC$1&gt;$G14,IF($B$15="he",IF($B$3="em",$H14*(1-EXP(-0.05599*(BC$1-$G14)))*OFFSET('Exponential Model'!$I$72,($B$18-2000)+($G14-BC$1),0),IF($B$3="dm",$H14*(1-EXP(-0.05599*(BC$1-$G14)))*OFFSET('Dispersion Model'!$I$72,($B$18-2000)+($G14-BC$1),0),IF($B$3="pm",$H14*(1-EXP(-0.05599*(BC$1-$G14)))*OFFSET('Piston Model'!$I$72,($B$18-2000)+($G14-BC$1),0),"Wrong Code in B3"))),IF($B$3="em",$H14*OFFSET('Exponential Model'!$I$72,($B$18-2000)+($G14-BC$1),0),IF($B$3="dm",$H14*OFFSET('Dispersion Model'!$I$72,($B$18-2000)+($G14-BC$1),0),IF($B$3="pm",$H14*OFFSET('Piston Model'!$I$72,($B$18-2000)+($G14-BC$1),0),"Wrong Code in B3")))),0)</f>
        <v>0</v>
      </c>
      <c r="BD14">
        <f ca="1">IF(BD$1&gt;$G14,IF($B$15="he",IF($B$3="em",$H14*(1-EXP(-0.05599*(BD$1-$G14)))*OFFSET('Exponential Model'!$I$72,($B$18-2000)+($G14-BD$1),0),IF($B$3="dm",$H14*(1-EXP(-0.05599*(BD$1-$G14)))*OFFSET('Dispersion Model'!$I$72,($B$18-2000)+($G14-BD$1),0),IF($B$3="pm",$H14*(1-EXP(-0.05599*(BD$1-$G14)))*OFFSET('Piston Model'!$I$72,($B$18-2000)+($G14-BD$1),0),"Wrong Code in B3"))),IF($B$3="em",$H14*OFFSET('Exponential Model'!$I$72,($B$18-2000)+($G14-BD$1),0),IF($B$3="dm",$H14*OFFSET('Dispersion Model'!$I$72,($B$18-2000)+($G14-BD$1),0),IF($B$3="pm",$H14*OFFSET('Piston Model'!$I$72,($B$18-2000)+($G14-BD$1),0),"Wrong Code in B3")))),0)</f>
        <v>0</v>
      </c>
      <c r="BE14">
        <f ca="1">IF(BE$1&gt;$G14,IF($B$15="he",IF($B$3="em",$H14*(1-EXP(-0.05599*(BE$1-$G14)))*OFFSET('Exponential Model'!$I$72,($B$18-2000)+($G14-BE$1),0),IF($B$3="dm",$H14*(1-EXP(-0.05599*(BE$1-$G14)))*OFFSET('Dispersion Model'!$I$72,($B$18-2000)+($G14-BE$1),0),IF($B$3="pm",$H14*(1-EXP(-0.05599*(BE$1-$G14)))*OFFSET('Piston Model'!$I$72,($B$18-2000)+($G14-BE$1),0),"Wrong Code in B3"))),IF($B$3="em",$H14*OFFSET('Exponential Model'!$I$72,($B$18-2000)+($G14-BE$1),0),IF($B$3="dm",$H14*OFFSET('Dispersion Model'!$I$72,($B$18-2000)+($G14-BE$1),0),IF($B$3="pm",$H14*OFFSET('Piston Model'!$I$72,($B$18-2000)+($G14-BE$1),0),"Wrong Code in B3")))),0)</f>
        <v>0</v>
      </c>
      <c r="BF14">
        <f ca="1">IF(BF$1&gt;$G14,IF($B$15="he",IF($B$3="em",$H14*(1-EXP(-0.05599*(BF$1-$G14)))*OFFSET('Exponential Model'!$I$72,($B$18-2000)+($G14-BF$1),0),IF($B$3="dm",$H14*(1-EXP(-0.05599*(BF$1-$G14)))*OFFSET('Dispersion Model'!$I$72,($B$18-2000)+($G14-BF$1),0),IF($B$3="pm",$H14*(1-EXP(-0.05599*(BF$1-$G14)))*OFFSET('Piston Model'!$I$72,($B$18-2000)+($G14-BF$1),0),"Wrong Code in B3"))),IF($B$3="em",$H14*OFFSET('Exponential Model'!$I$72,($B$18-2000)+($G14-BF$1),0),IF($B$3="dm",$H14*OFFSET('Dispersion Model'!$I$72,($B$18-2000)+($G14-BF$1),0),IF($B$3="pm",$H14*OFFSET('Piston Model'!$I$72,($B$18-2000)+($G14-BF$1),0),"Wrong Code in B3")))),0)</f>
        <v>0</v>
      </c>
      <c r="BG14">
        <f ca="1">IF(BG$1&gt;$G14,IF($B$15="he",IF($B$3="em",$H14*(1-EXP(-0.05599*(BG$1-$G14)))*OFFSET('Exponential Model'!$I$72,($B$18-2000)+($G14-BG$1),0),IF($B$3="dm",$H14*(1-EXP(-0.05599*(BG$1-$G14)))*OFFSET('Dispersion Model'!$I$72,($B$18-2000)+($G14-BG$1),0),IF($B$3="pm",$H14*(1-EXP(-0.05599*(BG$1-$G14)))*OFFSET('Piston Model'!$I$72,($B$18-2000)+($G14-BG$1),0),"Wrong Code in B3"))),IF($B$3="em",$H14*OFFSET('Exponential Model'!$I$72,($B$18-2000)+($G14-BG$1),0),IF($B$3="dm",$H14*OFFSET('Dispersion Model'!$I$72,($B$18-2000)+($G14-BG$1),0),IF($B$3="pm",$H14*OFFSET('Piston Model'!$I$72,($B$18-2000)+($G14-BG$1),0),"Wrong Code in B3")))),0)</f>
        <v>0</v>
      </c>
    </row>
    <row r="15" spans="1:59" ht="14" thickBot="1" x14ac:dyDescent="0.2">
      <c r="A15" t="s">
        <v>5</v>
      </c>
      <c r="B15" s="2" t="str">
        <f>INTERFACE!B17</f>
        <v>cfc</v>
      </c>
      <c r="G15">
        <v>1943</v>
      </c>
      <c r="H15">
        <f>IF($B$15="tr",'Tritium Input'!H24,IF($B$15="cfc",'CFC Input'!H24,IF($B$15="kr",'85Kr Input'!H24,IF($B$15="he",'Tritium Input'!H24,"Wrong Code in B12!"))))</f>
        <v>0.8</v>
      </c>
      <c r="I15">
        <f ca="1">IF(I$1&gt;$G15,IF($B$15="he",IF($B$3="em",$H15*(1-EXP(-0.05599*(I$1-$G15)))*OFFSET('Exponential Model'!$I$72,($B$18-2000)+($G15-I$1),0),IF($B$3="dm",$H15*(1-EXP(-0.05599*(I$1-$G15)))*OFFSET('Dispersion Model'!$I$72,($B$18-2000)+($G15-I$1),0),IF($B$3="pm",$H15*(1-EXP(-0.05599*(I$1-$G15)))*OFFSET('Piston Model'!$I$72,($B$18-2000)+($G15-I$1),0),"Wrong Code in B3"))),IF($B$3="em",$H15*OFFSET('Exponential Model'!$I$72,($B$18-2000)+($G15-I$1),0),IF($B$3="dm",$H15*OFFSET('Dispersion Model'!$I$72,($B$18-2000)+($G15-I$1),0),IF($B$3="pm",$H15*OFFSET('Piston Model'!$I$72,($B$18-2000)+($G15-I$1),0),"Wrong Code in B3")))),0)</f>
        <v>0</v>
      </c>
      <c r="J15">
        <f ca="1">IF(J$1&gt;$G15,IF($B$15="he",IF($B$3="em",$H15*(1-EXP(-0.05599*(J$1-$G15)))*OFFSET('Exponential Model'!$I$72,($B$18-2000)+($G15-J$1),0),IF($B$3="dm",$H15*(1-EXP(-0.05599*(J$1-$G15)))*OFFSET('Dispersion Model'!$I$72,($B$18-2000)+($G15-J$1),0),IF($B$3="pm",$H15*(1-EXP(-0.05599*(J$1-$G15)))*OFFSET('Piston Model'!$I$72,($B$18-2000)+($G15-J$1),0),"Wrong Code in B3"))),IF($B$3="em",$H15*OFFSET('Exponential Model'!$I$72,($B$18-2000)+($G15-J$1),0),IF($B$3="dm",$H15*OFFSET('Dispersion Model'!$I$72,($B$18-2000)+($G15-J$1),0),IF($B$3="pm",$H15*OFFSET('Piston Model'!$I$72,($B$18-2000)+($G15-J$1),0),"Wrong Code in B3")))),0)</f>
        <v>0</v>
      </c>
      <c r="K15">
        <f ca="1">IF(K$1&gt;$G15,IF($B$15="he",IF($B$3="em",$H15*(1-EXP(-0.05599*(K$1-$G15)))*OFFSET('Exponential Model'!$I$72,($B$18-2000)+($G15-K$1),0),IF($B$3="dm",$H15*(1-EXP(-0.05599*(K$1-$G15)))*OFFSET('Dispersion Model'!$I$72,($B$18-2000)+($G15-K$1),0),IF($B$3="pm",$H15*(1-EXP(-0.05599*(K$1-$G15)))*OFFSET('Piston Model'!$I$72,($B$18-2000)+($G15-K$1),0),"Wrong Code in B3"))),IF($B$3="em",$H15*OFFSET('Exponential Model'!$I$72,($B$18-2000)+($G15-K$1),0),IF($B$3="dm",$H15*OFFSET('Dispersion Model'!$I$72,($B$18-2000)+($G15-K$1),0),IF($B$3="pm",$H15*OFFSET('Piston Model'!$I$72,($B$18-2000)+($G15-K$1),0),"Wrong Code in B3")))),0)</f>
        <v>0</v>
      </c>
      <c r="L15">
        <f ca="1">IF(L$1&gt;$G15,IF($B$15="he",IF($B$3="em",$H15*(1-EXP(-0.05599*(L$1-$G15)))*OFFSET('Exponential Model'!$I$72,($B$18-2000)+($G15-L$1),0),IF($B$3="dm",$H15*(1-EXP(-0.05599*(L$1-$G15)))*OFFSET('Dispersion Model'!$I$72,($B$18-2000)+($G15-L$1),0),IF($B$3="pm",$H15*(1-EXP(-0.05599*(L$1-$G15)))*OFFSET('Piston Model'!$I$72,($B$18-2000)+($G15-L$1),0),"Wrong Code in B3"))),IF($B$3="em",$H15*OFFSET('Exponential Model'!$I$72,($B$18-2000)+($G15-L$1),0),IF($B$3="dm",$H15*OFFSET('Dispersion Model'!$I$72,($B$18-2000)+($G15-L$1),0),IF($B$3="pm",$H15*OFFSET('Piston Model'!$I$72,($B$18-2000)+($G15-L$1),0),"Wrong Code in B3")))),0)</f>
        <v>0.8</v>
      </c>
      <c r="M15">
        <f ca="1">IF(M$1&gt;$G15,IF($B$15="he",IF($B$3="em",$H15*(1-EXP(-0.05599*(M$1-$G15)))*OFFSET('Exponential Model'!$I$72,($B$18-2000)+($G15-M$1),0),IF($B$3="dm",$H15*(1-EXP(-0.05599*(M$1-$G15)))*OFFSET('Dispersion Model'!$I$72,($B$18-2000)+($G15-M$1),0),IF($B$3="pm",$H15*(1-EXP(-0.05599*(M$1-$G15)))*OFFSET('Piston Model'!$I$72,($B$18-2000)+($G15-M$1),0),"Wrong Code in B3"))),IF($B$3="em",$H15*OFFSET('Exponential Model'!$I$72,($B$18-2000)+($G15-M$1),0),IF($B$3="dm",$H15*OFFSET('Dispersion Model'!$I$72,($B$18-2000)+($G15-M$1),0),IF($B$3="pm",$H15*OFFSET('Piston Model'!$I$72,($B$18-2000)+($G15-M$1),0),"Wrong Code in B3")))),0)</f>
        <v>0</v>
      </c>
      <c r="N15">
        <f ca="1">IF(N$1&gt;$G15,IF($B$15="he",IF($B$3="em",$H15*(1-EXP(-0.05599*(N$1-$G15)))*OFFSET('Exponential Model'!$I$72,($B$18-2000)+($G15-N$1),0),IF($B$3="dm",$H15*(1-EXP(-0.05599*(N$1-$G15)))*OFFSET('Dispersion Model'!$I$72,($B$18-2000)+($G15-N$1),0),IF($B$3="pm",$H15*(1-EXP(-0.05599*(N$1-$G15)))*OFFSET('Piston Model'!$I$72,($B$18-2000)+($G15-N$1),0),"Wrong Code in B3"))),IF($B$3="em",$H15*OFFSET('Exponential Model'!$I$72,($B$18-2000)+($G15-N$1),0),IF($B$3="dm",$H15*OFFSET('Dispersion Model'!$I$72,($B$18-2000)+($G15-N$1),0),IF($B$3="pm",$H15*OFFSET('Piston Model'!$I$72,($B$18-2000)+($G15-N$1),0),"Wrong Code in B3")))),0)</f>
        <v>0</v>
      </c>
      <c r="O15">
        <f ca="1">IF(O$1&gt;$G15,IF($B$15="he",IF($B$3="em",$H15*(1-EXP(-0.05599*(O$1-$G15)))*OFFSET('Exponential Model'!$I$72,($B$18-2000)+($G15-O$1),0),IF($B$3="dm",$H15*(1-EXP(-0.05599*(O$1-$G15)))*OFFSET('Dispersion Model'!$I$72,($B$18-2000)+($G15-O$1),0),IF($B$3="pm",$H15*(1-EXP(-0.05599*(O$1-$G15)))*OFFSET('Piston Model'!$I$72,($B$18-2000)+($G15-O$1),0),"Wrong Code in B3"))),IF($B$3="em",$H15*OFFSET('Exponential Model'!$I$72,($B$18-2000)+($G15-O$1),0),IF($B$3="dm",$H15*OFFSET('Dispersion Model'!$I$72,($B$18-2000)+($G15-O$1),0),IF($B$3="pm",$H15*OFFSET('Piston Model'!$I$72,($B$18-2000)+($G15-O$1),0),"Wrong Code in B3")))),0)</f>
        <v>0</v>
      </c>
      <c r="P15">
        <f ca="1">IF(P$1&gt;$G15,IF($B$15="he",IF($B$3="em",$H15*(1-EXP(-0.05599*(P$1-$G15)))*OFFSET('Exponential Model'!$I$72,($B$18-2000)+($G15-P$1),0),IF($B$3="dm",$H15*(1-EXP(-0.05599*(P$1-$G15)))*OFFSET('Dispersion Model'!$I$72,($B$18-2000)+($G15-P$1),0),IF($B$3="pm",$H15*(1-EXP(-0.05599*(P$1-$G15)))*OFFSET('Piston Model'!$I$72,($B$18-2000)+($G15-P$1),0),"Wrong Code in B3"))),IF($B$3="em",$H15*OFFSET('Exponential Model'!$I$72,($B$18-2000)+($G15-P$1),0),IF($B$3="dm",$H15*OFFSET('Dispersion Model'!$I$72,($B$18-2000)+($G15-P$1),0),IF($B$3="pm",$H15*OFFSET('Piston Model'!$I$72,($B$18-2000)+($G15-P$1),0),"Wrong Code in B3")))),0)</f>
        <v>0</v>
      </c>
      <c r="Q15">
        <f ca="1">IF(Q$1&gt;$G15,IF($B$15="he",IF($B$3="em",$H15*(1-EXP(-0.05599*(Q$1-$G15)))*OFFSET('Exponential Model'!$I$72,($B$18-2000)+($G15-Q$1),0),IF($B$3="dm",$H15*(1-EXP(-0.05599*(Q$1-$G15)))*OFFSET('Dispersion Model'!$I$72,($B$18-2000)+($G15-Q$1),0),IF($B$3="pm",$H15*(1-EXP(-0.05599*(Q$1-$G15)))*OFFSET('Piston Model'!$I$72,($B$18-2000)+($G15-Q$1),0),"Wrong Code in B3"))),IF($B$3="em",$H15*OFFSET('Exponential Model'!$I$72,($B$18-2000)+($G15-Q$1),0),IF($B$3="dm",$H15*OFFSET('Dispersion Model'!$I$72,($B$18-2000)+($G15-Q$1),0),IF($B$3="pm",$H15*OFFSET('Piston Model'!$I$72,($B$18-2000)+($G15-Q$1),0),"Wrong Code in B3")))),0)</f>
        <v>0</v>
      </c>
      <c r="R15">
        <f ca="1">IF(R$1&gt;$G15,IF($B$15="he",IF($B$3="em",$H15*(1-EXP(-0.05599*(R$1-$G15)))*OFFSET('Exponential Model'!$I$72,($B$18-2000)+($G15-R$1),0),IF($B$3="dm",$H15*(1-EXP(-0.05599*(R$1-$G15)))*OFFSET('Dispersion Model'!$I$72,($B$18-2000)+($G15-R$1),0),IF($B$3="pm",$H15*(1-EXP(-0.05599*(R$1-$G15)))*OFFSET('Piston Model'!$I$72,($B$18-2000)+($G15-R$1),0),"Wrong Code in B3"))),IF($B$3="em",$H15*OFFSET('Exponential Model'!$I$72,($B$18-2000)+($G15-R$1),0),IF($B$3="dm",$H15*OFFSET('Dispersion Model'!$I$72,($B$18-2000)+($G15-R$1),0),IF($B$3="pm",$H15*OFFSET('Piston Model'!$I$72,($B$18-2000)+($G15-R$1),0),"Wrong Code in B3")))),0)</f>
        <v>0</v>
      </c>
      <c r="S15">
        <f ca="1">IF(S$1&gt;$G15,IF($B$15="he",IF($B$3="em",$H15*(1-EXP(-0.05599*(S$1-$G15)))*OFFSET('Exponential Model'!$I$72,($B$18-2000)+($G15-S$1),0),IF($B$3="dm",$H15*(1-EXP(-0.05599*(S$1-$G15)))*OFFSET('Dispersion Model'!$I$72,($B$18-2000)+($G15-S$1),0),IF($B$3="pm",$H15*(1-EXP(-0.05599*(S$1-$G15)))*OFFSET('Piston Model'!$I$72,($B$18-2000)+($G15-S$1),0),"Wrong Code in B3"))),IF($B$3="em",$H15*OFFSET('Exponential Model'!$I$72,($B$18-2000)+($G15-S$1),0),IF($B$3="dm",$H15*OFFSET('Dispersion Model'!$I$72,($B$18-2000)+($G15-S$1),0),IF($B$3="pm",$H15*OFFSET('Piston Model'!$I$72,($B$18-2000)+($G15-S$1),0),"Wrong Code in B3")))),0)</f>
        <v>0</v>
      </c>
      <c r="T15">
        <f ca="1">IF(T$1&gt;$G15,IF($B$15="he",IF($B$3="em",$H15*(1-EXP(-0.05599*(T$1-$G15)))*OFFSET('Exponential Model'!$I$72,($B$18-2000)+($G15-T$1),0),IF($B$3="dm",$H15*(1-EXP(-0.05599*(T$1-$G15)))*OFFSET('Dispersion Model'!$I$72,($B$18-2000)+($G15-T$1),0),IF($B$3="pm",$H15*(1-EXP(-0.05599*(T$1-$G15)))*OFFSET('Piston Model'!$I$72,($B$18-2000)+($G15-T$1),0),"Wrong Code in B3"))),IF($B$3="em",$H15*OFFSET('Exponential Model'!$I$72,($B$18-2000)+($G15-T$1),0),IF($B$3="dm",$H15*OFFSET('Dispersion Model'!$I$72,($B$18-2000)+($G15-T$1),0),IF($B$3="pm",$H15*OFFSET('Piston Model'!$I$72,($B$18-2000)+($G15-T$1),0),"Wrong Code in B3")))),0)</f>
        <v>0</v>
      </c>
      <c r="U15">
        <f ca="1">IF(U$1&gt;$G15,IF($B$15="he",IF($B$3="em",$H15*(1-EXP(-0.05599*(U$1-$G15)))*OFFSET('Exponential Model'!$I$72,($B$18-2000)+($G15-U$1),0),IF($B$3="dm",$H15*(1-EXP(-0.05599*(U$1-$G15)))*OFFSET('Dispersion Model'!$I$72,($B$18-2000)+($G15-U$1),0),IF($B$3="pm",$H15*(1-EXP(-0.05599*(U$1-$G15)))*OFFSET('Piston Model'!$I$72,($B$18-2000)+($G15-U$1),0),"Wrong Code in B3"))),IF($B$3="em",$H15*OFFSET('Exponential Model'!$I$72,($B$18-2000)+($G15-U$1),0),IF($B$3="dm",$H15*OFFSET('Dispersion Model'!$I$72,($B$18-2000)+($G15-U$1),0),IF($B$3="pm",$H15*OFFSET('Piston Model'!$I$72,($B$18-2000)+($G15-U$1),0),"Wrong Code in B3")))),0)</f>
        <v>0</v>
      </c>
      <c r="V15">
        <f ca="1">IF(V$1&gt;$G15,IF($B$15="he",IF($B$3="em",$H15*(1-EXP(-0.05599*(V$1-$G15)))*OFFSET('Exponential Model'!$I$72,($B$18-2000)+($G15-V$1),0),IF($B$3="dm",$H15*(1-EXP(-0.05599*(V$1-$G15)))*OFFSET('Dispersion Model'!$I$72,($B$18-2000)+($G15-V$1),0),IF($B$3="pm",$H15*(1-EXP(-0.05599*(V$1-$G15)))*OFFSET('Piston Model'!$I$72,($B$18-2000)+($G15-V$1),0),"Wrong Code in B3"))),IF($B$3="em",$H15*OFFSET('Exponential Model'!$I$72,($B$18-2000)+($G15-V$1),0),IF($B$3="dm",$H15*OFFSET('Dispersion Model'!$I$72,($B$18-2000)+($G15-V$1),0),IF($B$3="pm",$H15*OFFSET('Piston Model'!$I$72,($B$18-2000)+($G15-V$1),0),"Wrong Code in B3")))),0)</f>
        <v>0</v>
      </c>
      <c r="W15">
        <f ca="1">IF(W$1&gt;$G15,IF($B$15="he",IF($B$3="em",$H15*(1-EXP(-0.05599*(W$1-$G15)))*OFFSET('Exponential Model'!$I$72,($B$18-2000)+($G15-W$1),0),IF($B$3="dm",$H15*(1-EXP(-0.05599*(W$1-$G15)))*OFFSET('Dispersion Model'!$I$72,($B$18-2000)+($G15-W$1),0),IF($B$3="pm",$H15*(1-EXP(-0.05599*(W$1-$G15)))*OFFSET('Piston Model'!$I$72,($B$18-2000)+($G15-W$1),0),"Wrong Code in B3"))),IF($B$3="em",$H15*OFFSET('Exponential Model'!$I$72,($B$18-2000)+($G15-W$1),0),IF($B$3="dm",$H15*OFFSET('Dispersion Model'!$I$72,($B$18-2000)+($G15-W$1),0),IF($B$3="pm",$H15*OFFSET('Piston Model'!$I$72,($B$18-2000)+($G15-W$1),0),"Wrong Code in B3")))),0)</f>
        <v>0</v>
      </c>
      <c r="X15">
        <f ca="1">IF(X$1&gt;$G15,IF($B$15="he",IF($B$3="em",$H15*(1-EXP(-0.05599*(X$1-$G15)))*OFFSET('Exponential Model'!$I$72,($B$18-2000)+($G15-X$1),0),IF($B$3="dm",$H15*(1-EXP(-0.05599*(X$1-$G15)))*OFFSET('Dispersion Model'!$I$72,($B$18-2000)+($G15-X$1),0),IF($B$3="pm",$H15*(1-EXP(-0.05599*(X$1-$G15)))*OFFSET('Piston Model'!$I$72,($B$18-2000)+($G15-X$1),0),"Wrong Code in B3"))),IF($B$3="em",$H15*OFFSET('Exponential Model'!$I$72,($B$18-2000)+($G15-X$1),0),IF($B$3="dm",$H15*OFFSET('Dispersion Model'!$I$72,($B$18-2000)+($G15-X$1),0),IF($B$3="pm",$H15*OFFSET('Piston Model'!$I$72,($B$18-2000)+($G15-X$1),0),"Wrong Code in B3")))),0)</f>
        <v>0</v>
      </c>
      <c r="Y15">
        <f ca="1">IF(Y$1&gt;$G15,IF($B$15="he",IF($B$3="em",$H15*(1-EXP(-0.05599*(Y$1-$G15)))*OFFSET('Exponential Model'!$I$72,($B$18-2000)+($G15-Y$1),0),IF($B$3="dm",$H15*(1-EXP(-0.05599*(Y$1-$G15)))*OFFSET('Dispersion Model'!$I$72,($B$18-2000)+($G15-Y$1),0),IF($B$3="pm",$H15*(1-EXP(-0.05599*(Y$1-$G15)))*OFFSET('Piston Model'!$I$72,($B$18-2000)+($G15-Y$1),0),"Wrong Code in B3"))),IF($B$3="em",$H15*OFFSET('Exponential Model'!$I$72,($B$18-2000)+($G15-Y$1),0),IF($B$3="dm",$H15*OFFSET('Dispersion Model'!$I$72,($B$18-2000)+($G15-Y$1),0),IF($B$3="pm",$H15*OFFSET('Piston Model'!$I$72,($B$18-2000)+($G15-Y$1),0),"Wrong Code in B3")))),0)</f>
        <v>0</v>
      </c>
      <c r="Z15">
        <f ca="1">IF(Z$1&gt;$G15,IF($B$15="he",IF($B$3="em",$H15*(1-EXP(-0.05599*(Z$1-$G15)))*OFFSET('Exponential Model'!$I$72,($B$18-2000)+($G15-Z$1),0),IF($B$3="dm",$H15*(1-EXP(-0.05599*(Z$1-$G15)))*OFFSET('Dispersion Model'!$I$72,($B$18-2000)+($G15-Z$1),0),IF($B$3="pm",$H15*(1-EXP(-0.05599*(Z$1-$G15)))*OFFSET('Piston Model'!$I$72,($B$18-2000)+($G15-Z$1),0),"Wrong Code in B3"))),IF($B$3="em",$H15*OFFSET('Exponential Model'!$I$72,($B$18-2000)+($G15-Z$1),0),IF($B$3="dm",$H15*OFFSET('Dispersion Model'!$I$72,($B$18-2000)+($G15-Z$1),0),IF($B$3="pm",$H15*OFFSET('Piston Model'!$I$72,($B$18-2000)+($G15-Z$1),0),"Wrong Code in B3")))),0)</f>
        <v>0</v>
      </c>
      <c r="AA15">
        <f ca="1">IF(AA$1&gt;$G15,IF($B$15="he",IF($B$3="em",$H15*(1-EXP(-0.05599*(AA$1-$G15)))*OFFSET('Exponential Model'!$I$72,($B$18-2000)+($G15-AA$1),0),IF($B$3="dm",$H15*(1-EXP(-0.05599*(AA$1-$G15)))*OFFSET('Dispersion Model'!$I$72,($B$18-2000)+($G15-AA$1),0),IF($B$3="pm",$H15*(1-EXP(-0.05599*(AA$1-$G15)))*OFFSET('Piston Model'!$I$72,($B$18-2000)+($G15-AA$1),0),"Wrong Code in B3"))),IF($B$3="em",$H15*OFFSET('Exponential Model'!$I$72,($B$18-2000)+($G15-AA$1),0),IF($B$3="dm",$H15*OFFSET('Dispersion Model'!$I$72,($B$18-2000)+($G15-AA$1),0),IF($B$3="pm",$H15*OFFSET('Piston Model'!$I$72,($B$18-2000)+($G15-AA$1),0),"Wrong Code in B3")))),0)</f>
        <v>0</v>
      </c>
      <c r="AB15">
        <f ca="1">IF(AB$1&gt;$G15,IF($B$15="he",IF($B$3="em",$H15*(1-EXP(-0.05599*(AB$1-$G15)))*OFFSET('Exponential Model'!$I$72,($B$18-2000)+($G15-AB$1),0),IF($B$3="dm",$H15*(1-EXP(-0.05599*(AB$1-$G15)))*OFFSET('Dispersion Model'!$I$72,($B$18-2000)+($G15-AB$1),0),IF($B$3="pm",$H15*(1-EXP(-0.05599*(AB$1-$G15)))*OFFSET('Piston Model'!$I$72,($B$18-2000)+($G15-AB$1),0),"Wrong Code in B3"))),IF($B$3="em",$H15*OFFSET('Exponential Model'!$I$72,($B$18-2000)+($G15-AB$1),0),IF($B$3="dm",$H15*OFFSET('Dispersion Model'!$I$72,($B$18-2000)+($G15-AB$1),0),IF($B$3="pm",$H15*OFFSET('Piston Model'!$I$72,($B$18-2000)+($G15-AB$1),0),"Wrong Code in B3")))),0)</f>
        <v>0</v>
      </c>
      <c r="AC15">
        <f ca="1">IF(AC$1&gt;$G15,IF($B$15="he",IF($B$3="em",$H15*(1-EXP(-0.05599*(AC$1-$G15)))*OFFSET('Exponential Model'!$I$72,($B$18-2000)+($G15-AC$1),0),IF($B$3="dm",$H15*(1-EXP(-0.05599*(AC$1-$G15)))*OFFSET('Dispersion Model'!$I$72,($B$18-2000)+($G15-AC$1),0),IF($B$3="pm",$H15*(1-EXP(-0.05599*(AC$1-$G15)))*OFFSET('Piston Model'!$I$72,($B$18-2000)+($G15-AC$1),0),"Wrong Code in B3"))),IF($B$3="em",$H15*OFFSET('Exponential Model'!$I$72,($B$18-2000)+($G15-AC$1),0),IF($B$3="dm",$H15*OFFSET('Dispersion Model'!$I$72,($B$18-2000)+($G15-AC$1),0),IF($B$3="pm",$H15*OFFSET('Piston Model'!$I$72,($B$18-2000)+($G15-AC$1),0),"Wrong Code in B3")))),0)</f>
        <v>0</v>
      </c>
      <c r="AD15">
        <f ca="1">IF(AD$1&gt;$G15,IF($B$15="he",IF($B$3="em",$H15*(1-EXP(-0.05599*(AD$1-$G15)))*OFFSET('Exponential Model'!$I$72,($B$18-2000)+($G15-AD$1),0),IF($B$3="dm",$H15*(1-EXP(-0.05599*(AD$1-$G15)))*OFFSET('Dispersion Model'!$I$72,($B$18-2000)+($G15-AD$1),0),IF($B$3="pm",$H15*(1-EXP(-0.05599*(AD$1-$G15)))*OFFSET('Piston Model'!$I$72,($B$18-2000)+($G15-AD$1),0),"Wrong Code in B3"))),IF($B$3="em",$H15*OFFSET('Exponential Model'!$I$72,($B$18-2000)+($G15-AD$1),0),IF($B$3="dm",$H15*OFFSET('Dispersion Model'!$I$72,($B$18-2000)+($G15-AD$1),0),IF($B$3="pm",$H15*OFFSET('Piston Model'!$I$72,($B$18-2000)+($G15-AD$1),0),"Wrong Code in B3")))),0)</f>
        <v>0</v>
      </c>
      <c r="AE15">
        <f ca="1">IF(AE$1&gt;$G15,IF($B$15="he",IF($B$3="em",$H15*(1-EXP(-0.05599*(AE$1-$G15)))*OFFSET('Exponential Model'!$I$72,($B$18-2000)+($G15-AE$1),0),IF($B$3="dm",$H15*(1-EXP(-0.05599*(AE$1-$G15)))*OFFSET('Dispersion Model'!$I$72,($B$18-2000)+($G15-AE$1),0),IF($B$3="pm",$H15*(1-EXP(-0.05599*(AE$1-$G15)))*OFFSET('Piston Model'!$I$72,($B$18-2000)+($G15-AE$1),0),"Wrong Code in B3"))),IF($B$3="em",$H15*OFFSET('Exponential Model'!$I$72,($B$18-2000)+($G15-AE$1),0),IF($B$3="dm",$H15*OFFSET('Dispersion Model'!$I$72,($B$18-2000)+($G15-AE$1),0),IF($B$3="pm",$H15*OFFSET('Piston Model'!$I$72,($B$18-2000)+($G15-AE$1),0),"Wrong Code in B3")))),0)</f>
        <v>0</v>
      </c>
      <c r="AF15">
        <f ca="1">IF(AF$1&gt;$G15,IF($B$15="he",IF($B$3="em",$H15*(1-EXP(-0.05599*(AF$1-$G15)))*OFFSET('Exponential Model'!$I$72,($B$18-2000)+($G15-AF$1),0),IF($B$3="dm",$H15*(1-EXP(-0.05599*(AF$1-$G15)))*OFFSET('Dispersion Model'!$I$72,($B$18-2000)+($G15-AF$1),0),IF($B$3="pm",$H15*(1-EXP(-0.05599*(AF$1-$G15)))*OFFSET('Piston Model'!$I$72,($B$18-2000)+($G15-AF$1),0),"Wrong Code in B3"))),IF($B$3="em",$H15*OFFSET('Exponential Model'!$I$72,($B$18-2000)+($G15-AF$1),0),IF($B$3="dm",$H15*OFFSET('Dispersion Model'!$I$72,($B$18-2000)+($G15-AF$1),0),IF($B$3="pm",$H15*OFFSET('Piston Model'!$I$72,($B$18-2000)+($G15-AF$1),0),"Wrong Code in B3")))),0)</f>
        <v>0</v>
      </c>
      <c r="AG15">
        <f ca="1">IF(AG$1&gt;$G15,IF($B$15="he",IF($B$3="em",$H15*(1-EXP(-0.05599*(AG$1-$G15)))*OFFSET('Exponential Model'!$I$72,($B$18-2000)+($G15-AG$1),0),IF($B$3="dm",$H15*(1-EXP(-0.05599*(AG$1-$G15)))*OFFSET('Dispersion Model'!$I$72,($B$18-2000)+($G15-AG$1),0),IF($B$3="pm",$H15*(1-EXP(-0.05599*(AG$1-$G15)))*OFFSET('Piston Model'!$I$72,($B$18-2000)+($G15-AG$1),0),"Wrong Code in B3"))),IF($B$3="em",$H15*OFFSET('Exponential Model'!$I$72,($B$18-2000)+($G15-AG$1),0),IF($B$3="dm",$H15*OFFSET('Dispersion Model'!$I$72,($B$18-2000)+($G15-AG$1),0),IF($B$3="pm",$H15*OFFSET('Piston Model'!$I$72,($B$18-2000)+($G15-AG$1),0),"Wrong Code in B3")))),0)</f>
        <v>0</v>
      </c>
      <c r="AH15">
        <f ca="1">IF(AH$1&gt;$G15,IF($B$15="he",IF($B$3="em",$H15*(1-EXP(-0.05599*(AH$1-$G15)))*OFFSET('Exponential Model'!$I$72,($B$18-2000)+($G15-AH$1),0),IF($B$3="dm",$H15*(1-EXP(-0.05599*(AH$1-$G15)))*OFFSET('Dispersion Model'!$I$72,($B$18-2000)+($G15-AH$1),0),IF($B$3="pm",$H15*(1-EXP(-0.05599*(AH$1-$G15)))*OFFSET('Piston Model'!$I$72,($B$18-2000)+($G15-AH$1),0),"Wrong Code in B3"))),IF($B$3="em",$H15*OFFSET('Exponential Model'!$I$72,($B$18-2000)+($G15-AH$1),0),IF($B$3="dm",$H15*OFFSET('Dispersion Model'!$I$72,($B$18-2000)+($G15-AH$1),0),IF($B$3="pm",$H15*OFFSET('Piston Model'!$I$72,($B$18-2000)+($G15-AH$1),0),"Wrong Code in B3")))),0)</f>
        <v>0</v>
      </c>
      <c r="AI15">
        <f ca="1">IF(AI$1&gt;$G15,IF($B$15="he",IF($B$3="em",$H15*(1-EXP(-0.05599*(AI$1-$G15)))*OFFSET('Exponential Model'!$I$72,($B$18-2000)+($G15-AI$1),0),IF($B$3="dm",$H15*(1-EXP(-0.05599*(AI$1-$G15)))*OFFSET('Dispersion Model'!$I$72,($B$18-2000)+($G15-AI$1),0),IF($B$3="pm",$H15*(1-EXP(-0.05599*(AI$1-$G15)))*OFFSET('Piston Model'!$I$72,($B$18-2000)+($G15-AI$1),0),"Wrong Code in B3"))),IF($B$3="em",$H15*OFFSET('Exponential Model'!$I$72,($B$18-2000)+($G15-AI$1),0),IF($B$3="dm",$H15*OFFSET('Dispersion Model'!$I$72,($B$18-2000)+($G15-AI$1),0),IF($B$3="pm",$H15*OFFSET('Piston Model'!$I$72,($B$18-2000)+($G15-AI$1),0),"Wrong Code in B3")))),0)</f>
        <v>0</v>
      </c>
      <c r="AJ15">
        <f ca="1">IF(AJ$1&gt;$G15,IF($B$15="he",IF($B$3="em",$H15*(1-EXP(-0.05599*(AJ$1-$G15)))*OFFSET('Exponential Model'!$I$72,($B$18-2000)+($G15-AJ$1),0),IF($B$3="dm",$H15*(1-EXP(-0.05599*(AJ$1-$G15)))*OFFSET('Dispersion Model'!$I$72,($B$18-2000)+($G15-AJ$1),0),IF($B$3="pm",$H15*(1-EXP(-0.05599*(AJ$1-$G15)))*OFFSET('Piston Model'!$I$72,($B$18-2000)+($G15-AJ$1),0),"Wrong Code in B3"))),IF($B$3="em",$H15*OFFSET('Exponential Model'!$I$72,($B$18-2000)+($G15-AJ$1),0),IF($B$3="dm",$H15*OFFSET('Dispersion Model'!$I$72,($B$18-2000)+($G15-AJ$1),0),IF($B$3="pm",$H15*OFFSET('Piston Model'!$I$72,($B$18-2000)+($G15-AJ$1),0),"Wrong Code in B3")))),0)</f>
        <v>0</v>
      </c>
      <c r="AK15">
        <f ca="1">IF(AK$1&gt;$G15,IF($B$15="he",IF($B$3="em",$H15*(1-EXP(-0.05599*(AK$1-$G15)))*OFFSET('Exponential Model'!$I$72,($B$18-2000)+($G15-AK$1),0),IF($B$3="dm",$H15*(1-EXP(-0.05599*(AK$1-$G15)))*OFFSET('Dispersion Model'!$I$72,($B$18-2000)+($G15-AK$1),0),IF($B$3="pm",$H15*(1-EXP(-0.05599*(AK$1-$G15)))*OFFSET('Piston Model'!$I$72,($B$18-2000)+($G15-AK$1),0),"Wrong Code in B3"))),IF($B$3="em",$H15*OFFSET('Exponential Model'!$I$72,($B$18-2000)+($G15-AK$1),0),IF($B$3="dm",$H15*OFFSET('Dispersion Model'!$I$72,($B$18-2000)+($G15-AK$1),0),IF($B$3="pm",$H15*OFFSET('Piston Model'!$I$72,($B$18-2000)+($G15-AK$1),0),"Wrong Code in B3")))),0)</f>
        <v>0</v>
      </c>
      <c r="AL15">
        <f ca="1">IF(AL$1&gt;$G15,IF($B$15="he",IF($B$3="em",$H15*(1-EXP(-0.05599*(AL$1-$G15)))*OFFSET('Exponential Model'!$I$72,($B$18-2000)+($G15-AL$1),0),IF($B$3="dm",$H15*(1-EXP(-0.05599*(AL$1-$G15)))*OFFSET('Dispersion Model'!$I$72,($B$18-2000)+($G15-AL$1),0),IF($B$3="pm",$H15*(1-EXP(-0.05599*(AL$1-$G15)))*OFFSET('Piston Model'!$I$72,($B$18-2000)+($G15-AL$1),0),"Wrong Code in B3"))),IF($B$3="em",$H15*OFFSET('Exponential Model'!$I$72,($B$18-2000)+($G15-AL$1),0),IF($B$3="dm",$H15*OFFSET('Dispersion Model'!$I$72,($B$18-2000)+($G15-AL$1),0),IF($B$3="pm",$H15*OFFSET('Piston Model'!$I$72,($B$18-2000)+($G15-AL$1),0),"Wrong Code in B3")))),0)</f>
        <v>0</v>
      </c>
      <c r="AM15">
        <f ca="1">IF(AM$1&gt;$G15,IF($B$15="he",IF($B$3="em",$H15*(1-EXP(-0.05599*(AM$1-$G15)))*OFFSET('Exponential Model'!$I$72,($B$18-2000)+($G15-AM$1),0),IF($B$3="dm",$H15*(1-EXP(-0.05599*(AM$1-$G15)))*OFFSET('Dispersion Model'!$I$72,($B$18-2000)+($G15-AM$1),0),IF($B$3="pm",$H15*(1-EXP(-0.05599*(AM$1-$G15)))*OFFSET('Piston Model'!$I$72,($B$18-2000)+($G15-AM$1),0),"Wrong Code in B3"))),IF($B$3="em",$H15*OFFSET('Exponential Model'!$I$72,($B$18-2000)+($G15-AM$1),0),IF($B$3="dm",$H15*OFFSET('Dispersion Model'!$I$72,($B$18-2000)+($G15-AM$1),0),IF($B$3="pm",$H15*OFFSET('Piston Model'!$I$72,($B$18-2000)+($G15-AM$1),0),"Wrong Code in B3")))),0)</f>
        <v>0</v>
      </c>
      <c r="AN15">
        <f ca="1">IF(AN$1&gt;$G15,IF($B$15="he",IF($B$3="em",$H15*(1-EXP(-0.05599*(AN$1-$G15)))*OFFSET('Exponential Model'!$I$72,($B$18-2000)+($G15-AN$1),0),IF($B$3="dm",$H15*(1-EXP(-0.05599*(AN$1-$G15)))*OFFSET('Dispersion Model'!$I$72,($B$18-2000)+($G15-AN$1),0),IF($B$3="pm",$H15*(1-EXP(-0.05599*(AN$1-$G15)))*OFFSET('Piston Model'!$I$72,($B$18-2000)+($G15-AN$1),0),"Wrong Code in B3"))),IF($B$3="em",$H15*OFFSET('Exponential Model'!$I$72,($B$18-2000)+($G15-AN$1),0),IF($B$3="dm",$H15*OFFSET('Dispersion Model'!$I$72,($B$18-2000)+($G15-AN$1),0),IF($B$3="pm",$H15*OFFSET('Piston Model'!$I$72,($B$18-2000)+($G15-AN$1),0),"Wrong Code in B3")))),0)</f>
        <v>0</v>
      </c>
      <c r="AO15">
        <f ca="1">IF(AO$1&gt;$G15,IF($B$15="he",IF($B$3="em",$H15*(1-EXP(-0.05599*(AO$1-$G15)))*OFFSET('Exponential Model'!$I$72,($B$18-2000)+($G15-AO$1),0),IF($B$3="dm",$H15*(1-EXP(-0.05599*(AO$1-$G15)))*OFFSET('Dispersion Model'!$I$72,($B$18-2000)+($G15-AO$1),0),IF($B$3="pm",$H15*(1-EXP(-0.05599*(AO$1-$G15)))*OFFSET('Piston Model'!$I$72,($B$18-2000)+($G15-AO$1),0),"Wrong Code in B3"))),IF($B$3="em",$H15*OFFSET('Exponential Model'!$I$72,($B$18-2000)+($G15-AO$1),0),IF($B$3="dm",$H15*OFFSET('Dispersion Model'!$I$72,($B$18-2000)+($G15-AO$1),0),IF($B$3="pm",$H15*OFFSET('Piston Model'!$I$72,($B$18-2000)+($G15-AO$1),0),"Wrong Code in B3")))),0)</f>
        <v>0</v>
      </c>
      <c r="AP15">
        <f ca="1">IF(AP$1&gt;$G15,IF($B$15="he",IF($B$3="em",$H15*(1-EXP(-0.05599*(AP$1-$G15)))*OFFSET('Exponential Model'!$I$72,($B$18-2000)+($G15-AP$1),0),IF($B$3="dm",$H15*(1-EXP(-0.05599*(AP$1-$G15)))*OFFSET('Dispersion Model'!$I$72,($B$18-2000)+($G15-AP$1),0),IF($B$3="pm",$H15*(1-EXP(-0.05599*(AP$1-$G15)))*OFFSET('Piston Model'!$I$72,($B$18-2000)+($G15-AP$1),0),"Wrong Code in B3"))),IF($B$3="em",$H15*OFFSET('Exponential Model'!$I$72,($B$18-2000)+($G15-AP$1),0),IF($B$3="dm",$H15*OFFSET('Dispersion Model'!$I$72,($B$18-2000)+($G15-AP$1),0),IF($B$3="pm",$H15*OFFSET('Piston Model'!$I$72,($B$18-2000)+($G15-AP$1),0),"Wrong Code in B3")))),0)</f>
        <v>0</v>
      </c>
      <c r="AQ15">
        <f ca="1">IF(AQ$1&gt;$G15,IF($B$15="he",IF($B$3="em",$H15*(1-EXP(-0.05599*(AQ$1-$G15)))*OFFSET('Exponential Model'!$I$72,($B$18-2000)+($G15-AQ$1),0),IF($B$3="dm",$H15*(1-EXP(-0.05599*(AQ$1-$G15)))*OFFSET('Dispersion Model'!$I$72,($B$18-2000)+($G15-AQ$1),0),IF($B$3="pm",$H15*(1-EXP(-0.05599*(AQ$1-$G15)))*OFFSET('Piston Model'!$I$72,($B$18-2000)+($G15-AQ$1),0),"Wrong Code in B3"))),IF($B$3="em",$H15*OFFSET('Exponential Model'!$I$72,($B$18-2000)+($G15-AQ$1),0),IF($B$3="dm",$H15*OFFSET('Dispersion Model'!$I$72,($B$18-2000)+($G15-AQ$1),0),IF($B$3="pm",$H15*OFFSET('Piston Model'!$I$72,($B$18-2000)+($G15-AQ$1),0),"Wrong Code in B3")))),0)</f>
        <v>0</v>
      </c>
      <c r="AR15">
        <f ca="1">IF(AR$1&gt;$G15,IF($B$15="he",IF($B$3="em",$H15*(1-EXP(-0.05599*(AR$1-$G15)))*OFFSET('Exponential Model'!$I$72,($B$18-2000)+($G15-AR$1),0),IF($B$3="dm",$H15*(1-EXP(-0.05599*(AR$1-$G15)))*OFFSET('Dispersion Model'!$I$72,($B$18-2000)+($G15-AR$1),0),IF($B$3="pm",$H15*(1-EXP(-0.05599*(AR$1-$G15)))*OFFSET('Piston Model'!$I$72,($B$18-2000)+($G15-AR$1),0),"Wrong Code in B3"))),IF($B$3="em",$H15*OFFSET('Exponential Model'!$I$72,($B$18-2000)+($G15-AR$1),0),IF($B$3="dm",$H15*OFFSET('Dispersion Model'!$I$72,($B$18-2000)+($G15-AR$1),0),IF($B$3="pm",$H15*OFFSET('Piston Model'!$I$72,($B$18-2000)+($G15-AR$1),0),"Wrong Code in B3")))),0)</f>
        <v>0</v>
      </c>
      <c r="AS15">
        <f ca="1">IF(AS$1&gt;$G15,IF($B$15="he",IF($B$3="em",$H15*(1-EXP(-0.05599*(AS$1-$G15)))*OFFSET('Exponential Model'!$I$72,($B$18-2000)+($G15-AS$1),0),IF($B$3="dm",$H15*(1-EXP(-0.05599*(AS$1-$G15)))*OFFSET('Dispersion Model'!$I$72,($B$18-2000)+($G15-AS$1),0),IF($B$3="pm",$H15*(1-EXP(-0.05599*(AS$1-$G15)))*OFFSET('Piston Model'!$I$72,($B$18-2000)+($G15-AS$1),0),"Wrong Code in B3"))),IF($B$3="em",$H15*OFFSET('Exponential Model'!$I$72,($B$18-2000)+($G15-AS$1),0),IF($B$3="dm",$H15*OFFSET('Dispersion Model'!$I$72,($B$18-2000)+($G15-AS$1),0),IF($B$3="pm",$H15*OFFSET('Piston Model'!$I$72,($B$18-2000)+($G15-AS$1),0),"Wrong Code in B3")))),0)</f>
        <v>0</v>
      </c>
      <c r="AT15">
        <f ca="1">IF(AT$1&gt;$G15,IF($B$15="he",IF($B$3="em",$H15*(1-EXP(-0.05599*(AT$1-$G15)))*OFFSET('Exponential Model'!$I$72,($B$18-2000)+($G15-AT$1),0),IF($B$3="dm",$H15*(1-EXP(-0.05599*(AT$1-$G15)))*OFFSET('Dispersion Model'!$I$72,($B$18-2000)+($G15-AT$1),0),IF($B$3="pm",$H15*(1-EXP(-0.05599*(AT$1-$G15)))*OFFSET('Piston Model'!$I$72,($B$18-2000)+($G15-AT$1),0),"Wrong Code in B3"))),IF($B$3="em",$H15*OFFSET('Exponential Model'!$I$72,($B$18-2000)+($G15-AT$1),0),IF($B$3="dm",$H15*OFFSET('Dispersion Model'!$I$72,($B$18-2000)+($G15-AT$1),0),IF($B$3="pm",$H15*OFFSET('Piston Model'!$I$72,($B$18-2000)+($G15-AT$1),0),"Wrong Code in B3")))),0)</f>
        <v>0</v>
      </c>
      <c r="AU15">
        <f ca="1">IF(AU$1&gt;$G15,IF($B$15="he",IF($B$3="em",$H15*(1-EXP(-0.05599*(AU$1-$G15)))*OFFSET('Exponential Model'!$I$72,($B$18-2000)+($G15-AU$1),0),IF($B$3="dm",$H15*(1-EXP(-0.05599*(AU$1-$G15)))*OFFSET('Dispersion Model'!$I$72,($B$18-2000)+($G15-AU$1),0),IF($B$3="pm",$H15*(1-EXP(-0.05599*(AU$1-$G15)))*OFFSET('Piston Model'!$I$72,($B$18-2000)+($G15-AU$1),0),"Wrong Code in B3"))),IF($B$3="em",$H15*OFFSET('Exponential Model'!$I$72,($B$18-2000)+($G15-AU$1),0),IF($B$3="dm",$H15*OFFSET('Dispersion Model'!$I$72,($B$18-2000)+($G15-AU$1),0),IF($B$3="pm",$H15*OFFSET('Piston Model'!$I$72,($B$18-2000)+($G15-AU$1),0),"Wrong Code in B3")))),0)</f>
        <v>0</v>
      </c>
      <c r="AV15">
        <f ca="1">IF(AV$1&gt;$G15,IF($B$15="he",IF($B$3="em",$H15*(1-EXP(-0.05599*(AV$1-$G15)))*OFFSET('Exponential Model'!$I$72,($B$18-2000)+($G15-AV$1),0),IF($B$3="dm",$H15*(1-EXP(-0.05599*(AV$1-$G15)))*OFFSET('Dispersion Model'!$I$72,($B$18-2000)+($G15-AV$1),0),IF($B$3="pm",$H15*(1-EXP(-0.05599*(AV$1-$G15)))*OFFSET('Piston Model'!$I$72,($B$18-2000)+($G15-AV$1),0),"Wrong Code in B3"))),IF($B$3="em",$H15*OFFSET('Exponential Model'!$I$72,($B$18-2000)+($G15-AV$1),0),IF($B$3="dm",$H15*OFFSET('Dispersion Model'!$I$72,($B$18-2000)+($G15-AV$1),0),IF($B$3="pm",$H15*OFFSET('Piston Model'!$I$72,($B$18-2000)+($G15-AV$1),0),"Wrong Code in B3")))),0)</f>
        <v>0</v>
      </c>
      <c r="AW15">
        <f ca="1">IF(AW$1&gt;$G15,IF($B$15="he",IF($B$3="em",$H15*(1-EXP(-0.05599*(AW$1-$G15)))*OFFSET('Exponential Model'!$I$72,($B$18-2000)+($G15-AW$1),0),IF($B$3="dm",$H15*(1-EXP(-0.05599*(AW$1-$G15)))*OFFSET('Dispersion Model'!$I$72,($B$18-2000)+($G15-AW$1),0),IF($B$3="pm",$H15*(1-EXP(-0.05599*(AW$1-$G15)))*OFFSET('Piston Model'!$I$72,($B$18-2000)+($G15-AW$1),0),"Wrong Code in B3"))),IF($B$3="em",$H15*OFFSET('Exponential Model'!$I$72,($B$18-2000)+($G15-AW$1),0),IF($B$3="dm",$H15*OFFSET('Dispersion Model'!$I$72,($B$18-2000)+($G15-AW$1),0),IF($B$3="pm",$H15*OFFSET('Piston Model'!$I$72,($B$18-2000)+($G15-AW$1),0),"Wrong Code in B3")))),0)</f>
        <v>0</v>
      </c>
      <c r="AX15">
        <f ca="1">IF(AX$1&gt;$G15,IF($B$15="he",IF($B$3="em",$H15*(1-EXP(-0.05599*(AX$1-$G15)))*OFFSET('Exponential Model'!$I$72,($B$18-2000)+($G15-AX$1),0),IF($B$3="dm",$H15*(1-EXP(-0.05599*(AX$1-$G15)))*OFFSET('Dispersion Model'!$I$72,($B$18-2000)+($G15-AX$1),0),IF($B$3="pm",$H15*(1-EXP(-0.05599*(AX$1-$G15)))*OFFSET('Piston Model'!$I$72,($B$18-2000)+($G15-AX$1),0),"Wrong Code in B3"))),IF($B$3="em",$H15*OFFSET('Exponential Model'!$I$72,($B$18-2000)+($G15-AX$1),0),IF($B$3="dm",$H15*OFFSET('Dispersion Model'!$I$72,($B$18-2000)+($G15-AX$1),0),IF($B$3="pm",$H15*OFFSET('Piston Model'!$I$72,($B$18-2000)+($G15-AX$1),0),"Wrong Code in B3")))),0)</f>
        <v>0</v>
      </c>
      <c r="AY15">
        <f ca="1">IF(AY$1&gt;$G15,IF($B$15="he",IF($B$3="em",$H15*(1-EXP(-0.05599*(AY$1-$G15)))*OFFSET('Exponential Model'!$I$72,($B$18-2000)+($G15-AY$1),0),IF($B$3="dm",$H15*(1-EXP(-0.05599*(AY$1-$G15)))*OFFSET('Dispersion Model'!$I$72,($B$18-2000)+($G15-AY$1),0),IF($B$3="pm",$H15*(1-EXP(-0.05599*(AY$1-$G15)))*OFFSET('Piston Model'!$I$72,($B$18-2000)+($G15-AY$1),0),"Wrong Code in B3"))),IF($B$3="em",$H15*OFFSET('Exponential Model'!$I$72,($B$18-2000)+($G15-AY$1),0),IF($B$3="dm",$H15*OFFSET('Dispersion Model'!$I$72,($B$18-2000)+($G15-AY$1),0),IF($B$3="pm",$H15*OFFSET('Piston Model'!$I$72,($B$18-2000)+($G15-AY$1),0),"Wrong Code in B3")))),0)</f>
        <v>0</v>
      </c>
      <c r="AZ15">
        <f ca="1">IF(AZ$1&gt;$G15,IF($B$15="he",IF($B$3="em",$H15*(1-EXP(-0.05599*(AZ$1-$G15)))*OFFSET('Exponential Model'!$I$72,($B$18-2000)+($G15-AZ$1),0),IF($B$3="dm",$H15*(1-EXP(-0.05599*(AZ$1-$G15)))*OFFSET('Dispersion Model'!$I$72,($B$18-2000)+($G15-AZ$1),0),IF($B$3="pm",$H15*(1-EXP(-0.05599*(AZ$1-$G15)))*OFFSET('Piston Model'!$I$72,($B$18-2000)+($G15-AZ$1),0),"Wrong Code in B3"))),IF($B$3="em",$H15*OFFSET('Exponential Model'!$I$72,($B$18-2000)+($G15-AZ$1),0),IF($B$3="dm",$H15*OFFSET('Dispersion Model'!$I$72,($B$18-2000)+($G15-AZ$1),0),IF($B$3="pm",$H15*OFFSET('Piston Model'!$I$72,($B$18-2000)+($G15-AZ$1),0),"Wrong Code in B3")))),0)</f>
        <v>0</v>
      </c>
      <c r="BA15">
        <f ca="1">IF(BA$1&gt;$G15,IF($B$15="he",IF($B$3="em",$H15*(1-EXP(-0.05599*(BA$1-$G15)))*OFFSET('Exponential Model'!$I$72,($B$18-2000)+($G15-BA$1),0),IF($B$3="dm",$H15*(1-EXP(-0.05599*(BA$1-$G15)))*OFFSET('Dispersion Model'!$I$72,($B$18-2000)+($G15-BA$1),0),IF($B$3="pm",$H15*(1-EXP(-0.05599*(BA$1-$G15)))*OFFSET('Piston Model'!$I$72,($B$18-2000)+($G15-BA$1),0),"Wrong Code in B3"))),IF($B$3="em",$H15*OFFSET('Exponential Model'!$I$72,($B$18-2000)+($G15-BA$1),0),IF($B$3="dm",$H15*OFFSET('Dispersion Model'!$I$72,($B$18-2000)+($G15-BA$1),0),IF($B$3="pm",$H15*OFFSET('Piston Model'!$I$72,($B$18-2000)+($G15-BA$1),0),"Wrong Code in B3")))),0)</f>
        <v>0</v>
      </c>
      <c r="BB15">
        <f ca="1">IF(BB$1&gt;$G15,IF($B$15="he",IF($B$3="em",$H15*(1-EXP(-0.05599*(BB$1-$G15)))*OFFSET('Exponential Model'!$I$72,($B$18-2000)+($G15-BB$1),0),IF($B$3="dm",$H15*(1-EXP(-0.05599*(BB$1-$G15)))*OFFSET('Dispersion Model'!$I$72,($B$18-2000)+($G15-BB$1),0),IF($B$3="pm",$H15*(1-EXP(-0.05599*(BB$1-$G15)))*OFFSET('Piston Model'!$I$72,($B$18-2000)+($G15-BB$1),0),"Wrong Code in B3"))),IF($B$3="em",$H15*OFFSET('Exponential Model'!$I$72,($B$18-2000)+($G15-BB$1),0),IF($B$3="dm",$H15*OFFSET('Dispersion Model'!$I$72,($B$18-2000)+($G15-BB$1),0),IF($B$3="pm",$H15*OFFSET('Piston Model'!$I$72,($B$18-2000)+($G15-BB$1),0),"Wrong Code in B3")))),0)</f>
        <v>0</v>
      </c>
      <c r="BC15">
        <f ca="1">IF(BC$1&gt;$G15,IF($B$15="he",IF($B$3="em",$H15*(1-EXP(-0.05599*(BC$1-$G15)))*OFFSET('Exponential Model'!$I$72,($B$18-2000)+($G15-BC$1),0),IF($B$3="dm",$H15*(1-EXP(-0.05599*(BC$1-$G15)))*OFFSET('Dispersion Model'!$I$72,($B$18-2000)+($G15-BC$1),0),IF($B$3="pm",$H15*(1-EXP(-0.05599*(BC$1-$G15)))*OFFSET('Piston Model'!$I$72,($B$18-2000)+($G15-BC$1),0),"Wrong Code in B3"))),IF($B$3="em",$H15*OFFSET('Exponential Model'!$I$72,($B$18-2000)+($G15-BC$1),0),IF($B$3="dm",$H15*OFFSET('Dispersion Model'!$I$72,($B$18-2000)+($G15-BC$1),0),IF($B$3="pm",$H15*OFFSET('Piston Model'!$I$72,($B$18-2000)+($G15-BC$1),0),"Wrong Code in B3")))),0)</f>
        <v>0</v>
      </c>
      <c r="BD15">
        <f ca="1">IF(BD$1&gt;$G15,IF($B$15="he",IF($B$3="em",$H15*(1-EXP(-0.05599*(BD$1-$G15)))*OFFSET('Exponential Model'!$I$72,($B$18-2000)+($G15-BD$1),0),IF($B$3="dm",$H15*(1-EXP(-0.05599*(BD$1-$G15)))*OFFSET('Dispersion Model'!$I$72,($B$18-2000)+($G15-BD$1),0),IF($B$3="pm",$H15*(1-EXP(-0.05599*(BD$1-$G15)))*OFFSET('Piston Model'!$I$72,($B$18-2000)+($G15-BD$1),0),"Wrong Code in B3"))),IF($B$3="em",$H15*OFFSET('Exponential Model'!$I$72,($B$18-2000)+($G15-BD$1),0),IF($B$3="dm",$H15*OFFSET('Dispersion Model'!$I$72,($B$18-2000)+($G15-BD$1),0),IF($B$3="pm",$H15*OFFSET('Piston Model'!$I$72,($B$18-2000)+($G15-BD$1),0),"Wrong Code in B3")))),0)</f>
        <v>0</v>
      </c>
      <c r="BE15">
        <f ca="1">IF(BE$1&gt;$G15,IF($B$15="he",IF($B$3="em",$H15*(1-EXP(-0.05599*(BE$1-$G15)))*OFFSET('Exponential Model'!$I$72,($B$18-2000)+($G15-BE$1),0),IF($B$3="dm",$H15*(1-EXP(-0.05599*(BE$1-$G15)))*OFFSET('Dispersion Model'!$I$72,($B$18-2000)+($G15-BE$1),0),IF($B$3="pm",$H15*(1-EXP(-0.05599*(BE$1-$G15)))*OFFSET('Piston Model'!$I$72,($B$18-2000)+($G15-BE$1),0),"Wrong Code in B3"))),IF($B$3="em",$H15*OFFSET('Exponential Model'!$I$72,($B$18-2000)+($G15-BE$1),0),IF($B$3="dm",$H15*OFFSET('Dispersion Model'!$I$72,($B$18-2000)+($G15-BE$1),0),IF($B$3="pm",$H15*OFFSET('Piston Model'!$I$72,($B$18-2000)+($G15-BE$1),0),"Wrong Code in B3")))),0)</f>
        <v>0</v>
      </c>
      <c r="BF15">
        <f ca="1">IF(BF$1&gt;$G15,IF($B$15="he",IF($B$3="em",$H15*(1-EXP(-0.05599*(BF$1-$G15)))*OFFSET('Exponential Model'!$I$72,($B$18-2000)+($G15-BF$1),0),IF($B$3="dm",$H15*(1-EXP(-0.05599*(BF$1-$G15)))*OFFSET('Dispersion Model'!$I$72,($B$18-2000)+($G15-BF$1),0),IF($B$3="pm",$H15*(1-EXP(-0.05599*(BF$1-$G15)))*OFFSET('Piston Model'!$I$72,($B$18-2000)+($G15-BF$1),0),"Wrong Code in B3"))),IF($B$3="em",$H15*OFFSET('Exponential Model'!$I$72,($B$18-2000)+($G15-BF$1),0),IF($B$3="dm",$H15*OFFSET('Dispersion Model'!$I$72,($B$18-2000)+($G15-BF$1),0),IF($B$3="pm",$H15*OFFSET('Piston Model'!$I$72,($B$18-2000)+($G15-BF$1),0),"Wrong Code in B3")))),0)</f>
        <v>0</v>
      </c>
      <c r="BG15">
        <f ca="1">IF(BG$1&gt;$G15,IF($B$15="he",IF($B$3="em",$H15*(1-EXP(-0.05599*(BG$1-$G15)))*OFFSET('Exponential Model'!$I$72,($B$18-2000)+($G15-BG$1),0),IF($B$3="dm",$H15*(1-EXP(-0.05599*(BG$1-$G15)))*OFFSET('Dispersion Model'!$I$72,($B$18-2000)+($G15-BG$1),0),IF($B$3="pm",$H15*(1-EXP(-0.05599*(BG$1-$G15)))*OFFSET('Piston Model'!$I$72,($B$18-2000)+($G15-BG$1),0),"Wrong Code in B3"))),IF($B$3="em",$H15*OFFSET('Exponential Model'!$I$72,($B$18-2000)+($G15-BG$1),0),IF($B$3="dm",$H15*OFFSET('Dispersion Model'!$I$72,($B$18-2000)+($G15-BG$1),0),IF($B$3="pm",$H15*OFFSET('Piston Model'!$I$72,($B$18-2000)+($G15-BG$1),0),"Wrong Code in B3")))),0)</f>
        <v>0</v>
      </c>
    </row>
    <row r="16" spans="1:59" x14ac:dyDescent="0.15">
      <c r="A16" t="s">
        <v>42</v>
      </c>
      <c r="G16">
        <v>1944</v>
      </c>
      <c r="H16">
        <f>IF($B$15="tr",'Tritium Input'!H25,IF($B$15="cfc",'CFC Input'!H25,IF($B$15="kr",'85Kr Input'!H25,IF($B$15="he",'Tritium Input'!H25,"Wrong Code in B12!"))))</f>
        <v>1.1000000000000001</v>
      </c>
      <c r="I16">
        <f ca="1">IF(I$1&gt;$G16,IF($B$15="he",IF($B$3="em",$H16*(1-EXP(-0.05599*(I$1-$G16)))*OFFSET('Exponential Model'!$I$72,($B$18-2000)+($G16-I$1),0),IF($B$3="dm",$H16*(1-EXP(-0.05599*(I$1-$G16)))*OFFSET('Dispersion Model'!$I$72,($B$18-2000)+($G16-I$1),0),IF($B$3="pm",$H16*(1-EXP(-0.05599*(I$1-$G16)))*OFFSET('Piston Model'!$I$72,($B$18-2000)+($G16-I$1),0),"Wrong Code in B3"))),IF($B$3="em",$H16*OFFSET('Exponential Model'!$I$72,($B$18-2000)+($G16-I$1),0),IF($B$3="dm",$H16*OFFSET('Dispersion Model'!$I$72,($B$18-2000)+($G16-I$1),0),IF($B$3="pm",$H16*OFFSET('Piston Model'!$I$72,($B$18-2000)+($G16-I$1),0),"Wrong Code in B3")))),0)</f>
        <v>0</v>
      </c>
      <c r="J16">
        <f ca="1">IF(J$1&gt;$G16,IF($B$15="he",IF($B$3="em",$H16*(1-EXP(-0.05599*(J$1-$G16)))*OFFSET('Exponential Model'!$I$72,($B$18-2000)+($G16-J$1),0),IF($B$3="dm",$H16*(1-EXP(-0.05599*(J$1-$G16)))*OFFSET('Dispersion Model'!$I$72,($B$18-2000)+($G16-J$1),0),IF($B$3="pm",$H16*(1-EXP(-0.05599*(J$1-$G16)))*OFFSET('Piston Model'!$I$72,($B$18-2000)+($G16-J$1),0),"Wrong Code in B3"))),IF($B$3="em",$H16*OFFSET('Exponential Model'!$I$72,($B$18-2000)+($G16-J$1),0),IF($B$3="dm",$H16*OFFSET('Dispersion Model'!$I$72,($B$18-2000)+($G16-J$1),0),IF($B$3="pm",$H16*OFFSET('Piston Model'!$I$72,($B$18-2000)+($G16-J$1),0),"Wrong Code in B3")))),0)</f>
        <v>0</v>
      </c>
      <c r="K16">
        <f ca="1">IF(K$1&gt;$G16,IF($B$15="he",IF($B$3="em",$H16*(1-EXP(-0.05599*(K$1-$G16)))*OFFSET('Exponential Model'!$I$72,($B$18-2000)+($G16-K$1),0),IF($B$3="dm",$H16*(1-EXP(-0.05599*(K$1-$G16)))*OFFSET('Dispersion Model'!$I$72,($B$18-2000)+($G16-K$1),0),IF($B$3="pm",$H16*(1-EXP(-0.05599*(K$1-$G16)))*OFFSET('Piston Model'!$I$72,($B$18-2000)+($G16-K$1),0),"Wrong Code in B3"))),IF($B$3="em",$H16*OFFSET('Exponential Model'!$I$72,($B$18-2000)+($G16-K$1),0),IF($B$3="dm",$H16*OFFSET('Dispersion Model'!$I$72,($B$18-2000)+($G16-K$1),0),IF($B$3="pm",$H16*OFFSET('Piston Model'!$I$72,($B$18-2000)+($G16-K$1),0),"Wrong Code in B3")))),0)</f>
        <v>0</v>
      </c>
      <c r="L16">
        <f ca="1">IF(L$1&gt;$G16,IF($B$15="he",IF($B$3="em",$H16*(1-EXP(-0.05599*(L$1-$G16)))*OFFSET('Exponential Model'!$I$72,($B$18-2000)+($G16-L$1),0),IF($B$3="dm",$H16*(1-EXP(-0.05599*(L$1-$G16)))*OFFSET('Dispersion Model'!$I$72,($B$18-2000)+($G16-L$1),0),IF($B$3="pm",$H16*(1-EXP(-0.05599*(L$1-$G16)))*OFFSET('Piston Model'!$I$72,($B$18-2000)+($G16-L$1),0),"Wrong Code in B3"))),IF($B$3="em",$H16*OFFSET('Exponential Model'!$I$72,($B$18-2000)+($G16-L$1),0),IF($B$3="dm",$H16*OFFSET('Dispersion Model'!$I$72,($B$18-2000)+($G16-L$1),0),IF($B$3="pm",$H16*OFFSET('Piston Model'!$I$72,($B$18-2000)+($G16-L$1),0),"Wrong Code in B3")))),0)</f>
        <v>0</v>
      </c>
      <c r="M16">
        <f ca="1">IF(M$1&gt;$G16,IF($B$15="he",IF($B$3="em",$H16*(1-EXP(-0.05599*(M$1-$G16)))*OFFSET('Exponential Model'!$I$72,($B$18-2000)+($G16-M$1),0),IF($B$3="dm",$H16*(1-EXP(-0.05599*(M$1-$G16)))*OFFSET('Dispersion Model'!$I$72,($B$18-2000)+($G16-M$1),0),IF($B$3="pm",$H16*(1-EXP(-0.05599*(M$1-$G16)))*OFFSET('Piston Model'!$I$72,($B$18-2000)+($G16-M$1),0),"Wrong Code in B3"))),IF($B$3="em",$H16*OFFSET('Exponential Model'!$I$72,($B$18-2000)+($G16-M$1),0),IF($B$3="dm",$H16*OFFSET('Dispersion Model'!$I$72,($B$18-2000)+($G16-M$1),0),IF($B$3="pm",$H16*OFFSET('Piston Model'!$I$72,($B$18-2000)+($G16-M$1),0),"Wrong Code in B3")))),0)</f>
        <v>1.1000000000000001</v>
      </c>
      <c r="N16">
        <f ca="1">IF(N$1&gt;$G16,IF($B$15="he",IF($B$3="em",$H16*(1-EXP(-0.05599*(N$1-$G16)))*OFFSET('Exponential Model'!$I$72,($B$18-2000)+($G16-N$1),0),IF($B$3="dm",$H16*(1-EXP(-0.05599*(N$1-$G16)))*OFFSET('Dispersion Model'!$I$72,($B$18-2000)+($G16-N$1),0),IF($B$3="pm",$H16*(1-EXP(-0.05599*(N$1-$G16)))*OFFSET('Piston Model'!$I$72,($B$18-2000)+($G16-N$1),0),"Wrong Code in B3"))),IF($B$3="em",$H16*OFFSET('Exponential Model'!$I$72,($B$18-2000)+($G16-N$1),0),IF($B$3="dm",$H16*OFFSET('Dispersion Model'!$I$72,($B$18-2000)+($G16-N$1),0),IF($B$3="pm",$H16*OFFSET('Piston Model'!$I$72,($B$18-2000)+($G16-N$1),0),"Wrong Code in B3")))),0)</f>
        <v>0</v>
      </c>
      <c r="O16">
        <f ca="1">IF(O$1&gt;$G16,IF($B$15="he",IF($B$3="em",$H16*(1-EXP(-0.05599*(O$1-$G16)))*OFFSET('Exponential Model'!$I$72,($B$18-2000)+($G16-O$1),0),IF($B$3="dm",$H16*(1-EXP(-0.05599*(O$1-$G16)))*OFFSET('Dispersion Model'!$I$72,($B$18-2000)+($G16-O$1),0),IF($B$3="pm",$H16*(1-EXP(-0.05599*(O$1-$G16)))*OFFSET('Piston Model'!$I$72,($B$18-2000)+($G16-O$1),0),"Wrong Code in B3"))),IF($B$3="em",$H16*OFFSET('Exponential Model'!$I$72,($B$18-2000)+($G16-O$1),0),IF($B$3="dm",$H16*OFFSET('Dispersion Model'!$I$72,($B$18-2000)+($G16-O$1),0),IF($B$3="pm",$H16*OFFSET('Piston Model'!$I$72,($B$18-2000)+($G16-O$1),0),"Wrong Code in B3")))),0)</f>
        <v>0</v>
      </c>
      <c r="P16">
        <f ca="1">IF(P$1&gt;$G16,IF($B$15="he",IF($B$3="em",$H16*(1-EXP(-0.05599*(P$1-$G16)))*OFFSET('Exponential Model'!$I$72,($B$18-2000)+($G16-P$1),0),IF($B$3="dm",$H16*(1-EXP(-0.05599*(P$1-$G16)))*OFFSET('Dispersion Model'!$I$72,($B$18-2000)+($G16-P$1),0),IF($B$3="pm",$H16*(1-EXP(-0.05599*(P$1-$G16)))*OFFSET('Piston Model'!$I$72,($B$18-2000)+($G16-P$1),0),"Wrong Code in B3"))),IF($B$3="em",$H16*OFFSET('Exponential Model'!$I$72,($B$18-2000)+($G16-P$1),0),IF($B$3="dm",$H16*OFFSET('Dispersion Model'!$I$72,($B$18-2000)+($G16-P$1),0),IF($B$3="pm",$H16*OFFSET('Piston Model'!$I$72,($B$18-2000)+($G16-P$1),0),"Wrong Code in B3")))),0)</f>
        <v>0</v>
      </c>
      <c r="Q16">
        <f ca="1">IF(Q$1&gt;$G16,IF($B$15="he",IF($B$3="em",$H16*(1-EXP(-0.05599*(Q$1-$G16)))*OFFSET('Exponential Model'!$I$72,($B$18-2000)+($G16-Q$1),0),IF($B$3="dm",$H16*(1-EXP(-0.05599*(Q$1-$G16)))*OFFSET('Dispersion Model'!$I$72,($B$18-2000)+($G16-Q$1),0),IF($B$3="pm",$H16*(1-EXP(-0.05599*(Q$1-$G16)))*OFFSET('Piston Model'!$I$72,($B$18-2000)+($G16-Q$1),0),"Wrong Code in B3"))),IF($B$3="em",$H16*OFFSET('Exponential Model'!$I$72,($B$18-2000)+($G16-Q$1),0),IF($B$3="dm",$H16*OFFSET('Dispersion Model'!$I$72,($B$18-2000)+($G16-Q$1),0),IF($B$3="pm",$H16*OFFSET('Piston Model'!$I$72,($B$18-2000)+($G16-Q$1),0),"Wrong Code in B3")))),0)</f>
        <v>0</v>
      </c>
      <c r="R16">
        <f ca="1">IF(R$1&gt;$G16,IF($B$15="he",IF($B$3="em",$H16*(1-EXP(-0.05599*(R$1-$G16)))*OFFSET('Exponential Model'!$I$72,($B$18-2000)+($G16-R$1),0),IF($B$3="dm",$H16*(1-EXP(-0.05599*(R$1-$G16)))*OFFSET('Dispersion Model'!$I$72,($B$18-2000)+($G16-R$1),0),IF($B$3="pm",$H16*(1-EXP(-0.05599*(R$1-$G16)))*OFFSET('Piston Model'!$I$72,($B$18-2000)+($G16-R$1),0),"Wrong Code in B3"))),IF($B$3="em",$H16*OFFSET('Exponential Model'!$I$72,($B$18-2000)+($G16-R$1),0),IF($B$3="dm",$H16*OFFSET('Dispersion Model'!$I$72,($B$18-2000)+($G16-R$1),0),IF($B$3="pm",$H16*OFFSET('Piston Model'!$I$72,($B$18-2000)+($G16-R$1),0),"Wrong Code in B3")))),0)</f>
        <v>0</v>
      </c>
      <c r="S16">
        <f ca="1">IF(S$1&gt;$G16,IF($B$15="he",IF($B$3="em",$H16*(1-EXP(-0.05599*(S$1-$G16)))*OFFSET('Exponential Model'!$I$72,($B$18-2000)+($G16-S$1),0),IF($B$3="dm",$H16*(1-EXP(-0.05599*(S$1-$G16)))*OFFSET('Dispersion Model'!$I$72,($B$18-2000)+($G16-S$1),0),IF($B$3="pm",$H16*(1-EXP(-0.05599*(S$1-$G16)))*OFFSET('Piston Model'!$I$72,($B$18-2000)+($G16-S$1),0),"Wrong Code in B3"))),IF($B$3="em",$H16*OFFSET('Exponential Model'!$I$72,($B$18-2000)+($G16-S$1),0),IF($B$3="dm",$H16*OFFSET('Dispersion Model'!$I$72,($B$18-2000)+($G16-S$1),0),IF($B$3="pm",$H16*OFFSET('Piston Model'!$I$72,($B$18-2000)+($G16-S$1),0),"Wrong Code in B3")))),0)</f>
        <v>0</v>
      </c>
      <c r="T16">
        <f ca="1">IF(T$1&gt;$G16,IF($B$15="he",IF($B$3="em",$H16*(1-EXP(-0.05599*(T$1-$G16)))*OFFSET('Exponential Model'!$I$72,($B$18-2000)+($G16-T$1),0),IF($B$3="dm",$H16*(1-EXP(-0.05599*(T$1-$G16)))*OFFSET('Dispersion Model'!$I$72,($B$18-2000)+($G16-T$1),0),IF($B$3="pm",$H16*(1-EXP(-0.05599*(T$1-$G16)))*OFFSET('Piston Model'!$I$72,($B$18-2000)+($G16-T$1),0),"Wrong Code in B3"))),IF($B$3="em",$H16*OFFSET('Exponential Model'!$I$72,($B$18-2000)+($G16-T$1),0),IF($B$3="dm",$H16*OFFSET('Dispersion Model'!$I$72,($B$18-2000)+($G16-T$1),0),IF($B$3="pm",$H16*OFFSET('Piston Model'!$I$72,($B$18-2000)+($G16-T$1),0),"Wrong Code in B3")))),0)</f>
        <v>0</v>
      </c>
      <c r="U16">
        <f ca="1">IF(U$1&gt;$G16,IF($B$15="he",IF($B$3="em",$H16*(1-EXP(-0.05599*(U$1-$G16)))*OFFSET('Exponential Model'!$I$72,($B$18-2000)+($G16-U$1),0),IF($B$3="dm",$H16*(1-EXP(-0.05599*(U$1-$G16)))*OFFSET('Dispersion Model'!$I$72,($B$18-2000)+($G16-U$1),0),IF($B$3="pm",$H16*(1-EXP(-0.05599*(U$1-$G16)))*OFFSET('Piston Model'!$I$72,($B$18-2000)+($G16-U$1),0),"Wrong Code in B3"))),IF($B$3="em",$H16*OFFSET('Exponential Model'!$I$72,($B$18-2000)+($G16-U$1),0),IF($B$3="dm",$H16*OFFSET('Dispersion Model'!$I$72,($B$18-2000)+($G16-U$1),0),IF($B$3="pm",$H16*OFFSET('Piston Model'!$I$72,($B$18-2000)+($G16-U$1),0),"Wrong Code in B3")))),0)</f>
        <v>0</v>
      </c>
      <c r="V16">
        <f ca="1">IF(V$1&gt;$G16,IF($B$15="he",IF($B$3="em",$H16*(1-EXP(-0.05599*(V$1-$G16)))*OFFSET('Exponential Model'!$I$72,($B$18-2000)+($G16-V$1),0),IF($B$3="dm",$H16*(1-EXP(-0.05599*(V$1-$G16)))*OFFSET('Dispersion Model'!$I$72,($B$18-2000)+($G16-V$1),0),IF($B$3="pm",$H16*(1-EXP(-0.05599*(V$1-$G16)))*OFFSET('Piston Model'!$I$72,($B$18-2000)+($G16-V$1),0),"Wrong Code in B3"))),IF($B$3="em",$H16*OFFSET('Exponential Model'!$I$72,($B$18-2000)+($G16-V$1),0),IF($B$3="dm",$H16*OFFSET('Dispersion Model'!$I$72,($B$18-2000)+($G16-V$1),0),IF($B$3="pm",$H16*OFFSET('Piston Model'!$I$72,($B$18-2000)+($G16-V$1),0),"Wrong Code in B3")))),0)</f>
        <v>0</v>
      </c>
      <c r="W16">
        <f ca="1">IF(W$1&gt;$G16,IF($B$15="he",IF($B$3="em",$H16*(1-EXP(-0.05599*(W$1-$G16)))*OFFSET('Exponential Model'!$I$72,($B$18-2000)+($G16-W$1),0),IF($B$3="dm",$H16*(1-EXP(-0.05599*(W$1-$G16)))*OFFSET('Dispersion Model'!$I$72,($B$18-2000)+($G16-W$1),0),IF($B$3="pm",$H16*(1-EXP(-0.05599*(W$1-$G16)))*OFFSET('Piston Model'!$I$72,($B$18-2000)+($G16-W$1),0),"Wrong Code in B3"))),IF($B$3="em",$H16*OFFSET('Exponential Model'!$I$72,($B$18-2000)+($G16-W$1),0),IF($B$3="dm",$H16*OFFSET('Dispersion Model'!$I$72,($B$18-2000)+($G16-W$1),0),IF($B$3="pm",$H16*OFFSET('Piston Model'!$I$72,($B$18-2000)+($G16-W$1),0),"Wrong Code in B3")))),0)</f>
        <v>0</v>
      </c>
      <c r="X16">
        <f ca="1">IF(X$1&gt;$G16,IF($B$15="he",IF($B$3="em",$H16*(1-EXP(-0.05599*(X$1-$G16)))*OFFSET('Exponential Model'!$I$72,($B$18-2000)+($G16-X$1),0),IF($B$3="dm",$H16*(1-EXP(-0.05599*(X$1-$G16)))*OFFSET('Dispersion Model'!$I$72,($B$18-2000)+($G16-X$1),0),IF($B$3="pm",$H16*(1-EXP(-0.05599*(X$1-$G16)))*OFFSET('Piston Model'!$I$72,($B$18-2000)+($G16-X$1),0),"Wrong Code in B3"))),IF($B$3="em",$H16*OFFSET('Exponential Model'!$I$72,($B$18-2000)+($G16-X$1),0),IF($B$3="dm",$H16*OFFSET('Dispersion Model'!$I$72,($B$18-2000)+($G16-X$1),0),IF($B$3="pm",$H16*OFFSET('Piston Model'!$I$72,($B$18-2000)+($G16-X$1),0),"Wrong Code in B3")))),0)</f>
        <v>0</v>
      </c>
      <c r="Y16">
        <f ca="1">IF(Y$1&gt;$G16,IF($B$15="he",IF($B$3="em",$H16*(1-EXP(-0.05599*(Y$1-$G16)))*OFFSET('Exponential Model'!$I$72,($B$18-2000)+($G16-Y$1),0),IF($B$3="dm",$H16*(1-EXP(-0.05599*(Y$1-$G16)))*OFFSET('Dispersion Model'!$I$72,($B$18-2000)+($G16-Y$1),0),IF($B$3="pm",$H16*(1-EXP(-0.05599*(Y$1-$G16)))*OFFSET('Piston Model'!$I$72,($B$18-2000)+($G16-Y$1),0),"Wrong Code in B3"))),IF($B$3="em",$H16*OFFSET('Exponential Model'!$I$72,($B$18-2000)+($G16-Y$1),0),IF($B$3="dm",$H16*OFFSET('Dispersion Model'!$I$72,($B$18-2000)+($G16-Y$1),0),IF($B$3="pm",$H16*OFFSET('Piston Model'!$I$72,($B$18-2000)+($G16-Y$1),0),"Wrong Code in B3")))),0)</f>
        <v>0</v>
      </c>
      <c r="Z16">
        <f ca="1">IF(Z$1&gt;$G16,IF($B$15="he",IF($B$3="em",$H16*(1-EXP(-0.05599*(Z$1-$G16)))*OFFSET('Exponential Model'!$I$72,($B$18-2000)+($G16-Z$1),0),IF($B$3="dm",$H16*(1-EXP(-0.05599*(Z$1-$G16)))*OFFSET('Dispersion Model'!$I$72,($B$18-2000)+($G16-Z$1),0),IF($B$3="pm",$H16*(1-EXP(-0.05599*(Z$1-$G16)))*OFFSET('Piston Model'!$I$72,($B$18-2000)+($G16-Z$1),0),"Wrong Code in B3"))),IF($B$3="em",$H16*OFFSET('Exponential Model'!$I$72,($B$18-2000)+($G16-Z$1),0),IF($B$3="dm",$H16*OFFSET('Dispersion Model'!$I$72,($B$18-2000)+($G16-Z$1),0),IF($B$3="pm",$H16*OFFSET('Piston Model'!$I$72,($B$18-2000)+($G16-Z$1),0),"Wrong Code in B3")))),0)</f>
        <v>0</v>
      </c>
      <c r="AA16">
        <f ca="1">IF(AA$1&gt;$G16,IF($B$15="he",IF($B$3="em",$H16*(1-EXP(-0.05599*(AA$1-$G16)))*OFFSET('Exponential Model'!$I$72,($B$18-2000)+($G16-AA$1),0),IF($B$3="dm",$H16*(1-EXP(-0.05599*(AA$1-$G16)))*OFFSET('Dispersion Model'!$I$72,($B$18-2000)+($G16-AA$1),0),IF($B$3="pm",$H16*(1-EXP(-0.05599*(AA$1-$G16)))*OFFSET('Piston Model'!$I$72,($B$18-2000)+($G16-AA$1),0),"Wrong Code in B3"))),IF($B$3="em",$H16*OFFSET('Exponential Model'!$I$72,($B$18-2000)+($G16-AA$1),0),IF($B$3="dm",$H16*OFFSET('Dispersion Model'!$I$72,($B$18-2000)+($G16-AA$1),0),IF($B$3="pm",$H16*OFFSET('Piston Model'!$I$72,($B$18-2000)+($G16-AA$1),0),"Wrong Code in B3")))),0)</f>
        <v>0</v>
      </c>
      <c r="AB16">
        <f ca="1">IF(AB$1&gt;$G16,IF($B$15="he",IF($B$3="em",$H16*(1-EXP(-0.05599*(AB$1-$G16)))*OFFSET('Exponential Model'!$I$72,($B$18-2000)+($G16-AB$1),0),IF($B$3="dm",$H16*(1-EXP(-0.05599*(AB$1-$G16)))*OFFSET('Dispersion Model'!$I$72,($B$18-2000)+($G16-AB$1),0),IF($B$3="pm",$H16*(1-EXP(-0.05599*(AB$1-$G16)))*OFFSET('Piston Model'!$I$72,($B$18-2000)+($G16-AB$1),0),"Wrong Code in B3"))),IF($B$3="em",$H16*OFFSET('Exponential Model'!$I$72,($B$18-2000)+($G16-AB$1),0),IF($B$3="dm",$H16*OFFSET('Dispersion Model'!$I$72,($B$18-2000)+($G16-AB$1),0),IF($B$3="pm",$H16*OFFSET('Piston Model'!$I$72,($B$18-2000)+($G16-AB$1),0),"Wrong Code in B3")))),0)</f>
        <v>0</v>
      </c>
      <c r="AC16">
        <f ca="1">IF(AC$1&gt;$G16,IF($B$15="he",IF($B$3="em",$H16*(1-EXP(-0.05599*(AC$1-$G16)))*OFFSET('Exponential Model'!$I$72,($B$18-2000)+($G16-AC$1),0),IF($B$3="dm",$H16*(1-EXP(-0.05599*(AC$1-$G16)))*OFFSET('Dispersion Model'!$I$72,($B$18-2000)+($G16-AC$1),0),IF($B$3="pm",$H16*(1-EXP(-0.05599*(AC$1-$G16)))*OFFSET('Piston Model'!$I$72,($B$18-2000)+($G16-AC$1),0),"Wrong Code in B3"))),IF($B$3="em",$H16*OFFSET('Exponential Model'!$I$72,($B$18-2000)+($G16-AC$1),0),IF($B$3="dm",$H16*OFFSET('Dispersion Model'!$I$72,($B$18-2000)+($G16-AC$1),0),IF($B$3="pm",$H16*OFFSET('Piston Model'!$I$72,($B$18-2000)+($G16-AC$1),0),"Wrong Code in B3")))),0)</f>
        <v>0</v>
      </c>
      <c r="AD16">
        <f ca="1">IF(AD$1&gt;$G16,IF($B$15="he",IF($B$3="em",$H16*(1-EXP(-0.05599*(AD$1-$G16)))*OFFSET('Exponential Model'!$I$72,($B$18-2000)+($G16-AD$1),0),IF($B$3="dm",$H16*(1-EXP(-0.05599*(AD$1-$G16)))*OFFSET('Dispersion Model'!$I$72,($B$18-2000)+($G16-AD$1),0),IF($B$3="pm",$H16*(1-EXP(-0.05599*(AD$1-$G16)))*OFFSET('Piston Model'!$I$72,($B$18-2000)+($G16-AD$1),0),"Wrong Code in B3"))),IF($B$3="em",$H16*OFFSET('Exponential Model'!$I$72,($B$18-2000)+($G16-AD$1),0),IF($B$3="dm",$H16*OFFSET('Dispersion Model'!$I$72,($B$18-2000)+($G16-AD$1),0),IF($B$3="pm",$H16*OFFSET('Piston Model'!$I$72,($B$18-2000)+($G16-AD$1),0),"Wrong Code in B3")))),0)</f>
        <v>0</v>
      </c>
      <c r="AE16">
        <f ca="1">IF(AE$1&gt;$G16,IF($B$15="he",IF($B$3="em",$H16*(1-EXP(-0.05599*(AE$1-$G16)))*OFFSET('Exponential Model'!$I$72,($B$18-2000)+($G16-AE$1),0),IF($B$3="dm",$H16*(1-EXP(-0.05599*(AE$1-$G16)))*OFFSET('Dispersion Model'!$I$72,($B$18-2000)+($G16-AE$1),0),IF($B$3="pm",$H16*(1-EXP(-0.05599*(AE$1-$G16)))*OFFSET('Piston Model'!$I$72,($B$18-2000)+($G16-AE$1),0),"Wrong Code in B3"))),IF($B$3="em",$H16*OFFSET('Exponential Model'!$I$72,($B$18-2000)+($G16-AE$1),0),IF($B$3="dm",$H16*OFFSET('Dispersion Model'!$I$72,($B$18-2000)+($G16-AE$1),0),IF($B$3="pm",$H16*OFFSET('Piston Model'!$I$72,($B$18-2000)+($G16-AE$1),0),"Wrong Code in B3")))),0)</f>
        <v>0</v>
      </c>
      <c r="AF16">
        <f ca="1">IF(AF$1&gt;$G16,IF($B$15="he",IF($B$3="em",$H16*(1-EXP(-0.05599*(AF$1-$G16)))*OFFSET('Exponential Model'!$I$72,($B$18-2000)+($G16-AF$1),0),IF($B$3="dm",$H16*(1-EXP(-0.05599*(AF$1-$G16)))*OFFSET('Dispersion Model'!$I$72,($B$18-2000)+($G16-AF$1),0),IF($B$3="pm",$H16*(1-EXP(-0.05599*(AF$1-$G16)))*OFFSET('Piston Model'!$I$72,($B$18-2000)+($G16-AF$1),0),"Wrong Code in B3"))),IF($B$3="em",$H16*OFFSET('Exponential Model'!$I$72,($B$18-2000)+($G16-AF$1),0),IF($B$3="dm",$H16*OFFSET('Dispersion Model'!$I$72,($B$18-2000)+($G16-AF$1),0),IF($B$3="pm",$H16*OFFSET('Piston Model'!$I$72,($B$18-2000)+($G16-AF$1),0),"Wrong Code in B3")))),0)</f>
        <v>0</v>
      </c>
      <c r="AG16">
        <f ca="1">IF(AG$1&gt;$G16,IF($B$15="he",IF($B$3="em",$H16*(1-EXP(-0.05599*(AG$1-$G16)))*OFFSET('Exponential Model'!$I$72,($B$18-2000)+($G16-AG$1),0),IF($B$3="dm",$H16*(1-EXP(-0.05599*(AG$1-$G16)))*OFFSET('Dispersion Model'!$I$72,($B$18-2000)+($G16-AG$1),0),IF($B$3="pm",$H16*(1-EXP(-0.05599*(AG$1-$G16)))*OFFSET('Piston Model'!$I$72,($B$18-2000)+($G16-AG$1),0),"Wrong Code in B3"))),IF($B$3="em",$H16*OFFSET('Exponential Model'!$I$72,($B$18-2000)+($G16-AG$1),0),IF($B$3="dm",$H16*OFFSET('Dispersion Model'!$I$72,($B$18-2000)+($G16-AG$1),0),IF($B$3="pm",$H16*OFFSET('Piston Model'!$I$72,($B$18-2000)+($G16-AG$1),0),"Wrong Code in B3")))),0)</f>
        <v>0</v>
      </c>
      <c r="AH16">
        <f ca="1">IF(AH$1&gt;$G16,IF($B$15="he",IF($B$3="em",$H16*(1-EXP(-0.05599*(AH$1-$G16)))*OFFSET('Exponential Model'!$I$72,($B$18-2000)+($G16-AH$1),0),IF($B$3="dm",$H16*(1-EXP(-0.05599*(AH$1-$G16)))*OFFSET('Dispersion Model'!$I$72,($B$18-2000)+($G16-AH$1),0),IF($B$3="pm",$H16*(1-EXP(-0.05599*(AH$1-$G16)))*OFFSET('Piston Model'!$I$72,($B$18-2000)+($G16-AH$1),0),"Wrong Code in B3"))),IF($B$3="em",$H16*OFFSET('Exponential Model'!$I$72,($B$18-2000)+($G16-AH$1),0),IF($B$3="dm",$H16*OFFSET('Dispersion Model'!$I$72,($B$18-2000)+($G16-AH$1),0),IF($B$3="pm",$H16*OFFSET('Piston Model'!$I$72,($B$18-2000)+($G16-AH$1),0),"Wrong Code in B3")))),0)</f>
        <v>0</v>
      </c>
      <c r="AI16">
        <f ca="1">IF(AI$1&gt;$G16,IF($B$15="he",IF($B$3="em",$H16*(1-EXP(-0.05599*(AI$1-$G16)))*OFFSET('Exponential Model'!$I$72,($B$18-2000)+($G16-AI$1),0),IF($B$3="dm",$H16*(1-EXP(-0.05599*(AI$1-$G16)))*OFFSET('Dispersion Model'!$I$72,($B$18-2000)+($G16-AI$1),0),IF($B$3="pm",$H16*(1-EXP(-0.05599*(AI$1-$G16)))*OFFSET('Piston Model'!$I$72,($B$18-2000)+($G16-AI$1),0),"Wrong Code in B3"))),IF($B$3="em",$H16*OFFSET('Exponential Model'!$I$72,($B$18-2000)+($G16-AI$1),0),IF($B$3="dm",$H16*OFFSET('Dispersion Model'!$I$72,($B$18-2000)+($G16-AI$1),0),IF($B$3="pm",$H16*OFFSET('Piston Model'!$I$72,($B$18-2000)+($G16-AI$1),0),"Wrong Code in B3")))),0)</f>
        <v>0</v>
      </c>
      <c r="AJ16">
        <f ca="1">IF(AJ$1&gt;$G16,IF($B$15="he",IF($B$3="em",$H16*(1-EXP(-0.05599*(AJ$1-$G16)))*OFFSET('Exponential Model'!$I$72,($B$18-2000)+($G16-AJ$1),0),IF($B$3="dm",$H16*(1-EXP(-0.05599*(AJ$1-$G16)))*OFFSET('Dispersion Model'!$I$72,($B$18-2000)+($G16-AJ$1),0),IF($B$3="pm",$H16*(1-EXP(-0.05599*(AJ$1-$G16)))*OFFSET('Piston Model'!$I$72,($B$18-2000)+($G16-AJ$1),0),"Wrong Code in B3"))),IF($B$3="em",$H16*OFFSET('Exponential Model'!$I$72,($B$18-2000)+($G16-AJ$1),0),IF($B$3="dm",$H16*OFFSET('Dispersion Model'!$I$72,($B$18-2000)+($G16-AJ$1),0),IF($B$3="pm",$H16*OFFSET('Piston Model'!$I$72,($B$18-2000)+($G16-AJ$1),0),"Wrong Code in B3")))),0)</f>
        <v>0</v>
      </c>
      <c r="AK16">
        <f ca="1">IF(AK$1&gt;$G16,IF($B$15="he",IF($B$3="em",$H16*(1-EXP(-0.05599*(AK$1-$G16)))*OFFSET('Exponential Model'!$I$72,($B$18-2000)+($G16-AK$1),0),IF($B$3="dm",$H16*(1-EXP(-0.05599*(AK$1-$G16)))*OFFSET('Dispersion Model'!$I$72,($B$18-2000)+($G16-AK$1),0),IF($B$3="pm",$H16*(1-EXP(-0.05599*(AK$1-$G16)))*OFFSET('Piston Model'!$I$72,($B$18-2000)+($G16-AK$1),0),"Wrong Code in B3"))),IF($B$3="em",$H16*OFFSET('Exponential Model'!$I$72,($B$18-2000)+($G16-AK$1),0),IF($B$3="dm",$H16*OFFSET('Dispersion Model'!$I$72,($B$18-2000)+($G16-AK$1),0),IF($B$3="pm",$H16*OFFSET('Piston Model'!$I$72,($B$18-2000)+($G16-AK$1),0),"Wrong Code in B3")))),0)</f>
        <v>0</v>
      </c>
      <c r="AL16">
        <f ca="1">IF(AL$1&gt;$G16,IF($B$15="he",IF($B$3="em",$H16*(1-EXP(-0.05599*(AL$1-$G16)))*OFFSET('Exponential Model'!$I$72,($B$18-2000)+($G16-AL$1),0),IF($B$3="dm",$H16*(1-EXP(-0.05599*(AL$1-$G16)))*OFFSET('Dispersion Model'!$I$72,($B$18-2000)+($G16-AL$1),0),IF($B$3="pm",$H16*(1-EXP(-0.05599*(AL$1-$G16)))*OFFSET('Piston Model'!$I$72,($B$18-2000)+($G16-AL$1),0),"Wrong Code in B3"))),IF($B$3="em",$H16*OFFSET('Exponential Model'!$I$72,($B$18-2000)+($G16-AL$1),0),IF($B$3="dm",$H16*OFFSET('Dispersion Model'!$I$72,($B$18-2000)+($G16-AL$1),0),IF($B$3="pm",$H16*OFFSET('Piston Model'!$I$72,($B$18-2000)+($G16-AL$1),0),"Wrong Code in B3")))),0)</f>
        <v>0</v>
      </c>
      <c r="AM16">
        <f ca="1">IF(AM$1&gt;$G16,IF($B$15="he",IF($B$3="em",$H16*(1-EXP(-0.05599*(AM$1-$G16)))*OFFSET('Exponential Model'!$I$72,($B$18-2000)+($G16-AM$1),0),IF($B$3="dm",$H16*(1-EXP(-0.05599*(AM$1-$G16)))*OFFSET('Dispersion Model'!$I$72,($B$18-2000)+($G16-AM$1),0),IF($B$3="pm",$H16*(1-EXP(-0.05599*(AM$1-$G16)))*OFFSET('Piston Model'!$I$72,($B$18-2000)+($G16-AM$1),0),"Wrong Code in B3"))),IF($B$3="em",$H16*OFFSET('Exponential Model'!$I$72,($B$18-2000)+($G16-AM$1),0),IF($B$3="dm",$H16*OFFSET('Dispersion Model'!$I$72,($B$18-2000)+($G16-AM$1),0),IF($B$3="pm",$H16*OFFSET('Piston Model'!$I$72,($B$18-2000)+($G16-AM$1),0),"Wrong Code in B3")))),0)</f>
        <v>0</v>
      </c>
      <c r="AN16">
        <f ca="1">IF(AN$1&gt;$G16,IF($B$15="he",IF($B$3="em",$H16*(1-EXP(-0.05599*(AN$1-$G16)))*OFFSET('Exponential Model'!$I$72,($B$18-2000)+($G16-AN$1),0),IF($B$3="dm",$H16*(1-EXP(-0.05599*(AN$1-$G16)))*OFFSET('Dispersion Model'!$I$72,($B$18-2000)+($G16-AN$1),0),IF($B$3="pm",$H16*(1-EXP(-0.05599*(AN$1-$G16)))*OFFSET('Piston Model'!$I$72,($B$18-2000)+($G16-AN$1),0),"Wrong Code in B3"))),IF($B$3="em",$H16*OFFSET('Exponential Model'!$I$72,($B$18-2000)+($G16-AN$1),0),IF($B$3="dm",$H16*OFFSET('Dispersion Model'!$I$72,($B$18-2000)+($G16-AN$1),0),IF($B$3="pm",$H16*OFFSET('Piston Model'!$I$72,($B$18-2000)+($G16-AN$1),0),"Wrong Code in B3")))),0)</f>
        <v>0</v>
      </c>
      <c r="AO16">
        <f ca="1">IF(AO$1&gt;$G16,IF($B$15="he",IF($B$3="em",$H16*(1-EXP(-0.05599*(AO$1-$G16)))*OFFSET('Exponential Model'!$I$72,($B$18-2000)+($G16-AO$1),0),IF($B$3="dm",$H16*(1-EXP(-0.05599*(AO$1-$G16)))*OFFSET('Dispersion Model'!$I$72,($B$18-2000)+($G16-AO$1),0),IF($B$3="pm",$H16*(1-EXP(-0.05599*(AO$1-$G16)))*OFFSET('Piston Model'!$I$72,($B$18-2000)+($G16-AO$1),0),"Wrong Code in B3"))),IF($B$3="em",$H16*OFFSET('Exponential Model'!$I$72,($B$18-2000)+($G16-AO$1),0),IF($B$3="dm",$H16*OFFSET('Dispersion Model'!$I$72,($B$18-2000)+($G16-AO$1),0),IF($B$3="pm",$H16*OFFSET('Piston Model'!$I$72,($B$18-2000)+($G16-AO$1),0),"Wrong Code in B3")))),0)</f>
        <v>0</v>
      </c>
      <c r="AP16">
        <f ca="1">IF(AP$1&gt;$G16,IF($B$15="he",IF($B$3="em",$H16*(1-EXP(-0.05599*(AP$1-$G16)))*OFFSET('Exponential Model'!$I$72,($B$18-2000)+($G16-AP$1),0),IF($B$3="dm",$H16*(1-EXP(-0.05599*(AP$1-$G16)))*OFFSET('Dispersion Model'!$I$72,($B$18-2000)+($G16-AP$1),0),IF($B$3="pm",$H16*(1-EXP(-0.05599*(AP$1-$G16)))*OFFSET('Piston Model'!$I$72,($B$18-2000)+($G16-AP$1),0),"Wrong Code in B3"))),IF($B$3="em",$H16*OFFSET('Exponential Model'!$I$72,($B$18-2000)+($G16-AP$1),0),IF($B$3="dm",$H16*OFFSET('Dispersion Model'!$I$72,($B$18-2000)+($G16-AP$1),0),IF($B$3="pm",$H16*OFFSET('Piston Model'!$I$72,($B$18-2000)+($G16-AP$1),0),"Wrong Code in B3")))),0)</f>
        <v>0</v>
      </c>
      <c r="AQ16">
        <f ca="1">IF(AQ$1&gt;$G16,IF($B$15="he",IF($B$3="em",$H16*(1-EXP(-0.05599*(AQ$1-$G16)))*OFFSET('Exponential Model'!$I$72,($B$18-2000)+($G16-AQ$1),0),IF($B$3="dm",$H16*(1-EXP(-0.05599*(AQ$1-$G16)))*OFFSET('Dispersion Model'!$I$72,($B$18-2000)+($G16-AQ$1),0),IF($B$3="pm",$H16*(1-EXP(-0.05599*(AQ$1-$G16)))*OFFSET('Piston Model'!$I$72,($B$18-2000)+($G16-AQ$1),0),"Wrong Code in B3"))),IF($B$3="em",$H16*OFFSET('Exponential Model'!$I$72,($B$18-2000)+($G16-AQ$1),0),IF($B$3="dm",$H16*OFFSET('Dispersion Model'!$I$72,($B$18-2000)+($G16-AQ$1),0),IF($B$3="pm",$H16*OFFSET('Piston Model'!$I$72,($B$18-2000)+($G16-AQ$1),0),"Wrong Code in B3")))),0)</f>
        <v>0</v>
      </c>
      <c r="AR16">
        <f ca="1">IF(AR$1&gt;$G16,IF($B$15="he",IF($B$3="em",$H16*(1-EXP(-0.05599*(AR$1-$G16)))*OFFSET('Exponential Model'!$I$72,($B$18-2000)+($G16-AR$1),0),IF($B$3="dm",$H16*(1-EXP(-0.05599*(AR$1-$G16)))*OFFSET('Dispersion Model'!$I$72,($B$18-2000)+($G16-AR$1),0),IF($B$3="pm",$H16*(1-EXP(-0.05599*(AR$1-$G16)))*OFFSET('Piston Model'!$I$72,($B$18-2000)+($G16-AR$1),0),"Wrong Code in B3"))),IF($B$3="em",$H16*OFFSET('Exponential Model'!$I$72,($B$18-2000)+($G16-AR$1),0),IF($B$3="dm",$H16*OFFSET('Dispersion Model'!$I$72,($B$18-2000)+($G16-AR$1),0),IF($B$3="pm",$H16*OFFSET('Piston Model'!$I$72,($B$18-2000)+($G16-AR$1),0),"Wrong Code in B3")))),0)</f>
        <v>0</v>
      </c>
      <c r="AS16">
        <f ca="1">IF(AS$1&gt;$G16,IF($B$15="he",IF($B$3="em",$H16*(1-EXP(-0.05599*(AS$1-$G16)))*OFFSET('Exponential Model'!$I$72,($B$18-2000)+($G16-AS$1),0),IF($B$3="dm",$H16*(1-EXP(-0.05599*(AS$1-$G16)))*OFFSET('Dispersion Model'!$I$72,($B$18-2000)+($G16-AS$1),0),IF($B$3="pm",$H16*(1-EXP(-0.05599*(AS$1-$G16)))*OFFSET('Piston Model'!$I$72,($B$18-2000)+($G16-AS$1),0),"Wrong Code in B3"))),IF($B$3="em",$H16*OFFSET('Exponential Model'!$I$72,($B$18-2000)+($G16-AS$1),0),IF($B$3="dm",$H16*OFFSET('Dispersion Model'!$I$72,($B$18-2000)+($G16-AS$1),0),IF($B$3="pm",$H16*OFFSET('Piston Model'!$I$72,($B$18-2000)+($G16-AS$1),0),"Wrong Code in B3")))),0)</f>
        <v>0</v>
      </c>
      <c r="AT16">
        <f ca="1">IF(AT$1&gt;$G16,IF($B$15="he",IF($B$3="em",$H16*(1-EXP(-0.05599*(AT$1-$G16)))*OFFSET('Exponential Model'!$I$72,($B$18-2000)+($G16-AT$1),0),IF($B$3="dm",$H16*(1-EXP(-0.05599*(AT$1-$G16)))*OFFSET('Dispersion Model'!$I$72,($B$18-2000)+($G16-AT$1),0),IF($B$3="pm",$H16*(1-EXP(-0.05599*(AT$1-$G16)))*OFFSET('Piston Model'!$I$72,($B$18-2000)+($G16-AT$1),0),"Wrong Code in B3"))),IF($B$3="em",$H16*OFFSET('Exponential Model'!$I$72,($B$18-2000)+($G16-AT$1),0),IF($B$3="dm",$H16*OFFSET('Dispersion Model'!$I$72,($B$18-2000)+($G16-AT$1),0),IF($B$3="pm",$H16*OFFSET('Piston Model'!$I$72,($B$18-2000)+($G16-AT$1),0),"Wrong Code in B3")))),0)</f>
        <v>0</v>
      </c>
      <c r="AU16">
        <f ca="1">IF(AU$1&gt;$G16,IF($B$15="he",IF($B$3="em",$H16*(1-EXP(-0.05599*(AU$1-$G16)))*OFFSET('Exponential Model'!$I$72,($B$18-2000)+($G16-AU$1),0),IF($B$3="dm",$H16*(1-EXP(-0.05599*(AU$1-$G16)))*OFFSET('Dispersion Model'!$I$72,($B$18-2000)+($G16-AU$1),0),IF($B$3="pm",$H16*(1-EXP(-0.05599*(AU$1-$G16)))*OFFSET('Piston Model'!$I$72,($B$18-2000)+($G16-AU$1),0),"Wrong Code in B3"))),IF($B$3="em",$H16*OFFSET('Exponential Model'!$I$72,($B$18-2000)+($G16-AU$1),0),IF($B$3="dm",$H16*OFFSET('Dispersion Model'!$I$72,($B$18-2000)+($G16-AU$1),0),IF($B$3="pm",$H16*OFFSET('Piston Model'!$I$72,($B$18-2000)+($G16-AU$1),0),"Wrong Code in B3")))),0)</f>
        <v>0</v>
      </c>
      <c r="AV16">
        <f ca="1">IF(AV$1&gt;$G16,IF($B$15="he",IF($B$3="em",$H16*(1-EXP(-0.05599*(AV$1-$G16)))*OFFSET('Exponential Model'!$I$72,($B$18-2000)+($G16-AV$1),0),IF($B$3="dm",$H16*(1-EXP(-0.05599*(AV$1-$G16)))*OFFSET('Dispersion Model'!$I$72,($B$18-2000)+($G16-AV$1),0),IF($B$3="pm",$H16*(1-EXP(-0.05599*(AV$1-$G16)))*OFFSET('Piston Model'!$I$72,($B$18-2000)+($G16-AV$1),0),"Wrong Code in B3"))),IF($B$3="em",$H16*OFFSET('Exponential Model'!$I$72,($B$18-2000)+($G16-AV$1),0),IF($B$3="dm",$H16*OFFSET('Dispersion Model'!$I$72,($B$18-2000)+($G16-AV$1),0),IF($B$3="pm",$H16*OFFSET('Piston Model'!$I$72,($B$18-2000)+($G16-AV$1),0),"Wrong Code in B3")))),0)</f>
        <v>0</v>
      </c>
      <c r="AW16">
        <f ca="1">IF(AW$1&gt;$G16,IF($B$15="he",IF($B$3="em",$H16*(1-EXP(-0.05599*(AW$1-$G16)))*OFFSET('Exponential Model'!$I$72,($B$18-2000)+($G16-AW$1),0),IF($B$3="dm",$H16*(1-EXP(-0.05599*(AW$1-$G16)))*OFFSET('Dispersion Model'!$I$72,($B$18-2000)+($G16-AW$1),0),IF($B$3="pm",$H16*(1-EXP(-0.05599*(AW$1-$G16)))*OFFSET('Piston Model'!$I$72,($B$18-2000)+($G16-AW$1),0),"Wrong Code in B3"))),IF($B$3="em",$H16*OFFSET('Exponential Model'!$I$72,($B$18-2000)+($G16-AW$1),0),IF($B$3="dm",$H16*OFFSET('Dispersion Model'!$I$72,($B$18-2000)+($G16-AW$1),0),IF($B$3="pm",$H16*OFFSET('Piston Model'!$I$72,($B$18-2000)+($G16-AW$1),0),"Wrong Code in B3")))),0)</f>
        <v>0</v>
      </c>
      <c r="AX16">
        <f ca="1">IF(AX$1&gt;$G16,IF($B$15="he",IF($B$3="em",$H16*(1-EXP(-0.05599*(AX$1-$G16)))*OFFSET('Exponential Model'!$I$72,($B$18-2000)+($G16-AX$1),0),IF($B$3="dm",$H16*(1-EXP(-0.05599*(AX$1-$G16)))*OFFSET('Dispersion Model'!$I$72,($B$18-2000)+($G16-AX$1),0),IF($B$3="pm",$H16*(1-EXP(-0.05599*(AX$1-$G16)))*OFFSET('Piston Model'!$I$72,($B$18-2000)+($G16-AX$1),0),"Wrong Code in B3"))),IF($B$3="em",$H16*OFFSET('Exponential Model'!$I$72,($B$18-2000)+($G16-AX$1),0),IF($B$3="dm",$H16*OFFSET('Dispersion Model'!$I$72,($B$18-2000)+($G16-AX$1),0),IF($B$3="pm",$H16*OFFSET('Piston Model'!$I$72,($B$18-2000)+($G16-AX$1),0),"Wrong Code in B3")))),0)</f>
        <v>0</v>
      </c>
      <c r="AY16">
        <f ca="1">IF(AY$1&gt;$G16,IF($B$15="he",IF($B$3="em",$H16*(1-EXP(-0.05599*(AY$1-$G16)))*OFFSET('Exponential Model'!$I$72,($B$18-2000)+($G16-AY$1),0),IF($B$3="dm",$H16*(1-EXP(-0.05599*(AY$1-$G16)))*OFFSET('Dispersion Model'!$I$72,($B$18-2000)+($G16-AY$1),0),IF($B$3="pm",$H16*(1-EXP(-0.05599*(AY$1-$G16)))*OFFSET('Piston Model'!$I$72,($B$18-2000)+($G16-AY$1),0),"Wrong Code in B3"))),IF($B$3="em",$H16*OFFSET('Exponential Model'!$I$72,($B$18-2000)+($G16-AY$1),0),IF($B$3="dm",$H16*OFFSET('Dispersion Model'!$I$72,($B$18-2000)+($G16-AY$1),0),IF($B$3="pm",$H16*OFFSET('Piston Model'!$I$72,($B$18-2000)+($G16-AY$1),0),"Wrong Code in B3")))),0)</f>
        <v>0</v>
      </c>
      <c r="AZ16">
        <f ca="1">IF(AZ$1&gt;$G16,IF($B$15="he",IF($B$3="em",$H16*(1-EXP(-0.05599*(AZ$1-$G16)))*OFFSET('Exponential Model'!$I$72,($B$18-2000)+($G16-AZ$1),0),IF($B$3="dm",$H16*(1-EXP(-0.05599*(AZ$1-$G16)))*OFFSET('Dispersion Model'!$I$72,($B$18-2000)+($G16-AZ$1),0),IF($B$3="pm",$H16*(1-EXP(-0.05599*(AZ$1-$G16)))*OFFSET('Piston Model'!$I$72,($B$18-2000)+($G16-AZ$1),0),"Wrong Code in B3"))),IF($B$3="em",$H16*OFFSET('Exponential Model'!$I$72,($B$18-2000)+($G16-AZ$1),0),IF($B$3="dm",$H16*OFFSET('Dispersion Model'!$I$72,($B$18-2000)+($G16-AZ$1),0),IF($B$3="pm",$H16*OFFSET('Piston Model'!$I$72,($B$18-2000)+($G16-AZ$1),0),"Wrong Code in B3")))),0)</f>
        <v>0</v>
      </c>
      <c r="BA16">
        <f ca="1">IF(BA$1&gt;$G16,IF($B$15="he",IF($B$3="em",$H16*(1-EXP(-0.05599*(BA$1-$G16)))*OFFSET('Exponential Model'!$I$72,($B$18-2000)+($G16-BA$1),0),IF($B$3="dm",$H16*(1-EXP(-0.05599*(BA$1-$G16)))*OFFSET('Dispersion Model'!$I$72,($B$18-2000)+($G16-BA$1),0),IF($B$3="pm",$H16*(1-EXP(-0.05599*(BA$1-$G16)))*OFFSET('Piston Model'!$I$72,($B$18-2000)+($G16-BA$1),0),"Wrong Code in B3"))),IF($B$3="em",$H16*OFFSET('Exponential Model'!$I$72,($B$18-2000)+($G16-BA$1),0),IF($B$3="dm",$H16*OFFSET('Dispersion Model'!$I$72,($B$18-2000)+($G16-BA$1),0),IF($B$3="pm",$H16*OFFSET('Piston Model'!$I$72,($B$18-2000)+($G16-BA$1),0),"Wrong Code in B3")))),0)</f>
        <v>0</v>
      </c>
      <c r="BB16">
        <f ca="1">IF(BB$1&gt;$G16,IF($B$15="he",IF($B$3="em",$H16*(1-EXP(-0.05599*(BB$1-$G16)))*OFFSET('Exponential Model'!$I$72,($B$18-2000)+($G16-BB$1),0),IF($B$3="dm",$H16*(1-EXP(-0.05599*(BB$1-$G16)))*OFFSET('Dispersion Model'!$I$72,($B$18-2000)+($G16-BB$1),0),IF($B$3="pm",$H16*(1-EXP(-0.05599*(BB$1-$G16)))*OFFSET('Piston Model'!$I$72,($B$18-2000)+($G16-BB$1),0),"Wrong Code in B3"))),IF($B$3="em",$H16*OFFSET('Exponential Model'!$I$72,($B$18-2000)+($G16-BB$1),0),IF($B$3="dm",$H16*OFFSET('Dispersion Model'!$I$72,($B$18-2000)+($G16-BB$1),0),IF($B$3="pm",$H16*OFFSET('Piston Model'!$I$72,($B$18-2000)+($G16-BB$1),0),"Wrong Code in B3")))),0)</f>
        <v>0</v>
      </c>
      <c r="BC16">
        <f ca="1">IF(BC$1&gt;$G16,IF($B$15="he",IF($B$3="em",$H16*(1-EXP(-0.05599*(BC$1-$G16)))*OFFSET('Exponential Model'!$I$72,($B$18-2000)+($G16-BC$1),0),IF($B$3="dm",$H16*(1-EXP(-0.05599*(BC$1-$G16)))*OFFSET('Dispersion Model'!$I$72,($B$18-2000)+($G16-BC$1),0),IF($B$3="pm",$H16*(1-EXP(-0.05599*(BC$1-$G16)))*OFFSET('Piston Model'!$I$72,($B$18-2000)+($G16-BC$1),0),"Wrong Code in B3"))),IF($B$3="em",$H16*OFFSET('Exponential Model'!$I$72,($B$18-2000)+($G16-BC$1),0),IF($B$3="dm",$H16*OFFSET('Dispersion Model'!$I$72,($B$18-2000)+($G16-BC$1),0),IF($B$3="pm",$H16*OFFSET('Piston Model'!$I$72,($B$18-2000)+($G16-BC$1),0),"Wrong Code in B3")))),0)</f>
        <v>0</v>
      </c>
      <c r="BD16">
        <f ca="1">IF(BD$1&gt;$G16,IF($B$15="he",IF($B$3="em",$H16*(1-EXP(-0.05599*(BD$1-$G16)))*OFFSET('Exponential Model'!$I$72,($B$18-2000)+($G16-BD$1),0),IF($B$3="dm",$H16*(1-EXP(-0.05599*(BD$1-$G16)))*OFFSET('Dispersion Model'!$I$72,($B$18-2000)+($G16-BD$1),0),IF($B$3="pm",$H16*(1-EXP(-0.05599*(BD$1-$G16)))*OFFSET('Piston Model'!$I$72,($B$18-2000)+($G16-BD$1),0),"Wrong Code in B3"))),IF($B$3="em",$H16*OFFSET('Exponential Model'!$I$72,($B$18-2000)+($G16-BD$1),0),IF($B$3="dm",$H16*OFFSET('Dispersion Model'!$I$72,($B$18-2000)+($G16-BD$1),0),IF($B$3="pm",$H16*OFFSET('Piston Model'!$I$72,($B$18-2000)+($G16-BD$1),0),"Wrong Code in B3")))),0)</f>
        <v>0</v>
      </c>
      <c r="BE16">
        <f ca="1">IF(BE$1&gt;$G16,IF($B$15="he",IF($B$3="em",$H16*(1-EXP(-0.05599*(BE$1-$G16)))*OFFSET('Exponential Model'!$I$72,($B$18-2000)+($G16-BE$1),0),IF($B$3="dm",$H16*(1-EXP(-0.05599*(BE$1-$G16)))*OFFSET('Dispersion Model'!$I$72,($B$18-2000)+($G16-BE$1),0),IF($B$3="pm",$H16*(1-EXP(-0.05599*(BE$1-$G16)))*OFFSET('Piston Model'!$I$72,($B$18-2000)+($G16-BE$1),0),"Wrong Code in B3"))),IF($B$3="em",$H16*OFFSET('Exponential Model'!$I$72,($B$18-2000)+($G16-BE$1),0),IF($B$3="dm",$H16*OFFSET('Dispersion Model'!$I$72,($B$18-2000)+($G16-BE$1),0),IF($B$3="pm",$H16*OFFSET('Piston Model'!$I$72,($B$18-2000)+($G16-BE$1),0),"Wrong Code in B3")))),0)</f>
        <v>0</v>
      </c>
      <c r="BF16">
        <f ca="1">IF(BF$1&gt;$G16,IF($B$15="he",IF($B$3="em",$H16*(1-EXP(-0.05599*(BF$1-$G16)))*OFFSET('Exponential Model'!$I$72,($B$18-2000)+($G16-BF$1),0),IF($B$3="dm",$H16*(1-EXP(-0.05599*(BF$1-$G16)))*OFFSET('Dispersion Model'!$I$72,($B$18-2000)+($G16-BF$1),0),IF($B$3="pm",$H16*(1-EXP(-0.05599*(BF$1-$G16)))*OFFSET('Piston Model'!$I$72,($B$18-2000)+($G16-BF$1),0),"Wrong Code in B3"))),IF($B$3="em",$H16*OFFSET('Exponential Model'!$I$72,($B$18-2000)+($G16-BF$1),0),IF($B$3="dm",$H16*OFFSET('Dispersion Model'!$I$72,($B$18-2000)+($G16-BF$1),0),IF($B$3="pm",$H16*OFFSET('Piston Model'!$I$72,($B$18-2000)+($G16-BF$1),0),"Wrong Code in B3")))),0)</f>
        <v>0</v>
      </c>
      <c r="BG16">
        <f ca="1">IF(BG$1&gt;$G16,IF($B$15="he",IF($B$3="em",$H16*(1-EXP(-0.05599*(BG$1-$G16)))*OFFSET('Exponential Model'!$I$72,($B$18-2000)+($G16-BG$1),0),IF($B$3="dm",$H16*(1-EXP(-0.05599*(BG$1-$G16)))*OFFSET('Dispersion Model'!$I$72,($B$18-2000)+($G16-BG$1),0),IF($B$3="pm",$H16*(1-EXP(-0.05599*(BG$1-$G16)))*OFFSET('Piston Model'!$I$72,($B$18-2000)+($G16-BG$1),0),"Wrong Code in B3"))),IF($B$3="em",$H16*OFFSET('Exponential Model'!$I$72,($B$18-2000)+($G16-BG$1),0),IF($B$3="dm",$H16*OFFSET('Dispersion Model'!$I$72,($B$18-2000)+($G16-BG$1),0),IF($B$3="pm",$H16*OFFSET('Piston Model'!$I$72,($B$18-2000)+($G16-BG$1),0),"Wrong Code in B3")))),0)</f>
        <v>0</v>
      </c>
    </row>
    <row r="17" spans="1:59" ht="14" thickBot="1" x14ac:dyDescent="0.2">
      <c r="A17" s="3" t="str">
        <f>IF(AND($B$18&lt;2001,$B$18&gt;1940)," ","Invalid Year!")</f>
        <v xml:space="preserve"> </v>
      </c>
      <c r="G17">
        <v>1945</v>
      </c>
      <c r="H17">
        <f>IF($B$15="tr",'Tritium Input'!H26,IF($B$15="cfc",'CFC Input'!H26,IF($B$15="kr",'85Kr Input'!H26,IF($B$15="he",'Tritium Input'!H26,"Wrong Code in B12!"))))</f>
        <v>1.4</v>
      </c>
      <c r="I17">
        <f ca="1">IF(I$1&gt;$G17,IF($B$15="he",IF($B$3="em",$H17*(1-EXP(-0.05599*(I$1-$G17)))*OFFSET('Exponential Model'!$I$72,($B$18-2000)+($G17-I$1),0),IF($B$3="dm",$H17*(1-EXP(-0.05599*(I$1-$G17)))*OFFSET('Dispersion Model'!$I$72,($B$18-2000)+($G17-I$1),0),IF($B$3="pm",$H17*(1-EXP(-0.05599*(I$1-$G17)))*OFFSET('Piston Model'!$I$72,($B$18-2000)+($G17-I$1),0),"Wrong Code in B3"))),IF($B$3="em",$H17*OFFSET('Exponential Model'!$I$72,($B$18-2000)+($G17-I$1),0),IF($B$3="dm",$H17*OFFSET('Dispersion Model'!$I$72,($B$18-2000)+($G17-I$1),0),IF($B$3="pm",$H17*OFFSET('Piston Model'!$I$72,($B$18-2000)+($G17-I$1),0),"Wrong Code in B3")))),0)</f>
        <v>0</v>
      </c>
      <c r="J17">
        <f ca="1">IF(J$1&gt;$G17,IF($B$15="he",IF($B$3="em",$H17*(1-EXP(-0.05599*(J$1-$G17)))*OFFSET('Exponential Model'!$I$72,($B$18-2000)+($G17-J$1),0),IF($B$3="dm",$H17*(1-EXP(-0.05599*(J$1-$G17)))*OFFSET('Dispersion Model'!$I$72,($B$18-2000)+($G17-J$1),0),IF($B$3="pm",$H17*(1-EXP(-0.05599*(J$1-$G17)))*OFFSET('Piston Model'!$I$72,($B$18-2000)+($G17-J$1),0),"Wrong Code in B3"))),IF($B$3="em",$H17*OFFSET('Exponential Model'!$I$72,($B$18-2000)+($G17-J$1),0),IF($B$3="dm",$H17*OFFSET('Dispersion Model'!$I$72,($B$18-2000)+($G17-J$1),0),IF($B$3="pm",$H17*OFFSET('Piston Model'!$I$72,($B$18-2000)+($G17-J$1),0),"Wrong Code in B3")))),0)</f>
        <v>0</v>
      </c>
      <c r="K17">
        <f ca="1">IF(K$1&gt;$G17,IF($B$15="he",IF($B$3="em",$H17*(1-EXP(-0.05599*(K$1-$G17)))*OFFSET('Exponential Model'!$I$72,($B$18-2000)+($G17-K$1),0),IF($B$3="dm",$H17*(1-EXP(-0.05599*(K$1-$G17)))*OFFSET('Dispersion Model'!$I$72,($B$18-2000)+($G17-K$1),0),IF($B$3="pm",$H17*(1-EXP(-0.05599*(K$1-$G17)))*OFFSET('Piston Model'!$I$72,($B$18-2000)+($G17-K$1),0),"Wrong Code in B3"))),IF($B$3="em",$H17*OFFSET('Exponential Model'!$I$72,($B$18-2000)+($G17-K$1),0),IF($B$3="dm",$H17*OFFSET('Dispersion Model'!$I$72,($B$18-2000)+($G17-K$1),0),IF($B$3="pm",$H17*OFFSET('Piston Model'!$I$72,($B$18-2000)+($G17-K$1),0),"Wrong Code in B3")))),0)</f>
        <v>0</v>
      </c>
      <c r="L17">
        <f ca="1">IF(L$1&gt;$G17,IF($B$15="he",IF($B$3="em",$H17*(1-EXP(-0.05599*(L$1-$G17)))*OFFSET('Exponential Model'!$I$72,($B$18-2000)+($G17-L$1),0),IF($B$3="dm",$H17*(1-EXP(-0.05599*(L$1-$G17)))*OFFSET('Dispersion Model'!$I$72,($B$18-2000)+($G17-L$1),0),IF($B$3="pm",$H17*(1-EXP(-0.05599*(L$1-$G17)))*OFFSET('Piston Model'!$I$72,($B$18-2000)+($G17-L$1),0),"Wrong Code in B3"))),IF($B$3="em",$H17*OFFSET('Exponential Model'!$I$72,($B$18-2000)+($G17-L$1),0),IF($B$3="dm",$H17*OFFSET('Dispersion Model'!$I$72,($B$18-2000)+($G17-L$1),0),IF($B$3="pm",$H17*OFFSET('Piston Model'!$I$72,($B$18-2000)+($G17-L$1),0),"Wrong Code in B3")))),0)</f>
        <v>0</v>
      </c>
      <c r="M17">
        <f ca="1">IF(M$1&gt;$G17,IF($B$15="he",IF($B$3="em",$H17*(1-EXP(-0.05599*(M$1-$G17)))*OFFSET('Exponential Model'!$I$72,($B$18-2000)+($G17-M$1),0),IF($B$3="dm",$H17*(1-EXP(-0.05599*(M$1-$G17)))*OFFSET('Dispersion Model'!$I$72,($B$18-2000)+($G17-M$1),0),IF($B$3="pm",$H17*(1-EXP(-0.05599*(M$1-$G17)))*OFFSET('Piston Model'!$I$72,($B$18-2000)+($G17-M$1),0),"Wrong Code in B3"))),IF($B$3="em",$H17*OFFSET('Exponential Model'!$I$72,($B$18-2000)+($G17-M$1),0),IF($B$3="dm",$H17*OFFSET('Dispersion Model'!$I$72,($B$18-2000)+($G17-M$1),0),IF($B$3="pm",$H17*OFFSET('Piston Model'!$I$72,($B$18-2000)+($G17-M$1),0),"Wrong Code in B3")))),0)</f>
        <v>0</v>
      </c>
      <c r="N17">
        <f ca="1">IF(N$1&gt;$G17,IF($B$15="he",IF($B$3="em",$H17*(1-EXP(-0.05599*(N$1-$G17)))*OFFSET('Exponential Model'!$I$72,($B$18-2000)+($G17-N$1),0),IF($B$3="dm",$H17*(1-EXP(-0.05599*(N$1-$G17)))*OFFSET('Dispersion Model'!$I$72,($B$18-2000)+($G17-N$1),0),IF($B$3="pm",$H17*(1-EXP(-0.05599*(N$1-$G17)))*OFFSET('Piston Model'!$I$72,($B$18-2000)+($G17-N$1),0),"Wrong Code in B3"))),IF($B$3="em",$H17*OFFSET('Exponential Model'!$I$72,($B$18-2000)+($G17-N$1),0),IF($B$3="dm",$H17*OFFSET('Dispersion Model'!$I$72,($B$18-2000)+($G17-N$1),0),IF($B$3="pm",$H17*OFFSET('Piston Model'!$I$72,($B$18-2000)+($G17-N$1),0),"Wrong Code in B3")))),0)</f>
        <v>1.4</v>
      </c>
      <c r="O17">
        <f ca="1">IF(O$1&gt;$G17,IF($B$15="he",IF($B$3="em",$H17*(1-EXP(-0.05599*(O$1-$G17)))*OFFSET('Exponential Model'!$I$72,($B$18-2000)+($G17-O$1),0),IF($B$3="dm",$H17*(1-EXP(-0.05599*(O$1-$G17)))*OFFSET('Dispersion Model'!$I$72,($B$18-2000)+($G17-O$1),0),IF($B$3="pm",$H17*(1-EXP(-0.05599*(O$1-$G17)))*OFFSET('Piston Model'!$I$72,($B$18-2000)+($G17-O$1),0),"Wrong Code in B3"))),IF($B$3="em",$H17*OFFSET('Exponential Model'!$I$72,($B$18-2000)+($G17-O$1),0),IF($B$3="dm",$H17*OFFSET('Dispersion Model'!$I$72,($B$18-2000)+($G17-O$1),0),IF($B$3="pm",$H17*OFFSET('Piston Model'!$I$72,($B$18-2000)+($G17-O$1),0),"Wrong Code in B3")))),0)</f>
        <v>0</v>
      </c>
      <c r="P17">
        <f ca="1">IF(P$1&gt;$G17,IF($B$15="he",IF($B$3="em",$H17*(1-EXP(-0.05599*(P$1-$G17)))*OFFSET('Exponential Model'!$I$72,($B$18-2000)+($G17-P$1),0),IF($B$3="dm",$H17*(1-EXP(-0.05599*(P$1-$G17)))*OFFSET('Dispersion Model'!$I$72,($B$18-2000)+($G17-P$1),0),IF($B$3="pm",$H17*(1-EXP(-0.05599*(P$1-$G17)))*OFFSET('Piston Model'!$I$72,($B$18-2000)+($G17-P$1),0),"Wrong Code in B3"))),IF($B$3="em",$H17*OFFSET('Exponential Model'!$I$72,($B$18-2000)+($G17-P$1),0),IF($B$3="dm",$H17*OFFSET('Dispersion Model'!$I$72,($B$18-2000)+($G17-P$1),0),IF($B$3="pm",$H17*OFFSET('Piston Model'!$I$72,($B$18-2000)+($G17-P$1),0),"Wrong Code in B3")))),0)</f>
        <v>0</v>
      </c>
      <c r="Q17">
        <f ca="1">IF(Q$1&gt;$G17,IF($B$15="he",IF($B$3="em",$H17*(1-EXP(-0.05599*(Q$1-$G17)))*OFFSET('Exponential Model'!$I$72,($B$18-2000)+($G17-Q$1),0),IF($B$3="dm",$H17*(1-EXP(-0.05599*(Q$1-$G17)))*OFFSET('Dispersion Model'!$I$72,($B$18-2000)+($G17-Q$1),0),IF($B$3="pm",$H17*(1-EXP(-0.05599*(Q$1-$G17)))*OFFSET('Piston Model'!$I$72,($B$18-2000)+($G17-Q$1),0),"Wrong Code in B3"))),IF($B$3="em",$H17*OFFSET('Exponential Model'!$I$72,($B$18-2000)+($G17-Q$1),0),IF($B$3="dm",$H17*OFFSET('Dispersion Model'!$I$72,($B$18-2000)+($G17-Q$1),0),IF($B$3="pm",$H17*OFFSET('Piston Model'!$I$72,($B$18-2000)+($G17-Q$1),0),"Wrong Code in B3")))),0)</f>
        <v>0</v>
      </c>
      <c r="R17">
        <f ca="1">IF(R$1&gt;$G17,IF($B$15="he",IF($B$3="em",$H17*(1-EXP(-0.05599*(R$1-$G17)))*OFFSET('Exponential Model'!$I$72,($B$18-2000)+($G17-R$1),0),IF($B$3="dm",$H17*(1-EXP(-0.05599*(R$1-$G17)))*OFFSET('Dispersion Model'!$I$72,($B$18-2000)+($G17-R$1),0),IF($B$3="pm",$H17*(1-EXP(-0.05599*(R$1-$G17)))*OFFSET('Piston Model'!$I$72,($B$18-2000)+($G17-R$1),0),"Wrong Code in B3"))),IF($B$3="em",$H17*OFFSET('Exponential Model'!$I$72,($B$18-2000)+($G17-R$1),0),IF($B$3="dm",$H17*OFFSET('Dispersion Model'!$I$72,($B$18-2000)+($G17-R$1),0),IF($B$3="pm",$H17*OFFSET('Piston Model'!$I$72,($B$18-2000)+($G17-R$1),0),"Wrong Code in B3")))),0)</f>
        <v>0</v>
      </c>
      <c r="S17">
        <f ca="1">IF(S$1&gt;$G17,IF($B$15="he",IF($B$3="em",$H17*(1-EXP(-0.05599*(S$1-$G17)))*OFFSET('Exponential Model'!$I$72,($B$18-2000)+($G17-S$1),0),IF($B$3="dm",$H17*(1-EXP(-0.05599*(S$1-$G17)))*OFFSET('Dispersion Model'!$I$72,($B$18-2000)+($G17-S$1),0),IF($B$3="pm",$H17*(1-EXP(-0.05599*(S$1-$G17)))*OFFSET('Piston Model'!$I$72,($B$18-2000)+($G17-S$1),0),"Wrong Code in B3"))),IF($B$3="em",$H17*OFFSET('Exponential Model'!$I$72,($B$18-2000)+($G17-S$1),0),IF($B$3="dm",$H17*OFFSET('Dispersion Model'!$I$72,($B$18-2000)+($G17-S$1),0),IF($B$3="pm",$H17*OFFSET('Piston Model'!$I$72,($B$18-2000)+($G17-S$1),0),"Wrong Code in B3")))),0)</f>
        <v>0</v>
      </c>
      <c r="T17">
        <f ca="1">IF(T$1&gt;$G17,IF($B$15="he",IF($B$3="em",$H17*(1-EXP(-0.05599*(T$1-$G17)))*OFFSET('Exponential Model'!$I$72,($B$18-2000)+($G17-T$1),0),IF($B$3="dm",$H17*(1-EXP(-0.05599*(T$1-$G17)))*OFFSET('Dispersion Model'!$I$72,($B$18-2000)+($G17-T$1),0),IF($B$3="pm",$H17*(1-EXP(-0.05599*(T$1-$G17)))*OFFSET('Piston Model'!$I$72,($B$18-2000)+($G17-T$1),0),"Wrong Code in B3"))),IF($B$3="em",$H17*OFFSET('Exponential Model'!$I$72,($B$18-2000)+($G17-T$1),0),IF($B$3="dm",$H17*OFFSET('Dispersion Model'!$I$72,($B$18-2000)+($G17-T$1),0),IF($B$3="pm",$H17*OFFSET('Piston Model'!$I$72,($B$18-2000)+($G17-T$1),0),"Wrong Code in B3")))),0)</f>
        <v>0</v>
      </c>
      <c r="U17">
        <f ca="1">IF(U$1&gt;$G17,IF($B$15="he",IF($B$3="em",$H17*(1-EXP(-0.05599*(U$1-$G17)))*OFFSET('Exponential Model'!$I$72,($B$18-2000)+($G17-U$1),0),IF($B$3="dm",$H17*(1-EXP(-0.05599*(U$1-$G17)))*OFFSET('Dispersion Model'!$I$72,($B$18-2000)+($G17-U$1),0),IF($B$3="pm",$H17*(1-EXP(-0.05599*(U$1-$G17)))*OFFSET('Piston Model'!$I$72,($B$18-2000)+($G17-U$1),0),"Wrong Code in B3"))),IF($B$3="em",$H17*OFFSET('Exponential Model'!$I$72,($B$18-2000)+($G17-U$1),0),IF($B$3="dm",$H17*OFFSET('Dispersion Model'!$I$72,($B$18-2000)+($G17-U$1),0),IF($B$3="pm",$H17*OFFSET('Piston Model'!$I$72,($B$18-2000)+($G17-U$1),0),"Wrong Code in B3")))),0)</f>
        <v>0</v>
      </c>
      <c r="V17">
        <f ca="1">IF(V$1&gt;$G17,IF($B$15="he",IF($B$3="em",$H17*(1-EXP(-0.05599*(V$1-$G17)))*OFFSET('Exponential Model'!$I$72,($B$18-2000)+($G17-V$1),0),IF($B$3="dm",$H17*(1-EXP(-0.05599*(V$1-$G17)))*OFFSET('Dispersion Model'!$I$72,($B$18-2000)+($G17-V$1),0),IF($B$3="pm",$H17*(1-EXP(-0.05599*(V$1-$G17)))*OFFSET('Piston Model'!$I$72,($B$18-2000)+($G17-V$1),0),"Wrong Code in B3"))),IF($B$3="em",$H17*OFFSET('Exponential Model'!$I$72,($B$18-2000)+($G17-V$1),0),IF($B$3="dm",$H17*OFFSET('Dispersion Model'!$I$72,($B$18-2000)+($G17-V$1),0),IF($B$3="pm",$H17*OFFSET('Piston Model'!$I$72,($B$18-2000)+($G17-V$1),0),"Wrong Code in B3")))),0)</f>
        <v>0</v>
      </c>
      <c r="W17">
        <f ca="1">IF(W$1&gt;$G17,IF($B$15="he",IF($B$3="em",$H17*(1-EXP(-0.05599*(W$1-$G17)))*OFFSET('Exponential Model'!$I$72,($B$18-2000)+($G17-W$1),0),IF($B$3="dm",$H17*(1-EXP(-0.05599*(W$1-$G17)))*OFFSET('Dispersion Model'!$I$72,($B$18-2000)+($G17-W$1),0),IF($B$3="pm",$H17*(1-EXP(-0.05599*(W$1-$G17)))*OFFSET('Piston Model'!$I$72,($B$18-2000)+($G17-W$1),0),"Wrong Code in B3"))),IF($B$3="em",$H17*OFFSET('Exponential Model'!$I$72,($B$18-2000)+($G17-W$1),0),IF($B$3="dm",$H17*OFFSET('Dispersion Model'!$I$72,($B$18-2000)+($G17-W$1),0),IF($B$3="pm",$H17*OFFSET('Piston Model'!$I$72,($B$18-2000)+($G17-W$1),0),"Wrong Code in B3")))),0)</f>
        <v>0</v>
      </c>
      <c r="X17">
        <f ca="1">IF(X$1&gt;$G17,IF($B$15="he",IF($B$3="em",$H17*(1-EXP(-0.05599*(X$1-$G17)))*OFFSET('Exponential Model'!$I$72,($B$18-2000)+($G17-X$1),0),IF($B$3="dm",$H17*(1-EXP(-0.05599*(X$1-$G17)))*OFFSET('Dispersion Model'!$I$72,($B$18-2000)+($G17-X$1),0),IF($B$3="pm",$H17*(1-EXP(-0.05599*(X$1-$G17)))*OFFSET('Piston Model'!$I$72,($B$18-2000)+($G17-X$1),0),"Wrong Code in B3"))),IF($B$3="em",$H17*OFFSET('Exponential Model'!$I$72,($B$18-2000)+($G17-X$1),0),IF($B$3="dm",$H17*OFFSET('Dispersion Model'!$I$72,($B$18-2000)+($G17-X$1),0),IF($B$3="pm",$H17*OFFSET('Piston Model'!$I$72,($B$18-2000)+($G17-X$1),0),"Wrong Code in B3")))),0)</f>
        <v>0</v>
      </c>
      <c r="Y17">
        <f ca="1">IF(Y$1&gt;$G17,IF($B$15="he",IF($B$3="em",$H17*(1-EXP(-0.05599*(Y$1-$G17)))*OFFSET('Exponential Model'!$I$72,($B$18-2000)+($G17-Y$1),0),IF($B$3="dm",$H17*(1-EXP(-0.05599*(Y$1-$G17)))*OFFSET('Dispersion Model'!$I$72,($B$18-2000)+($G17-Y$1),0),IF($B$3="pm",$H17*(1-EXP(-0.05599*(Y$1-$G17)))*OFFSET('Piston Model'!$I$72,($B$18-2000)+($G17-Y$1),0),"Wrong Code in B3"))),IF($B$3="em",$H17*OFFSET('Exponential Model'!$I$72,($B$18-2000)+($G17-Y$1),0),IF($B$3="dm",$H17*OFFSET('Dispersion Model'!$I$72,($B$18-2000)+($G17-Y$1),0),IF($B$3="pm",$H17*OFFSET('Piston Model'!$I$72,($B$18-2000)+($G17-Y$1),0),"Wrong Code in B3")))),0)</f>
        <v>0</v>
      </c>
      <c r="Z17">
        <f ca="1">IF(Z$1&gt;$G17,IF($B$15="he",IF($B$3="em",$H17*(1-EXP(-0.05599*(Z$1-$G17)))*OFFSET('Exponential Model'!$I$72,($B$18-2000)+($G17-Z$1),0),IF($B$3="dm",$H17*(1-EXP(-0.05599*(Z$1-$G17)))*OFFSET('Dispersion Model'!$I$72,($B$18-2000)+($G17-Z$1),0),IF($B$3="pm",$H17*(1-EXP(-0.05599*(Z$1-$G17)))*OFFSET('Piston Model'!$I$72,($B$18-2000)+($G17-Z$1),0),"Wrong Code in B3"))),IF($B$3="em",$H17*OFFSET('Exponential Model'!$I$72,($B$18-2000)+($G17-Z$1),0),IF($B$3="dm",$H17*OFFSET('Dispersion Model'!$I$72,($B$18-2000)+($G17-Z$1),0),IF($B$3="pm",$H17*OFFSET('Piston Model'!$I$72,($B$18-2000)+($G17-Z$1),0),"Wrong Code in B3")))),0)</f>
        <v>0</v>
      </c>
      <c r="AA17">
        <f ca="1">IF(AA$1&gt;$G17,IF($B$15="he",IF($B$3="em",$H17*(1-EXP(-0.05599*(AA$1-$G17)))*OFFSET('Exponential Model'!$I$72,($B$18-2000)+($G17-AA$1),0),IF($B$3="dm",$H17*(1-EXP(-0.05599*(AA$1-$G17)))*OFFSET('Dispersion Model'!$I$72,($B$18-2000)+($G17-AA$1),0),IF($B$3="pm",$H17*(1-EXP(-0.05599*(AA$1-$G17)))*OFFSET('Piston Model'!$I$72,($B$18-2000)+($G17-AA$1),0),"Wrong Code in B3"))),IF($B$3="em",$H17*OFFSET('Exponential Model'!$I$72,($B$18-2000)+($G17-AA$1),0),IF($B$3="dm",$H17*OFFSET('Dispersion Model'!$I$72,($B$18-2000)+($G17-AA$1),0),IF($B$3="pm",$H17*OFFSET('Piston Model'!$I$72,($B$18-2000)+($G17-AA$1),0),"Wrong Code in B3")))),0)</f>
        <v>0</v>
      </c>
      <c r="AB17">
        <f ca="1">IF(AB$1&gt;$G17,IF($B$15="he",IF($B$3="em",$H17*(1-EXP(-0.05599*(AB$1-$G17)))*OFFSET('Exponential Model'!$I$72,($B$18-2000)+($G17-AB$1),0),IF($B$3="dm",$H17*(1-EXP(-0.05599*(AB$1-$G17)))*OFFSET('Dispersion Model'!$I$72,($B$18-2000)+($G17-AB$1),0),IF($B$3="pm",$H17*(1-EXP(-0.05599*(AB$1-$G17)))*OFFSET('Piston Model'!$I$72,($B$18-2000)+($G17-AB$1),0),"Wrong Code in B3"))),IF($B$3="em",$H17*OFFSET('Exponential Model'!$I$72,($B$18-2000)+($G17-AB$1),0),IF($B$3="dm",$H17*OFFSET('Dispersion Model'!$I$72,($B$18-2000)+($G17-AB$1),0),IF($B$3="pm",$H17*OFFSET('Piston Model'!$I$72,($B$18-2000)+($G17-AB$1),0),"Wrong Code in B3")))),0)</f>
        <v>0</v>
      </c>
      <c r="AC17">
        <f ca="1">IF(AC$1&gt;$G17,IF($B$15="he",IF($B$3="em",$H17*(1-EXP(-0.05599*(AC$1-$G17)))*OFFSET('Exponential Model'!$I$72,($B$18-2000)+($G17-AC$1),0),IF($B$3="dm",$H17*(1-EXP(-0.05599*(AC$1-$G17)))*OFFSET('Dispersion Model'!$I$72,($B$18-2000)+($G17-AC$1),0),IF($B$3="pm",$H17*(1-EXP(-0.05599*(AC$1-$G17)))*OFFSET('Piston Model'!$I$72,($B$18-2000)+($G17-AC$1),0),"Wrong Code in B3"))),IF($B$3="em",$H17*OFFSET('Exponential Model'!$I$72,($B$18-2000)+($G17-AC$1),0),IF($B$3="dm",$H17*OFFSET('Dispersion Model'!$I$72,($B$18-2000)+($G17-AC$1),0),IF($B$3="pm",$H17*OFFSET('Piston Model'!$I$72,($B$18-2000)+($G17-AC$1),0),"Wrong Code in B3")))),0)</f>
        <v>0</v>
      </c>
      <c r="AD17">
        <f ca="1">IF(AD$1&gt;$G17,IF($B$15="he",IF($B$3="em",$H17*(1-EXP(-0.05599*(AD$1-$G17)))*OFFSET('Exponential Model'!$I$72,($B$18-2000)+($G17-AD$1),0),IF($B$3="dm",$H17*(1-EXP(-0.05599*(AD$1-$G17)))*OFFSET('Dispersion Model'!$I$72,($B$18-2000)+($G17-AD$1),0),IF($B$3="pm",$H17*(1-EXP(-0.05599*(AD$1-$G17)))*OFFSET('Piston Model'!$I$72,($B$18-2000)+($G17-AD$1),0),"Wrong Code in B3"))),IF($B$3="em",$H17*OFFSET('Exponential Model'!$I$72,($B$18-2000)+($G17-AD$1),0),IF($B$3="dm",$H17*OFFSET('Dispersion Model'!$I$72,($B$18-2000)+($G17-AD$1),0),IF($B$3="pm",$H17*OFFSET('Piston Model'!$I$72,($B$18-2000)+($G17-AD$1),0),"Wrong Code in B3")))),0)</f>
        <v>0</v>
      </c>
      <c r="AE17">
        <f ca="1">IF(AE$1&gt;$G17,IF($B$15="he",IF($B$3="em",$H17*(1-EXP(-0.05599*(AE$1-$G17)))*OFFSET('Exponential Model'!$I$72,($B$18-2000)+($G17-AE$1),0),IF($B$3="dm",$H17*(1-EXP(-0.05599*(AE$1-$G17)))*OFFSET('Dispersion Model'!$I$72,($B$18-2000)+($G17-AE$1),0),IF($B$3="pm",$H17*(1-EXP(-0.05599*(AE$1-$G17)))*OFFSET('Piston Model'!$I$72,($B$18-2000)+($G17-AE$1),0),"Wrong Code in B3"))),IF($B$3="em",$H17*OFFSET('Exponential Model'!$I$72,($B$18-2000)+($G17-AE$1),0),IF($B$3="dm",$H17*OFFSET('Dispersion Model'!$I$72,($B$18-2000)+($G17-AE$1),0),IF($B$3="pm",$H17*OFFSET('Piston Model'!$I$72,($B$18-2000)+($G17-AE$1),0),"Wrong Code in B3")))),0)</f>
        <v>0</v>
      </c>
      <c r="AF17">
        <f ca="1">IF(AF$1&gt;$G17,IF($B$15="he",IF($B$3="em",$H17*(1-EXP(-0.05599*(AF$1-$G17)))*OFFSET('Exponential Model'!$I$72,($B$18-2000)+($G17-AF$1),0),IF($B$3="dm",$H17*(1-EXP(-0.05599*(AF$1-$G17)))*OFFSET('Dispersion Model'!$I$72,($B$18-2000)+($G17-AF$1),0),IF($B$3="pm",$H17*(1-EXP(-0.05599*(AF$1-$G17)))*OFFSET('Piston Model'!$I$72,($B$18-2000)+($G17-AF$1),0),"Wrong Code in B3"))),IF($B$3="em",$H17*OFFSET('Exponential Model'!$I$72,($B$18-2000)+($G17-AF$1),0),IF($B$3="dm",$H17*OFFSET('Dispersion Model'!$I$72,($B$18-2000)+($G17-AF$1),0),IF($B$3="pm",$H17*OFFSET('Piston Model'!$I$72,($B$18-2000)+($G17-AF$1),0),"Wrong Code in B3")))),0)</f>
        <v>0</v>
      </c>
      <c r="AG17">
        <f ca="1">IF(AG$1&gt;$G17,IF($B$15="he",IF($B$3="em",$H17*(1-EXP(-0.05599*(AG$1-$G17)))*OFFSET('Exponential Model'!$I$72,($B$18-2000)+($G17-AG$1),0),IF($B$3="dm",$H17*(1-EXP(-0.05599*(AG$1-$G17)))*OFFSET('Dispersion Model'!$I$72,($B$18-2000)+($G17-AG$1),0),IF($B$3="pm",$H17*(1-EXP(-0.05599*(AG$1-$G17)))*OFFSET('Piston Model'!$I$72,($B$18-2000)+($G17-AG$1),0),"Wrong Code in B3"))),IF($B$3="em",$H17*OFFSET('Exponential Model'!$I$72,($B$18-2000)+($G17-AG$1),0),IF($B$3="dm",$H17*OFFSET('Dispersion Model'!$I$72,($B$18-2000)+($G17-AG$1),0),IF($B$3="pm",$H17*OFFSET('Piston Model'!$I$72,($B$18-2000)+($G17-AG$1),0),"Wrong Code in B3")))),0)</f>
        <v>0</v>
      </c>
      <c r="AH17">
        <f ca="1">IF(AH$1&gt;$G17,IF($B$15="he",IF($B$3="em",$H17*(1-EXP(-0.05599*(AH$1-$G17)))*OFFSET('Exponential Model'!$I$72,($B$18-2000)+($G17-AH$1),0),IF($B$3="dm",$H17*(1-EXP(-0.05599*(AH$1-$G17)))*OFFSET('Dispersion Model'!$I$72,($B$18-2000)+($G17-AH$1),0),IF($B$3="pm",$H17*(1-EXP(-0.05599*(AH$1-$G17)))*OFFSET('Piston Model'!$I$72,($B$18-2000)+($G17-AH$1),0),"Wrong Code in B3"))),IF($B$3="em",$H17*OFFSET('Exponential Model'!$I$72,($B$18-2000)+($G17-AH$1),0),IF($B$3="dm",$H17*OFFSET('Dispersion Model'!$I$72,($B$18-2000)+($G17-AH$1),0),IF($B$3="pm",$H17*OFFSET('Piston Model'!$I$72,($B$18-2000)+($G17-AH$1),0),"Wrong Code in B3")))),0)</f>
        <v>0</v>
      </c>
      <c r="AI17">
        <f ca="1">IF(AI$1&gt;$G17,IF($B$15="he",IF($B$3="em",$H17*(1-EXP(-0.05599*(AI$1-$G17)))*OFFSET('Exponential Model'!$I$72,($B$18-2000)+($G17-AI$1),0),IF($B$3="dm",$H17*(1-EXP(-0.05599*(AI$1-$G17)))*OFFSET('Dispersion Model'!$I$72,($B$18-2000)+($G17-AI$1),0),IF($B$3="pm",$H17*(1-EXP(-0.05599*(AI$1-$G17)))*OFFSET('Piston Model'!$I$72,($B$18-2000)+($G17-AI$1),0),"Wrong Code in B3"))),IF($B$3="em",$H17*OFFSET('Exponential Model'!$I$72,($B$18-2000)+($G17-AI$1),0),IF($B$3="dm",$H17*OFFSET('Dispersion Model'!$I$72,($B$18-2000)+($G17-AI$1),0),IF($B$3="pm",$H17*OFFSET('Piston Model'!$I$72,($B$18-2000)+($G17-AI$1),0),"Wrong Code in B3")))),0)</f>
        <v>0</v>
      </c>
      <c r="AJ17">
        <f ca="1">IF(AJ$1&gt;$G17,IF($B$15="he",IF($B$3="em",$H17*(1-EXP(-0.05599*(AJ$1-$G17)))*OFFSET('Exponential Model'!$I$72,($B$18-2000)+($G17-AJ$1),0),IF($B$3="dm",$H17*(1-EXP(-0.05599*(AJ$1-$G17)))*OFFSET('Dispersion Model'!$I$72,($B$18-2000)+($G17-AJ$1),0),IF($B$3="pm",$H17*(1-EXP(-0.05599*(AJ$1-$G17)))*OFFSET('Piston Model'!$I$72,($B$18-2000)+($G17-AJ$1),0),"Wrong Code in B3"))),IF($B$3="em",$H17*OFFSET('Exponential Model'!$I$72,($B$18-2000)+($G17-AJ$1),0),IF($B$3="dm",$H17*OFFSET('Dispersion Model'!$I$72,($B$18-2000)+($G17-AJ$1),0),IF($B$3="pm",$H17*OFFSET('Piston Model'!$I$72,($B$18-2000)+($G17-AJ$1),0),"Wrong Code in B3")))),0)</f>
        <v>0</v>
      </c>
      <c r="AK17">
        <f ca="1">IF(AK$1&gt;$G17,IF($B$15="he",IF($B$3="em",$H17*(1-EXP(-0.05599*(AK$1-$G17)))*OFFSET('Exponential Model'!$I$72,($B$18-2000)+($G17-AK$1),0),IF($B$3="dm",$H17*(1-EXP(-0.05599*(AK$1-$G17)))*OFFSET('Dispersion Model'!$I$72,($B$18-2000)+($G17-AK$1),0),IF($B$3="pm",$H17*(1-EXP(-0.05599*(AK$1-$G17)))*OFFSET('Piston Model'!$I$72,($B$18-2000)+($G17-AK$1),0),"Wrong Code in B3"))),IF($B$3="em",$H17*OFFSET('Exponential Model'!$I$72,($B$18-2000)+($G17-AK$1),0),IF($B$3="dm",$H17*OFFSET('Dispersion Model'!$I$72,($B$18-2000)+($G17-AK$1),0),IF($B$3="pm",$H17*OFFSET('Piston Model'!$I$72,($B$18-2000)+($G17-AK$1),0),"Wrong Code in B3")))),0)</f>
        <v>0</v>
      </c>
      <c r="AL17">
        <f ca="1">IF(AL$1&gt;$G17,IF($B$15="he",IF($B$3="em",$H17*(1-EXP(-0.05599*(AL$1-$G17)))*OFFSET('Exponential Model'!$I$72,($B$18-2000)+($G17-AL$1),0),IF($B$3="dm",$H17*(1-EXP(-0.05599*(AL$1-$G17)))*OFFSET('Dispersion Model'!$I$72,($B$18-2000)+($G17-AL$1),0),IF($B$3="pm",$H17*(1-EXP(-0.05599*(AL$1-$G17)))*OFFSET('Piston Model'!$I$72,($B$18-2000)+($G17-AL$1),0),"Wrong Code in B3"))),IF($B$3="em",$H17*OFFSET('Exponential Model'!$I$72,($B$18-2000)+($G17-AL$1),0),IF($B$3="dm",$H17*OFFSET('Dispersion Model'!$I$72,($B$18-2000)+($G17-AL$1),0),IF($B$3="pm",$H17*OFFSET('Piston Model'!$I$72,($B$18-2000)+($G17-AL$1),0),"Wrong Code in B3")))),0)</f>
        <v>0</v>
      </c>
      <c r="AM17">
        <f ca="1">IF(AM$1&gt;$G17,IF($B$15="he",IF($B$3="em",$H17*(1-EXP(-0.05599*(AM$1-$G17)))*OFFSET('Exponential Model'!$I$72,($B$18-2000)+($G17-AM$1),0),IF($B$3="dm",$H17*(1-EXP(-0.05599*(AM$1-$G17)))*OFFSET('Dispersion Model'!$I$72,($B$18-2000)+($G17-AM$1),0),IF($B$3="pm",$H17*(1-EXP(-0.05599*(AM$1-$G17)))*OFFSET('Piston Model'!$I$72,($B$18-2000)+($G17-AM$1),0),"Wrong Code in B3"))),IF($B$3="em",$H17*OFFSET('Exponential Model'!$I$72,($B$18-2000)+($G17-AM$1),0),IF($B$3="dm",$H17*OFFSET('Dispersion Model'!$I$72,($B$18-2000)+($G17-AM$1),0),IF($B$3="pm",$H17*OFFSET('Piston Model'!$I$72,($B$18-2000)+($G17-AM$1),0),"Wrong Code in B3")))),0)</f>
        <v>0</v>
      </c>
      <c r="AN17">
        <f ca="1">IF(AN$1&gt;$G17,IF($B$15="he",IF($B$3="em",$H17*(1-EXP(-0.05599*(AN$1-$G17)))*OFFSET('Exponential Model'!$I$72,($B$18-2000)+($G17-AN$1),0),IF($B$3="dm",$H17*(1-EXP(-0.05599*(AN$1-$G17)))*OFFSET('Dispersion Model'!$I$72,($B$18-2000)+($G17-AN$1),0),IF($B$3="pm",$H17*(1-EXP(-0.05599*(AN$1-$G17)))*OFFSET('Piston Model'!$I$72,($B$18-2000)+($G17-AN$1),0),"Wrong Code in B3"))),IF($B$3="em",$H17*OFFSET('Exponential Model'!$I$72,($B$18-2000)+($G17-AN$1),0),IF($B$3="dm",$H17*OFFSET('Dispersion Model'!$I$72,($B$18-2000)+($G17-AN$1),0),IF($B$3="pm",$H17*OFFSET('Piston Model'!$I$72,($B$18-2000)+($G17-AN$1),0),"Wrong Code in B3")))),0)</f>
        <v>0</v>
      </c>
      <c r="AO17">
        <f ca="1">IF(AO$1&gt;$G17,IF($B$15="he",IF($B$3="em",$H17*(1-EXP(-0.05599*(AO$1-$G17)))*OFFSET('Exponential Model'!$I$72,($B$18-2000)+($G17-AO$1),0),IF($B$3="dm",$H17*(1-EXP(-0.05599*(AO$1-$G17)))*OFFSET('Dispersion Model'!$I$72,($B$18-2000)+($G17-AO$1),0),IF($B$3="pm",$H17*(1-EXP(-0.05599*(AO$1-$G17)))*OFFSET('Piston Model'!$I$72,($B$18-2000)+($G17-AO$1),0),"Wrong Code in B3"))),IF($B$3="em",$H17*OFFSET('Exponential Model'!$I$72,($B$18-2000)+($G17-AO$1),0),IF($B$3="dm",$H17*OFFSET('Dispersion Model'!$I$72,($B$18-2000)+($G17-AO$1),0),IF($B$3="pm",$H17*OFFSET('Piston Model'!$I$72,($B$18-2000)+($G17-AO$1),0),"Wrong Code in B3")))),0)</f>
        <v>0</v>
      </c>
      <c r="AP17">
        <f ca="1">IF(AP$1&gt;$G17,IF($B$15="he",IF($B$3="em",$H17*(1-EXP(-0.05599*(AP$1-$G17)))*OFFSET('Exponential Model'!$I$72,($B$18-2000)+($G17-AP$1),0),IF($B$3="dm",$H17*(1-EXP(-0.05599*(AP$1-$G17)))*OFFSET('Dispersion Model'!$I$72,($B$18-2000)+($G17-AP$1),0),IF($B$3="pm",$H17*(1-EXP(-0.05599*(AP$1-$G17)))*OFFSET('Piston Model'!$I$72,($B$18-2000)+($G17-AP$1),0),"Wrong Code in B3"))),IF($B$3="em",$H17*OFFSET('Exponential Model'!$I$72,($B$18-2000)+($G17-AP$1),0),IF($B$3="dm",$H17*OFFSET('Dispersion Model'!$I$72,($B$18-2000)+($G17-AP$1),0),IF($B$3="pm",$H17*OFFSET('Piston Model'!$I$72,($B$18-2000)+($G17-AP$1),0),"Wrong Code in B3")))),0)</f>
        <v>0</v>
      </c>
      <c r="AQ17">
        <f ca="1">IF(AQ$1&gt;$G17,IF($B$15="he",IF($B$3="em",$H17*(1-EXP(-0.05599*(AQ$1-$G17)))*OFFSET('Exponential Model'!$I$72,($B$18-2000)+($G17-AQ$1),0),IF($B$3="dm",$H17*(1-EXP(-0.05599*(AQ$1-$G17)))*OFFSET('Dispersion Model'!$I$72,($B$18-2000)+($G17-AQ$1),0),IF($B$3="pm",$H17*(1-EXP(-0.05599*(AQ$1-$G17)))*OFFSET('Piston Model'!$I$72,($B$18-2000)+($G17-AQ$1),0),"Wrong Code in B3"))),IF($B$3="em",$H17*OFFSET('Exponential Model'!$I$72,($B$18-2000)+($G17-AQ$1),0),IF($B$3="dm",$H17*OFFSET('Dispersion Model'!$I$72,($B$18-2000)+($G17-AQ$1),0),IF($B$3="pm",$H17*OFFSET('Piston Model'!$I$72,($B$18-2000)+($G17-AQ$1),0),"Wrong Code in B3")))),0)</f>
        <v>0</v>
      </c>
      <c r="AR17">
        <f ca="1">IF(AR$1&gt;$G17,IF($B$15="he",IF($B$3="em",$H17*(1-EXP(-0.05599*(AR$1-$G17)))*OFFSET('Exponential Model'!$I$72,($B$18-2000)+($G17-AR$1),0),IF($B$3="dm",$H17*(1-EXP(-0.05599*(AR$1-$G17)))*OFFSET('Dispersion Model'!$I$72,($B$18-2000)+($G17-AR$1),0),IF($B$3="pm",$H17*(1-EXP(-0.05599*(AR$1-$G17)))*OFFSET('Piston Model'!$I$72,($B$18-2000)+($G17-AR$1),0),"Wrong Code in B3"))),IF($B$3="em",$H17*OFFSET('Exponential Model'!$I$72,($B$18-2000)+($G17-AR$1),0),IF($B$3="dm",$H17*OFFSET('Dispersion Model'!$I$72,($B$18-2000)+($G17-AR$1),0),IF($B$3="pm",$H17*OFFSET('Piston Model'!$I$72,($B$18-2000)+($G17-AR$1),0),"Wrong Code in B3")))),0)</f>
        <v>0</v>
      </c>
      <c r="AS17">
        <f ca="1">IF(AS$1&gt;$G17,IF($B$15="he",IF($B$3="em",$H17*(1-EXP(-0.05599*(AS$1-$G17)))*OFFSET('Exponential Model'!$I$72,($B$18-2000)+($G17-AS$1),0),IF($B$3="dm",$H17*(1-EXP(-0.05599*(AS$1-$G17)))*OFFSET('Dispersion Model'!$I$72,($B$18-2000)+($G17-AS$1),0),IF($B$3="pm",$H17*(1-EXP(-0.05599*(AS$1-$G17)))*OFFSET('Piston Model'!$I$72,($B$18-2000)+($G17-AS$1),0),"Wrong Code in B3"))),IF($B$3="em",$H17*OFFSET('Exponential Model'!$I$72,($B$18-2000)+($G17-AS$1),0),IF($B$3="dm",$H17*OFFSET('Dispersion Model'!$I$72,($B$18-2000)+($G17-AS$1),0),IF($B$3="pm",$H17*OFFSET('Piston Model'!$I$72,($B$18-2000)+($G17-AS$1),0),"Wrong Code in B3")))),0)</f>
        <v>0</v>
      </c>
      <c r="AT17">
        <f ca="1">IF(AT$1&gt;$G17,IF($B$15="he",IF($B$3="em",$H17*(1-EXP(-0.05599*(AT$1-$G17)))*OFFSET('Exponential Model'!$I$72,($B$18-2000)+($G17-AT$1),0),IF($B$3="dm",$H17*(1-EXP(-0.05599*(AT$1-$G17)))*OFFSET('Dispersion Model'!$I$72,($B$18-2000)+($G17-AT$1),0),IF($B$3="pm",$H17*(1-EXP(-0.05599*(AT$1-$G17)))*OFFSET('Piston Model'!$I$72,($B$18-2000)+($G17-AT$1),0),"Wrong Code in B3"))),IF($B$3="em",$H17*OFFSET('Exponential Model'!$I$72,($B$18-2000)+($G17-AT$1),0),IF($B$3="dm",$H17*OFFSET('Dispersion Model'!$I$72,($B$18-2000)+($G17-AT$1),0),IF($B$3="pm",$H17*OFFSET('Piston Model'!$I$72,($B$18-2000)+($G17-AT$1),0),"Wrong Code in B3")))),0)</f>
        <v>0</v>
      </c>
      <c r="AU17">
        <f ca="1">IF(AU$1&gt;$G17,IF($B$15="he",IF($B$3="em",$H17*(1-EXP(-0.05599*(AU$1-$G17)))*OFFSET('Exponential Model'!$I$72,($B$18-2000)+($G17-AU$1),0),IF($B$3="dm",$H17*(1-EXP(-0.05599*(AU$1-$G17)))*OFFSET('Dispersion Model'!$I$72,($B$18-2000)+($G17-AU$1),0),IF($B$3="pm",$H17*(1-EXP(-0.05599*(AU$1-$G17)))*OFFSET('Piston Model'!$I$72,($B$18-2000)+($G17-AU$1),0),"Wrong Code in B3"))),IF($B$3="em",$H17*OFFSET('Exponential Model'!$I$72,($B$18-2000)+($G17-AU$1),0),IF($B$3="dm",$H17*OFFSET('Dispersion Model'!$I$72,($B$18-2000)+($G17-AU$1),0),IF($B$3="pm",$H17*OFFSET('Piston Model'!$I$72,($B$18-2000)+($G17-AU$1),0),"Wrong Code in B3")))),0)</f>
        <v>0</v>
      </c>
      <c r="AV17">
        <f ca="1">IF(AV$1&gt;$G17,IF($B$15="he",IF($B$3="em",$H17*(1-EXP(-0.05599*(AV$1-$G17)))*OFFSET('Exponential Model'!$I$72,($B$18-2000)+($G17-AV$1),0),IF($B$3="dm",$H17*(1-EXP(-0.05599*(AV$1-$G17)))*OFFSET('Dispersion Model'!$I$72,($B$18-2000)+($G17-AV$1),0),IF($B$3="pm",$H17*(1-EXP(-0.05599*(AV$1-$G17)))*OFFSET('Piston Model'!$I$72,($B$18-2000)+($G17-AV$1),0),"Wrong Code in B3"))),IF($B$3="em",$H17*OFFSET('Exponential Model'!$I$72,($B$18-2000)+($G17-AV$1),0),IF($B$3="dm",$H17*OFFSET('Dispersion Model'!$I$72,($B$18-2000)+($G17-AV$1),0),IF($B$3="pm",$H17*OFFSET('Piston Model'!$I$72,($B$18-2000)+($G17-AV$1),0),"Wrong Code in B3")))),0)</f>
        <v>0</v>
      </c>
      <c r="AW17">
        <f ca="1">IF(AW$1&gt;$G17,IF($B$15="he",IF($B$3="em",$H17*(1-EXP(-0.05599*(AW$1-$G17)))*OFFSET('Exponential Model'!$I$72,($B$18-2000)+($G17-AW$1),0),IF($B$3="dm",$H17*(1-EXP(-0.05599*(AW$1-$G17)))*OFFSET('Dispersion Model'!$I$72,($B$18-2000)+($G17-AW$1),0),IF($B$3="pm",$H17*(1-EXP(-0.05599*(AW$1-$G17)))*OFFSET('Piston Model'!$I$72,($B$18-2000)+($G17-AW$1),0),"Wrong Code in B3"))),IF($B$3="em",$H17*OFFSET('Exponential Model'!$I$72,($B$18-2000)+($G17-AW$1),0),IF($B$3="dm",$H17*OFFSET('Dispersion Model'!$I$72,($B$18-2000)+($G17-AW$1),0),IF($B$3="pm",$H17*OFFSET('Piston Model'!$I$72,($B$18-2000)+($G17-AW$1),0),"Wrong Code in B3")))),0)</f>
        <v>0</v>
      </c>
      <c r="AX17">
        <f ca="1">IF(AX$1&gt;$G17,IF($B$15="he",IF($B$3="em",$H17*(1-EXP(-0.05599*(AX$1-$G17)))*OFFSET('Exponential Model'!$I$72,($B$18-2000)+($G17-AX$1),0),IF($B$3="dm",$H17*(1-EXP(-0.05599*(AX$1-$G17)))*OFFSET('Dispersion Model'!$I$72,($B$18-2000)+($G17-AX$1),0),IF($B$3="pm",$H17*(1-EXP(-0.05599*(AX$1-$G17)))*OFFSET('Piston Model'!$I$72,($B$18-2000)+($G17-AX$1),0),"Wrong Code in B3"))),IF($B$3="em",$H17*OFFSET('Exponential Model'!$I$72,($B$18-2000)+($G17-AX$1),0),IF($B$3="dm",$H17*OFFSET('Dispersion Model'!$I$72,($B$18-2000)+($G17-AX$1),0),IF($B$3="pm",$H17*OFFSET('Piston Model'!$I$72,($B$18-2000)+($G17-AX$1),0),"Wrong Code in B3")))),0)</f>
        <v>0</v>
      </c>
      <c r="AY17">
        <f ca="1">IF(AY$1&gt;$G17,IF($B$15="he",IF($B$3="em",$H17*(1-EXP(-0.05599*(AY$1-$G17)))*OFFSET('Exponential Model'!$I$72,($B$18-2000)+($G17-AY$1),0),IF($B$3="dm",$H17*(1-EXP(-0.05599*(AY$1-$G17)))*OFFSET('Dispersion Model'!$I$72,($B$18-2000)+($G17-AY$1),0),IF($B$3="pm",$H17*(1-EXP(-0.05599*(AY$1-$G17)))*OFFSET('Piston Model'!$I$72,($B$18-2000)+($G17-AY$1),0),"Wrong Code in B3"))),IF($B$3="em",$H17*OFFSET('Exponential Model'!$I$72,($B$18-2000)+($G17-AY$1),0),IF($B$3="dm",$H17*OFFSET('Dispersion Model'!$I$72,($B$18-2000)+($G17-AY$1),0),IF($B$3="pm",$H17*OFFSET('Piston Model'!$I$72,($B$18-2000)+($G17-AY$1),0),"Wrong Code in B3")))),0)</f>
        <v>0</v>
      </c>
      <c r="AZ17">
        <f ca="1">IF(AZ$1&gt;$G17,IF($B$15="he",IF($B$3="em",$H17*(1-EXP(-0.05599*(AZ$1-$G17)))*OFFSET('Exponential Model'!$I$72,($B$18-2000)+($G17-AZ$1),0),IF($B$3="dm",$H17*(1-EXP(-0.05599*(AZ$1-$G17)))*OFFSET('Dispersion Model'!$I$72,($B$18-2000)+($G17-AZ$1),0),IF($B$3="pm",$H17*(1-EXP(-0.05599*(AZ$1-$G17)))*OFFSET('Piston Model'!$I$72,($B$18-2000)+($G17-AZ$1),0),"Wrong Code in B3"))),IF($B$3="em",$H17*OFFSET('Exponential Model'!$I$72,($B$18-2000)+($G17-AZ$1),0),IF($B$3="dm",$H17*OFFSET('Dispersion Model'!$I$72,($B$18-2000)+($G17-AZ$1),0),IF($B$3="pm",$H17*OFFSET('Piston Model'!$I$72,($B$18-2000)+($G17-AZ$1),0),"Wrong Code in B3")))),0)</f>
        <v>0</v>
      </c>
      <c r="BA17">
        <f ca="1">IF(BA$1&gt;$G17,IF($B$15="he",IF($B$3="em",$H17*(1-EXP(-0.05599*(BA$1-$G17)))*OFFSET('Exponential Model'!$I$72,($B$18-2000)+($G17-BA$1),0),IF($B$3="dm",$H17*(1-EXP(-0.05599*(BA$1-$G17)))*OFFSET('Dispersion Model'!$I$72,($B$18-2000)+($G17-BA$1),0),IF($B$3="pm",$H17*(1-EXP(-0.05599*(BA$1-$G17)))*OFFSET('Piston Model'!$I$72,($B$18-2000)+($G17-BA$1),0),"Wrong Code in B3"))),IF($B$3="em",$H17*OFFSET('Exponential Model'!$I$72,($B$18-2000)+($G17-BA$1),0),IF($B$3="dm",$H17*OFFSET('Dispersion Model'!$I$72,($B$18-2000)+($G17-BA$1),0),IF($B$3="pm",$H17*OFFSET('Piston Model'!$I$72,($B$18-2000)+($G17-BA$1),0),"Wrong Code in B3")))),0)</f>
        <v>0</v>
      </c>
      <c r="BB17">
        <f ca="1">IF(BB$1&gt;$G17,IF($B$15="he",IF($B$3="em",$H17*(1-EXP(-0.05599*(BB$1-$G17)))*OFFSET('Exponential Model'!$I$72,($B$18-2000)+($G17-BB$1),0),IF($B$3="dm",$H17*(1-EXP(-0.05599*(BB$1-$G17)))*OFFSET('Dispersion Model'!$I$72,($B$18-2000)+($G17-BB$1),0),IF($B$3="pm",$H17*(1-EXP(-0.05599*(BB$1-$G17)))*OFFSET('Piston Model'!$I$72,($B$18-2000)+($G17-BB$1),0),"Wrong Code in B3"))),IF($B$3="em",$H17*OFFSET('Exponential Model'!$I$72,($B$18-2000)+($G17-BB$1),0),IF($B$3="dm",$H17*OFFSET('Dispersion Model'!$I$72,($B$18-2000)+($G17-BB$1),0),IF($B$3="pm",$H17*OFFSET('Piston Model'!$I$72,($B$18-2000)+($G17-BB$1),0),"Wrong Code in B3")))),0)</f>
        <v>0</v>
      </c>
      <c r="BC17">
        <f ca="1">IF(BC$1&gt;$G17,IF($B$15="he",IF($B$3="em",$H17*(1-EXP(-0.05599*(BC$1-$G17)))*OFFSET('Exponential Model'!$I$72,($B$18-2000)+($G17-BC$1),0),IF($B$3="dm",$H17*(1-EXP(-0.05599*(BC$1-$G17)))*OFFSET('Dispersion Model'!$I$72,($B$18-2000)+($G17-BC$1),0),IF($B$3="pm",$H17*(1-EXP(-0.05599*(BC$1-$G17)))*OFFSET('Piston Model'!$I$72,($B$18-2000)+($G17-BC$1),0),"Wrong Code in B3"))),IF($B$3="em",$H17*OFFSET('Exponential Model'!$I$72,($B$18-2000)+($G17-BC$1),0),IF($B$3="dm",$H17*OFFSET('Dispersion Model'!$I$72,($B$18-2000)+($G17-BC$1),0),IF($B$3="pm",$H17*OFFSET('Piston Model'!$I$72,($B$18-2000)+($G17-BC$1),0),"Wrong Code in B3")))),0)</f>
        <v>0</v>
      </c>
      <c r="BD17">
        <f ca="1">IF(BD$1&gt;$G17,IF($B$15="he",IF($B$3="em",$H17*(1-EXP(-0.05599*(BD$1-$G17)))*OFFSET('Exponential Model'!$I$72,($B$18-2000)+($G17-BD$1),0),IF($B$3="dm",$H17*(1-EXP(-0.05599*(BD$1-$G17)))*OFFSET('Dispersion Model'!$I$72,($B$18-2000)+($G17-BD$1),0),IF($B$3="pm",$H17*(1-EXP(-0.05599*(BD$1-$G17)))*OFFSET('Piston Model'!$I$72,($B$18-2000)+($G17-BD$1),0),"Wrong Code in B3"))),IF($B$3="em",$H17*OFFSET('Exponential Model'!$I$72,($B$18-2000)+($G17-BD$1),0),IF($B$3="dm",$H17*OFFSET('Dispersion Model'!$I$72,($B$18-2000)+($G17-BD$1),0),IF($B$3="pm",$H17*OFFSET('Piston Model'!$I$72,($B$18-2000)+($G17-BD$1),0),"Wrong Code in B3")))),0)</f>
        <v>0</v>
      </c>
      <c r="BE17">
        <f ca="1">IF(BE$1&gt;$G17,IF($B$15="he",IF($B$3="em",$H17*(1-EXP(-0.05599*(BE$1-$G17)))*OFFSET('Exponential Model'!$I$72,($B$18-2000)+($G17-BE$1),0),IF($B$3="dm",$H17*(1-EXP(-0.05599*(BE$1-$G17)))*OFFSET('Dispersion Model'!$I$72,($B$18-2000)+($G17-BE$1),0),IF($B$3="pm",$H17*(1-EXP(-0.05599*(BE$1-$G17)))*OFFSET('Piston Model'!$I$72,($B$18-2000)+($G17-BE$1),0),"Wrong Code in B3"))),IF($B$3="em",$H17*OFFSET('Exponential Model'!$I$72,($B$18-2000)+($G17-BE$1),0),IF($B$3="dm",$H17*OFFSET('Dispersion Model'!$I$72,($B$18-2000)+($G17-BE$1),0),IF($B$3="pm",$H17*OFFSET('Piston Model'!$I$72,($B$18-2000)+($G17-BE$1),0),"Wrong Code in B3")))),0)</f>
        <v>0</v>
      </c>
      <c r="BF17">
        <f ca="1">IF(BF$1&gt;$G17,IF($B$15="he",IF($B$3="em",$H17*(1-EXP(-0.05599*(BF$1-$G17)))*OFFSET('Exponential Model'!$I$72,($B$18-2000)+($G17-BF$1),0),IF($B$3="dm",$H17*(1-EXP(-0.05599*(BF$1-$G17)))*OFFSET('Dispersion Model'!$I$72,($B$18-2000)+($G17-BF$1),0),IF($B$3="pm",$H17*(1-EXP(-0.05599*(BF$1-$G17)))*OFFSET('Piston Model'!$I$72,($B$18-2000)+($G17-BF$1),0),"Wrong Code in B3"))),IF($B$3="em",$H17*OFFSET('Exponential Model'!$I$72,($B$18-2000)+($G17-BF$1),0),IF($B$3="dm",$H17*OFFSET('Dispersion Model'!$I$72,($B$18-2000)+($G17-BF$1),0),IF($B$3="pm",$H17*OFFSET('Piston Model'!$I$72,($B$18-2000)+($G17-BF$1),0),"Wrong Code in B3")))),0)</f>
        <v>0</v>
      </c>
      <c r="BG17">
        <f ca="1">IF(BG$1&gt;$G17,IF($B$15="he",IF($B$3="em",$H17*(1-EXP(-0.05599*(BG$1-$G17)))*OFFSET('Exponential Model'!$I$72,($B$18-2000)+($G17-BG$1),0),IF($B$3="dm",$H17*(1-EXP(-0.05599*(BG$1-$G17)))*OFFSET('Dispersion Model'!$I$72,($B$18-2000)+($G17-BG$1),0),IF($B$3="pm",$H17*(1-EXP(-0.05599*(BG$1-$G17)))*OFFSET('Piston Model'!$I$72,($B$18-2000)+($G17-BG$1),0),"Wrong Code in B3"))),IF($B$3="em",$H17*OFFSET('Exponential Model'!$I$72,($B$18-2000)+($G17-BG$1),0),IF($B$3="dm",$H17*OFFSET('Dispersion Model'!$I$72,($B$18-2000)+($G17-BG$1),0),IF($B$3="pm",$H17*OFFSET('Piston Model'!$I$72,($B$18-2000)+($G17-BG$1),0),"Wrong Code in B3")))),0)</f>
        <v>0</v>
      </c>
    </row>
    <row r="18" spans="1:59" ht="14" thickBot="1" x14ac:dyDescent="0.2">
      <c r="A18" t="s">
        <v>6</v>
      </c>
      <c r="B18" s="2">
        <f>INTERFACE!B20</f>
        <v>2000</v>
      </c>
      <c r="G18">
        <v>1946</v>
      </c>
      <c r="H18">
        <f>IF($B$15="tr",'Tritium Input'!H27,IF($B$15="cfc",'CFC Input'!H27,IF($B$15="kr",'85Kr Input'!H27,IF($B$15="he",'Tritium Input'!H27,"Wrong Code in B12!"))))</f>
        <v>1.8</v>
      </c>
      <c r="I18">
        <f ca="1">IF(I$1&gt;$G18,IF($B$15="he",IF($B$3="em",$H18*(1-EXP(-0.05599*(I$1-$G18)))*OFFSET('Exponential Model'!$I$72,($B$18-2000)+($G18-I$1),0),IF($B$3="dm",$H18*(1-EXP(-0.05599*(I$1-$G18)))*OFFSET('Dispersion Model'!$I$72,($B$18-2000)+($G18-I$1),0),IF($B$3="pm",$H18*(1-EXP(-0.05599*(I$1-$G18)))*OFFSET('Piston Model'!$I$72,($B$18-2000)+($G18-I$1),0),"Wrong Code in B3"))),IF($B$3="em",$H18*OFFSET('Exponential Model'!$I$72,($B$18-2000)+($G18-I$1),0),IF($B$3="dm",$H18*OFFSET('Dispersion Model'!$I$72,($B$18-2000)+($G18-I$1),0),IF($B$3="pm",$H18*OFFSET('Piston Model'!$I$72,($B$18-2000)+($G18-I$1),0),"Wrong Code in B3")))),0)</f>
        <v>0</v>
      </c>
      <c r="J18">
        <f ca="1">IF(J$1&gt;$G18,IF($B$15="he",IF($B$3="em",$H18*(1-EXP(-0.05599*(J$1-$G18)))*OFFSET('Exponential Model'!$I$72,($B$18-2000)+($G18-J$1),0),IF($B$3="dm",$H18*(1-EXP(-0.05599*(J$1-$G18)))*OFFSET('Dispersion Model'!$I$72,($B$18-2000)+($G18-J$1),0),IF($B$3="pm",$H18*(1-EXP(-0.05599*(J$1-$G18)))*OFFSET('Piston Model'!$I$72,($B$18-2000)+($G18-J$1),0),"Wrong Code in B3"))),IF($B$3="em",$H18*OFFSET('Exponential Model'!$I$72,($B$18-2000)+($G18-J$1),0),IF($B$3="dm",$H18*OFFSET('Dispersion Model'!$I$72,($B$18-2000)+($G18-J$1),0),IF($B$3="pm",$H18*OFFSET('Piston Model'!$I$72,($B$18-2000)+($G18-J$1),0),"Wrong Code in B3")))),0)</f>
        <v>0</v>
      </c>
      <c r="K18">
        <f ca="1">IF(K$1&gt;$G18,IF($B$15="he",IF($B$3="em",$H18*(1-EXP(-0.05599*(K$1-$G18)))*OFFSET('Exponential Model'!$I$72,($B$18-2000)+($G18-K$1),0),IF($B$3="dm",$H18*(1-EXP(-0.05599*(K$1-$G18)))*OFFSET('Dispersion Model'!$I$72,($B$18-2000)+($G18-K$1),0),IF($B$3="pm",$H18*(1-EXP(-0.05599*(K$1-$G18)))*OFFSET('Piston Model'!$I$72,($B$18-2000)+($G18-K$1),0),"Wrong Code in B3"))),IF($B$3="em",$H18*OFFSET('Exponential Model'!$I$72,($B$18-2000)+($G18-K$1),0),IF($B$3="dm",$H18*OFFSET('Dispersion Model'!$I$72,($B$18-2000)+($G18-K$1),0),IF($B$3="pm",$H18*OFFSET('Piston Model'!$I$72,($B$18-2000)+($G18-K$1),0),"Wrong Code in B3")))),0)</f>
        <v>0</v>
      </c>
      <c r="L18">
        <f ca="1">IF(L$1&gt;$G18,IF($B$15="he",IF($B$3="em",$H18*(1-EXP(-0.05599*(L$1-$G18)))*OFFSET('Exponential Model'!$I$72,($B$18-2000)+($G18-L$1),0),IF($B$3="dm",$H18*(1-EXP(-0.05599*(L$1-$G18)))*OFFSET('Dispersion Model'!$I$72,($B$18-2000)+($G18-L$1),0),IF($B$3="pm",$H18*(1-EXP(-0.05599*(L$1-$G18)))*OFFSET('Piston Model'!$I$72,($B$18-2000)+($G18-L$1),0),"Wrong Code in B3"))),IF($B$3="em",$H18*OFFSET('Exponential Model'!$I$72,($B$18-2000)+($G18-L$1),0),IF($B$3="dm",$H18*OFFSET('Dispersion Model'!$I$72,($B$18-2000)+($G18-L$1),0),IF($B$3="pm",$H18*OFFSET('Piston Model'!$I$72,($B$18-2000)+($G18-L$1),0),"Wrong Code in B3")))),0)</f>
        <v>0</v>
      </c>
      <c r="M18">
        <f ca="1">IF(M$1&gt;$G18,IF($B$15="he",IF($B$3="em",$H18*(1-EXP(-0.05599*(M$1-$G18)))*OFFSET('Exponential Model'!$I$72,($B$18-2000)+($G18-M$1),0),IF($B$3="dm",$H18*(1-EXP(-0.05599*(M$1-$G18)))*OFFSET('Dispersion Model'!$I$72,($B$18-2000)+($G18-M$1),0),IF($B$3="pm",$H18*(1-EXP(-0.05599*(M$1-$G18)))*OFFSET('Piston Model'!$I$72,($B$18-2000)+($G18-M$1),0),"Wrong Code in B3"))),IF($B$3="em",$H18*OFFSET('Exponential Model'!$I$72,($B$18-2000)+($G18-M$1),0),IF($B$3="dm",$H18*OFFSET('Dispersion Model'!$I$72,($B$18-2000)+($G18-M$1),0),IF($B$3="pm",$H18*OFFSET('Piston Model'!$I$72,($B$18-2000)+($G18-M$1),0),"Wrong Code in B3")))),0)</f>
        <v>0</v>
      </c>
      <c r="N18">
        <f ca="1">IF(N$1&gt;$G18,IF($B$15="he",IF($B$3="em",$H18*(1-EXP(-0.05599*(N$1-$G18)))*OFFSET('Exponential Model'!$I$72,($B$18-2000)+($G18-N$1),0),IF($B$3="dm",$H18*(1-EXP(-0.05599*(N$1-$G18)))*OFFSET('Dispersion Model'!$I$72,($B$18-2000)+($G18-N$1),0),IF($B$3="pm",$H18*(1-EXP(-0.05599*(N$1-$G18)))*OFFSET('Piston Model'!$I$72,($B$18-2000)+($G18-N$1),0),"Wrong Code in B3"))),IF($B$3="em",$H18*OFFSET('Exponential Model'!$I$72,($B$18-2000)+($G18-N$1),0),IF($B$3="dm",$H18*OFFSET('Dispersion Model'!$I$72,($B$18-2000)+($G18-N$1),0),IF($B$3="pm",$H18*OFFSET('Piston Model'!$I$72,($B$18-2000)+($G18-N$1),0),"Wrong Code in B3")))),0)</f>
        <v>0</v>
      </c>
      <c r="O18">
        <f ca="1">IF(O$1&gt;$G18,IF($B$15="he",IF($B$3="em",$H18*(1-EXP(-0.05599*(O$1-$G18)))*OFFSET('Exponential Model'!$I$72,($B$18-2000)+($G18-O$1),0),IF($B$3="dm",$H18*(1-EXP(-0.05599*(O$1-$G18)))*OFFSET('Dispersion Model'!$I$72,($B$18-2000)+($G18-O$1),0),IF($B$3="pm",$H18*(1-EXP(-0.05599*(O$1-$G18)))*OFFSET('Piston Model'!$I$72,($B$18-2000)+($G18-O$1),0),"Wrong Code in B3"))),IF($B$3="em",$H18*OFFSET('Exponential Model'!$I$72,($B$18-2000)+($G18-O$1),0),IF($B$3="dm",$H18*OFFSET('Dispersion Model'!$I$72,($B$18-2000)+($G18-O$1),0),IF($B$3="pm",$H18*OFFSET('Piston Model'!$I$72,($B$18-2000)+($G18-O$1),0),"Wrong Code in B3")))),0)</f>
        <v>1.8</v>
      </c>
      <c r="P18">
        <f ca="1">IF(P$1&gt;$G18,IF($B$15="he",IF($B$3="em",$H18*(1-EXP(-0.05599*(P$1-$G18)))*OFFSET('Exponential Model'!$I$72,($B$18-2000)+($G18-P$1),0),IF($B$3="dm",$H18*(1-EXP(-0.05599*(P$1-$G18)))*OFFSET('Dispersion Model'!$I$72,($B$18-2000)+($G18-P$1),0),IF($B$3="pm",$H18*(1-EXP(-0.05599*(P$1-$G18)))*OFFSET('Piston Model'!$I$72,($B$18-2000)+($G18-P$1),0),"Wrong Code in B3"))),IF($B$3="em",$H18*OFFSET('Exponential Model'!$I$72,($B$18-2000)+($G18-P$1),0),IF($B$3="dm",$H18*OFFSET('Dispersion Model'!$I$72,($B$18-2000)+($G18-P$1),0),IF($B$3="pm",$H18*OFFSET('Piston Model'!$I$72,($B$18-2000)+($G18-P$1),0),"Wrong Code in B3")))),0)</f>
        <v>0</v>
      </c>
      <c r="Q18">
        <f ca="1">IF(Q$1&gt;$G18,IF($B$15="he",IF($B$3="em",$H18*(1-EXP(-0.05599*(Q$1-$G18)))*OFFSET('Exponential Model'!$I$72,($B$18-2000)+($G18-Q$1),0),IF($B$3="dm",$H18*(1-EXP(-0.05599*(Q$1-$G18)))*OFFSET('Dispersion Model'!$I$72,($B$18-2000)+($G18-Q$1),0),IF($B$3="pm",$H18*(1-EXP(-0.05599*(Q$1-$G18)))*OFFSET('Piston Model'!$I$72,($B$18-2000)+($G18-Q$1),0),"Wrong Code in B3"))),IF($B$3="em",$H18*OFFSET('Exponential Model'!$I$72,($B$18-2000)+($G18-Q$1),0),IF($B$3="dm",$H18*OFFSET('Dispersion Model'!$I$72,($B$18-2000)+($G18-Q$1),0),IF($B$3="pm",$H18*OFFSET('Piston Model'!$I$72,($B$18-2000)+($G18-Q$1),0),"Wrong Code in B3")))),0)</f>
        <v>0</v>
      </c>
      <c r="R18">
        <f ca="1">IF(R$1&gt;$G18,IF($B$15="he",IF($B$3="em",$H18*(1-EXP(-0.05599*(R$1-$G18)))*OFFSET('Exponential Model'!$I$72,($B$18-2000)+($G18-R$1),0),IF($B$3="dm",$H18*(1-EXP(-0.05599*(R$1-$G18)))*OFFSET('Dispersion Model'!$I$72,($B$18-2000)+($G18-R$1),0),IF($B$3="pm",$H18*(1-EXP(-0.05599*(R$1-$G18)))*OFFSET('Piston Model'!$I$72,($B$18-2000)+($G18-R$1),0),"Wrong Code in B3"))),IF($B$3="em",$H18*OFFSET('Exponential Model'!$I$72,($B$18-2000)+($G18-R$1),0),IF($B$3="dm",$H18*OFFSET('Dispersion Model'!$I$72,($B$18-2000)+($G18-R$1),0),IF($B$3="pm",$H18*OFFSET('Piston Model'!$I$72,($B$18-2000)+($G18-R$1),0),"Wrong Code in B3")))),0)</f>
        <v>0</v>
      </c>
      <c r="S18">
        <f ca="1">IF(S$1&gt;$G18,IF($B$15="he",IF($B$3="em",$H18*(1-EXP(-0.05599*(S$1-$G18)))*OFFSET('Exponential Model'!$I$72,($B$18-2000)+($G18-S$1),0),IF($B$3="dm",$H18*(1-EXP(-0.05599*(S$1-$G18)))*OFFSET('Dispersion Model'!$I$72,($B$18-2000)+($G18-S$1),0),IF($B$3="pm",$H18*(1-EXP(-0.05599*(S$1-$G18)))*OFFSET('Piston Model'!$I$72,($B$18-2000)+($G18-S$1),0),"Wrong Code in B3"))),IF($B$3="em",$H18*OFFSET('Exponential Model'!$I$72,($B$18-2000)+($G18-S$1),0),IF($B$3="dm",$H18*OFFSET('Dispersion Model'!$I$72,($B$18-2000)+($G18-S$1),0),IF($B$3="pm",$H18*OFFSET('Piston Model'!$I$72,($B$18-2000)+($G18-S$1),0),"Wrong Code in B3")))),0)</f>
        <v>0</v>
      </c>
      <c r="T18">
        <f ca="1">IF(T$1&gt;$G18,IF($B$15="he",IF($B$3="em",$H18*(1-EXP(-0.05599*(T$1-$G18)))*OFFSET('Exponential Model'!$I$72,($B$18-2000)+($G18-T$1),0),IF($B$3="dm",$H18*(1-EXP(-0.05599*(T$1-$G18)))*OFFSET('Dispersion Model'!$I$72,($B$18-2000)+($G18-T$1),0),IF($B$3="pm",$H18*(1-EXP(-0.05599*(T$1-$G18)))*OFFSET('Piston Model'!$I$72,($B$18-2000)+($G18-T$1),0),"Wrong Code in B3"))),IF($B$3="em",$H18*OFFSET('Exponential Model'!$I$72,($B$18-2000)+($G18-T$1),0),IF($B$3="dm",$H18*OFFSET('Dispersion Model'!$I$72,($B$18-2000)+($G18-T$1),0),IF($B$3="pm",$H18*OFFSET('Piston Model'!$I$72,($B$18-2000)+($G18-T$1),0),"Wrong Code in B3")))),0)</f>
        <v>0</v>
      </c>
      <c r="U18">
        <f ca="1">IF(U$1&gt;$G18,IF($B$15="he",IF($B$3="em",$H18*(1-EXP(-0.05599*(U$1-$G18)))*OFFSET('Exponential Model'!$I$72,($B$18-2000)+($G18-U$1),0),IF($B$3="dm",$H18*(1-EXP(-0.05599*(U$1-$G18)))*OFFSET('Dispersion Model'!$I$72,($B$18-2000)+($G18-U$1),0),IF($B$3="pm",$H18*(1-EXP(-0.05599*(U$1-$G18)))*OFFSET('Piston Model'!$I$72,($B$18-2000)+($G18-U$1),0),"Wrong Code in B3"))),IF($B$3="em",$H18*OFFSET('Exponential Model'!$I$72,($B$18-2000)+($G18-U$1),0),IF($B$3="dm",$H18*OFFSET('Dispersion Model'!$I$72,($B$18-2000)+($G18-U$1),0),IF($B$3="pm",$H18*OFFSET('Piston Model'!$I$72,($B$18-2000)+($G18-U$1),0),"Wrong Code in B3")))),0)</f>
        <v>0</v>
      </c>
      <c r="V18">
        <f ca="1">IF(V$1&gt;$G18,IF($B$15="he",IF($B$3="em",$H18*(1-EXP(-0.05599*(V$1-$G18)))*OFFSET('Exponential Model'!$I$72,($B$18-2000)+($G18-V$1),0),IF($B$3="dm",$H18*(1-EXP(-0.05599*(V$1-$G18)))*OFFSET('Dispersion Model'!$I$72,($B$18-2000)+($G18-V$1),0),IF($B$3="pm",$H18*(1-EXP(-0.05599*(V$1-$G18)))*OFFSET('Piston Model'!$I$72,($B$18-2000)+($G18-V$1),0),"Wrong Code in B3"))),IF($B$3="em",$H18*OFFSET('Exponential Model'!$I$72,($B$18-2000)+($G18-V$1),0),IF($B$3="dm",$H18*OFFSET('Dispersion Model'!$I$72,($B$18-2000)+($G18-V$1),0),IF($B$3="pm",$H18*OFFSET('Piston Model'!$I$72,($B$18-2000)+($G18-V$1),0),"Wrong Code in B3")))),0)</f>
        <v>0</v>
      </c>
      <c r="W18">
        <f ca="1">IF(W$1&gt;$G18,IF($B$15="he",IF($B$3="em",$H18*(1-EXP(-0.05599*(W$1-$G18)))*OFFSET('Exponential Model'!$I$72,($B$18-2000)+($G18-W$1),0),IF($B$3="dm",$H18*(1-EXP(-0.05599*(W$1-$G18)))*OFFSET('Dispersion Model'!$I$72,($B$18-2000)+($G18-W$1),0),IF($B$3="pm",$H18*(1-EXP(-0.05599*(W$1-$G18)))*OFFSET('Piston Model'!$I$72,($B$18-2000)+($G18-W$1),0),"Wrong Code in B3"))),IF($B$3="em",$H18*OFFSET('Exponential Model'!$I$72,($B$18-2000)+($G18-W$1),0),IF($B$3="dm",$H18*OFFSET('Dispersion Model'!$I$72,($B$18-2000)+($G18-W$1),0),IF($B$3="pm",$H18*OFFSET('Piston Model'!$I$72,($B$18-2000)+($G18-W$1),0),"Wrong Code in B3")))),0)</f>
        <v>0</v>
      </c>
      <c r="X18">
        <f ca="1">IF(X$1&gt;$G18,IF($B$15="he",IF($B$3="em",$H18*(1-EXP(-0.05599*(X$1-$G18)))*OFFSET('Exponential Model'!$I$72,($B$18-2000)+($G18-X$1),0),IF($B$3="dm",$H18*(1-EXP(-0.05599*(X$1-$G18)))*OFFSET('Dispersion Model'!$I$72,($B$18-2000)+($G18-X$1),0),IF($B$3="pm",$H18*(1-EXP(-0.05599*(X$1-$G18)))*OFFSET('Piston Model'!$I$72,($B$18-2000)+($G18-X$1),0),"Wrong Code in B3"))),IF($B$3="em",$H18*OFFSET('Exponential Model'!$I$72,($B$18-2000)+($G18-X$1),0),IF($B$3="dm",$H18*OFFSET('Dispersion Model'!$I$72,($B$18-2000)+($G18-X$1),0),IF($B$3="pm",$H18*OFFSET('Piston Model'!$I$72,($B$18-2000)+($G18-X$1),0),"Wrong Code in B3")))),0)</f>
        <v>0</v>
      </c>
      <c r="Y18">
        <f ca="1">IF(Y$1&gt;$G18,IF($B$15="he",IF($B$3="em",$H18*(1-EXP(-0.05599*(Y$1-$G18)))*OFFSET('Exponential Model'!$I$72,($B$18-2000)+($G18-Y$1),0),IF($B$3="dm",$H18*(1-EXP(-0.05599*(Y$1-$G18)))*OFFSET('Dispersion Model'!$I$72,($B$18-2000)+($G18-Y$1),0),IF($B$3="pm",$H18*(1-EXP(-0.05599*(Y$1-$G18)))*OFFSET('Piston Model'!$I$72,($B$18-2000)+($G18-Y$1),0),"Wrong Code in B3"))),IF($B$3="em",$H18*OFFSET('Exponential Model'!$I$72,($B$18-2000)+($G18-Y$1),0),IF($B$3="dm",$H18*OFFSET('Dispersion Model'!$I$72,($B$18-2000)+($G18-Y$1),0),IF($B$3="pm",$H18*OFFSET('Piston Model'!$I$72,($B$18-2000)+($G18-Y$1),0),"Wrong Code in B3")))),0)</f>
        <v>0</v>
      </c>
      <c r="Z18">
        <f ca="1">IF(Z$1&gt;$G18,IF($B$15="he",IF($B$3="em",$H18*(1-EXP(-0.05599*(Z$1-$G18)))*OFFSET('Exponential Model'!$I$72,($B$18-2000)+($G18-Z$1),0),IF($B$3="dm",$H18*(1-EXP(-0.05599*(Z$1-$G18)))*OFFSET('Dispersion Model'!$I$72,($B$18-2000)+($G18-Z$1),0),IF($B$3="pm",$H18*(1-EXP(-0.05599*(Z$1-$G18)))*OFFSET('Piston Model'!$I$72,($B$18-2000)+($G18-Z$1),0),"Wrong Code in B3"))),IF($B$3="em",$H18*OFFSET('Exponential Model'!$I$72,($B$18-2000)+($G18-Z$1),0),IF($B$3="dm",$H18*OFFSET('Dispersion Model'!$I$72,($B$18-2000)+($G18-Z$1),0),IF($B$3="pm",$H18*OFFSET('Piston Model'!$I$72,($B$18-2000)+($G18-Z$1),0),"Wrong Code in B3")))),0)</f>
        <v>0</v>
      </c>
      <c r="AA18">
        <f ca="1">IF(AA$1&gt;$G18,IF($B$15="he",IF($B$3="em",$H18*(1-EXP(-0.05599*(AA$1-$G18)))*OFFSET('Exponential Model'!$I$72,($B$18-2000)+($G18-AA$1),0),IF($B$3="dm",$H18*(1-EXP(-0.05599*(AA$1-$G18)))*OFFSET('Dispersion Model'!$I$72,($B$18-2000)+($G18-AA$1),0),IF($B$3="pm",$H18*(1-EXP(-0.05599*(AA$1-$G18)))*OFFSET('Piston Model'!$I$72,($B$18-2000)+($G18-AA$1),0),"Wrong Code in B3"))),IF($B$3="em",$H18*OFFSET('Exponential Model'!$I$72,($B$18-2000)+($G18-AA$1),0),IF($B$3="dm",$H18*OFFSET('Dispersion Model'!$I$72,($B$18-2000)+($G18-AA$1),0),IF($B$3="pm",$H18*OFFSET('Piston Model'!$I$72,($B$18-2000)+($G18-AA$1),0),"Wrong Code in B3")))),0)</f>
        <v>0</v>
      </c>
      <c r="AB18">
        <f ca="1">IF(AB$1&gt;$G18,IF($B$15="he",IF($B$3="em",$H18*(1-EXP(-0.05599*(AB$1-$G18)))*OFFSET('Exponential Model'!$I$72,($B$18-2000)+($G18-AB$1),0),IF($B$3="dm",$H18*(1-EXP(-0.05599*(AB$1-$G18)))*OFFSET('Dispersion Model'!$I$72,($B$18-2000)+($G18-AB$1),0),IF($B$3="pm",$H18*(1-EXP(-0.05599*(AB$1-$G18)))*OFFSET('Piston Model'!$I$72,($B$18-2000)+($G18-AB$1),0),"Wrong Code in B3"))),IF($B$3="em",$H18*OFFSET('Exponential Model'!$I$72,($B$18-2000)+($G18-AB$1),0),IF($B$3="dm",$H18*OFFSET('Dispersion Model'!$I$72,($B$18-2000)+($G18-AB$1),0),IF($B$3="pm",$H18*OFFSET('Piston Model'!$I$72,($B$18-2000)+($G18-AB$1),0),"Wrong Code in B3")))),0)</f>
        <v>0</v>
      </c>
      <c r="AC18">
        <f ca="1">IF(AC$1&gt;$G18,IF($B$15="he",IF($B$3="em",$H18*(1-EXP(-0.05599*(AC$1-$G18)))*OFFSET('Exponential Model'!$I$72,($B$18-2000)+($G18-AC$1),0),IF($B$3="dm",$H18*(1-EXP(-0.05599*(AC$1-$G18)))*OFFSET('Dispersion Model'!$I$72,($B$18-2000)+($G18-AC$1),0),IF($B$3="pm",$H18*(1-EXP(-0.05599*(AC$1-$G18)))*OFFSET('Piston Model'!$I$72,($B$18-2000)+($G18-AC$1),0),"Wrong Code in B3"))),IF($B$3="em",$H18*OFFSET('Exponential Model'!$I$72,($B$18-2000)+($G18-AC$1),0),IF($B$3="dm",$H18*OFFSET('Dispersion Model'!$I$72,($B$18-2000)+($G18-AC$1),0),IF($B$3="pm",$H18*OFFSET('Piston Model'!$I$72,($B$18-2000)+($G18-AC$1),0),"Wrong Code in B3")))),0)</f>
        <v>0</v>
      </c>
      <c r="AD18">
        <f ca="1">IF(AD$1&gt;$G18,IF($B$15="he",IF($B$3="em",$H18*(1-EXP(-0.05599*(AD$1-$G18)))*OFFSET('Exponential Model'!$I$72,($B$18-2000)+($G18-AD$1),0),IF($B$3="dm",$H18*(1-EXP(-0.05599*(AD$1-$G18)))*OFFSET('Dispersion Model'!$I$72,($B$18-2000)+($G18-AD$1),0),IF($B$3="pm",$H18*(1-EXP(-0.05599*(AD$1-$G18)))*OFFSET('Piston Model'!$I$72,($B$18-2000)+($G18-AD$1),0),"Wrong Code in B3"))),IF($B$3="em",$H18*OFFSET('Exponential Model'!$I$72,($B$18-2000)+($G18-AD$1),0),IF($B$3="dm",$H18*OFFSET('Dispersion Model'!$I$72,($B$18-2000)+($G18-AD$1),0),IF($B$3="pm",$H18*OFFSET('Piston Model'!$I$72,($B$18-2000)+($G18-AD$1),0),"Wrong Code in B3")))),0)</f>
        <v>0</v>
      </c>
      <c r="AE18">
        <f ca="1">IF(AE$1&gt;$G18,IF($B$15="he",IF($B$3="em",$H18*(1-EXP(-0.05599*(AE$1-$G18)))*OFFSET('Exponential Model'!$I$72,($B$18-2000)+($G18-AE$1),0),IF($B$3="dm",$H18*(1-EXP(-0.05599*(AE$1-$G18)))*OFFSET('Dispersion Model'!$I$72,($B$18-2000)+($G18-AE$1),0),IF($B$3="pm",$H18*(1-EXP(-0.05599*(AE$1-$G18)))*OFFSET('Piston Model'!$I$72,($B$18-2000)+($G18-AE$1),0),"Wrong Code in B3"))),IF($B$3="em",$H18*OFFSET('Exponential Model'!$I$72,($B$18-2000)+($G18-AE$1),0),IF($B$3="dm",$H18*OFFSET('Dispersion Model'!$I$72,($B$18-2000)+($G18-AE$1),0),IF($B$3="pm",$H18*OFFSET('Piston Model'!$I$72,($B$18-2000)+($G18-AE$1),0),"Wrong Code in B3")))),0)</f>
        <v>0</v>
      </c>
      <c r="AF18">
        <f ca="1">IF(AF$1&gt;$G18,IF($B$15="he",IF($B$3="em",$H18*(1-EXP(-0.05599*(AF$1-$G18)))*OFFSET('Exponential Model'!$I$72,($B$18-2000)+($G18-AF$1),0),IF($B$3="dm",$H18*(1-EXP(-0.05599*(AF$1-$G18)))*OFFSET('Dispersion Model'!$I$72,($B$18-2000)+($G18-AF$1),0),IF($B$3="pm",$H18*(1-EXP(-0.05599*(AF$1-$G18)))*OFFSET('Piston Model'!$I$72,($B$18-2000)+($G18-AF$1),0),"Wrong Code in B3"))),IF($B$3="em",$H18*OFFSET('Exponential Model'!$I$72,($B$18-2000)+($G18-AF$1),0),IF($B$3="dm",$H18*OFFSET('Dispersion Model'!$I$72,($B$18-2000)+($G18-AF$1),0),IF($B$3="pm",$H18*OFFSET('Piston Model'!$I$72,($B$18-2000)+($G18-AF$1),0),"Wrong Code in B3")))),0)</f>
        <v>0</v>
      </c>
      <c r="AG18">
        <f ca="1">IF(AG$1&gt;$G18,IF($B$15="he",IF($B$3="em",$H18*(1-EXP(-0.05599*(AG$1-$G18)))*OFFSET('Exponential Model'!$I$72,($B$18-2000)+($G18-AG$1),0),IF($B$3="dm",$H18*(1-EXP(-0.05599*(AG$1-$G18)))*OFFSET('Dispersion Model'!$I$72,($B$18-2000)+($G18-AG$1),0),IF($B$3="pm",$H18*(1-EXP(-0.05599*(AG$1-$G18)))*OFFSET('Piston Model'!$I$72,($B$18-2000)+($G18-AG$1),0),"Wrong Code in B3"))),IF($B$3="em",$H18*OFFSET('Exponential Model'!$I$72,($B$18-2000)+($G18-AG$1),0),IF($B$3="dm",$H18*OFFSET('Dispersion Model'!$I$72,($B$18-2000)+($G18-AG$1),0),IF($B$3="pm",$H18*OFFSET('Piston Model'!$I$72,($B$18-2000)+($G18-AG$1),0),"Wrong Code in B3")))),0)</f>
        <v>0</v>
      </c>
      <c r="AH18">
        <f ca="1">IF(AH$1&gt;$G18,IF($B$15="he",IF($B$3="em",$H18*(1-EXP(-0.05599*(AH$1-$G18)))*OFFSET('Exponential Model'!$I$72,($B$18-2000)+($G18-AH$1),0),IF($B$3="dm",$H18*(1-EXP(-0.05599*(AH$1-$G18)))*OFFSET('Dispersion Model'!$I$72,($B$18-2000)+($G18-AH$1),0),IF($B$3="pm",$H18*(1-EXP(-0.05599*(AH$1-$G18)))*OFFSET('Piston Model'!$I$72,($B$18-2000)+($G18-AH$1),0),"Wrong Code in B3"))),IF($B$3="em",$H18*OFFSET('Exponential Model'!$I$72,($B$18-2000)+($G18-AH$1),0),IF($B$3="dm",$H18*OFFSET('Dispersion Model'!$I$72,($B$18-2000)+($G18-AH$1),0),IF($B$3="pm",$H18*OFFSET('Piston Model'!$I$72,($B$18-2000)+($G18-AH$1),0),"Wrong Code in B3")))),0)</f>
        <v>0</v>
      </c>
      <c r="AI18">
        <f ca="1">IF(AI$1&gt;$G18,IF($B$15="he",IF($B$3="em",$H18*(1-EXP(-0.05599*(AI$1-$G18)))*OFFSET('Exponential Model'!$I$72,($B$18-2000)+($G18-AI$1),0),IF($B$3="dm",$H18*(1-EXP(-0.05599*(AI$1-$G18)))*OFFSET('Dispersion Model'!$I$72,($B$18-2000)+($G18-AI$1),0),IF($B$3="pm",$H18*(1-EXP(-0.05599*(AI$1-$G18)))*OFFSET('Piston Model'!$I$72,($B$18-2000)+($G18-AI$1),0),"Wrong Code in B3"))),IF($B$3="em",$H18*OFFSET('Exponential Model'!$I$72,($B$18-2000)+($G18-AI$1),0),IF($B$3="dm",$H18*OFFSET('Dispersion Model'!$I$72,($B$18-2000)+($G18-AI$1),0),IF($B$3="pm",$H18*OFFSET('Piston Model'!$I$72,($B$18-2000)+($G18-AI$1),0),"Wrong Code in B3")))),0)</f>
        <v>0</v>
      </c>
      <c r="AJ18">
        <f ca="1">IF(AJ$1&gt;$G18,IF($B$15="he",IF($B$3="em",$H18*(1-EXP(-0.05599*(AJ$1-$G18)))*OFFSET('Exponential Model'!$I$72,($B$18-2000)+($G18-AJ$1),0),IF($B$3="dm",$H18*(1-EXP(-0.05599*(AJ$1-$G18)))*OFFSET('Dispersion Model'!$I$72,($B$18-2000)+($G18-AJ$1),0),IF($B$3="pm",$H18*(1-EXP(-0.05599*(AJ$1-$G18)))*OFFSET('Piston Model'!$I$72,($B$18-2000)+($G18-AJ$1),0),"Wrong Code in B3"))),IF($B$3="em",$H18*OFFSET('Exponential Model'!$I$72,($B$18-2000)+($G18-AJ$1),0),IF($B$3="dm",$H18*OFFSET('Dispersion Model'!$I$72,($B$18-2000)+($G18-AJ$1),0),IF($B$3="pm",$H18*OFFSET('Piston Model'!$I$72,($B$18-2000)+($G18-AJ$1),0),"Wrong Code in B3")))),0)</f>
        <v>0</v>
      </c>
      <c r="AK18">
        <f ca="1">IF(AK$1&gt;$G18,IF($B$15="he",IF($B$3="em",$H18*(1-EXP(-0.05599*(AK$1-$G18)))*OFFSET('Exponential Model'!$I$72,($B$18-2000)+($G18-AK$1),0),IF($B$3="dm",$H18*(1-EXP(-0.05599*(AK$1-$G18)))*OFFSET('Dispersion Model'!$I$72,($B$18-2000)+($G18-AK$1),0),IF($B$3="pm",$H18*(1-EXP(-0.05599*(AK$1-$G18)))*OFFSET('Piston Model'!$I$72,($B$18-2000)+($G18-AK$1),0),"Wrong Code in B3"))),IF($B$3="em",$H18*OFFSET('Exponential Model'!$I$72,($B$18-2000)+($G18-AK$1),0),IF($B$3="dm",$H18*OFFSET('Dispersion Model'!$I$72,($B$18-2000)+($G18-AK$1),0),IF($B$3="pm",$H18*OFFSET('Piston Model'!$I$72,($B$18-2000)+($G18-AK$1),0),"Wrong Code in B3")))),0)</f>
        <v>0</v>
      </c>
      <c r="AL18">
        <f ca="1">IF(AL$1&gt;$G18,IF($B$15="he",IF($B$3="em",$H18*(1-EXP(-0.05599*(AL$1-$G18)))*OFFSET('Exponential Model'!$I$72,($B$18-2000)+($G18-AL$1),0),IF($B$3="dm",$H18*(1-EXP(-0.05599*(AL$1-$G18)))*OFFSET('Dispersion Model'!$I$72,($B$18-2000)+($G18-AL$1),0),IF($B$3="pm",$H18*(1-EXP(-0.05599*(AL$1-$G18)))*OFFSET('Piston Model'!$I$72,($B$18-2000)+($G18-AL$1),0),"Wrong Code in B3"))),IF($B$3="em",$H18*OFFSET('Exponential Model'!$I$72,($B$18-2000)+($G18-AL$1),0),IF($B$3="dm",$H18*OFFSET('Dispersion Model'!$I$72,($B$18-2000)+($G18-AL$1),0),IF($B$3="pm",$H18*OFFSET('Piston Model'!$I$72,($B$18-2000)+($G18-AL$1),0),"Wrong Code in B3")))),0)</f>
        <v>0</v>
      </c>
      <c r="AM18">
        <f ca="1">IF(AM$1&gt;$G18,IF($B$15="he",IF($B$3="em",$H18*(1-EXP(-0.05599*(AM$1-$G18)))*OFFSET('Exponential Model'!$I$72,($B$18-2000)+($G18-AM$1),0),IF($B$3="dm",$H18*(1-EXP(-0.05599*(AM$1-$G18)))*OFFSET('Dispersion Model'!$I$72,($B$18-2000)+($G18-AM$1),0),IF($B$3="pm",$H18*(1-EXP(-0.05599*(AM$1-$G18)))*OFFSET('Piston Model'!$I$72,($B$18-2000)+($G18-AM$1),0),"Wrong Code in B3"))),IF($B$3="em",$H18*OFFSET('Exponential Model'!$I$72,($B$18-2000)+($G18-AM$1),0),IF($B$3="dm",$H18*OFFSET('Dispersion Model'!$I$72,($B$18-2000)+($G18-AM$1),0),IF($B$3="pm",$H18*OFFSET('Piston Model'!$I$72,($B$18-2000)+($G18-AM$1),0),"Wrong Code in B3")))),0)</f>
        <v>0</v>
      </c>
      <c r="AN18">
        <f ca="1">IF(AN$1&gt;$G18,IF($B$15="he",IF($B$3="em",$H18*(1-EXP(-0.05599*(AN$1-$G18)))*OFFSET('Exponential Model'!$I$72,($B$18-2000)+($G18-AN$1),0),IF($B$3="dm",$H18*(1-EXP(-0.05599*(AN$1-$G18)))*OFFSET('Dispersion Model'!$I$72,($B$18-2000)+($G18-AN$1),0),IF($B$3="pm",$H18*(1-EXP(-0.05599*(AN$1-$G18)))*OFFSET('Piston Model'!$I$72,($B$18-2000)+($G18-AN$1),0),"Wrong Code in B3"))),IF($B$3="em",$H18*OFFSET('Exponential Model'!$I$72,($B$18-2000)+($G18-AN$1),0),IF($B$3="dm",$H18*OFFSET('Dispersion Model'!$I$72,($B$18-2000)+($G18-AN$1),0),IF($B$3="pm",$H18*OFFSET('Piston Model'!$I$72,($B$18-2000)+($G18-AN$1),0),"Wrong Code in B3")))),0)</f>
        <v>0</v>
      </c>
      <c r="AO18">
        <f ca="1">IF(AO$1&gt;$G18,IF($B$15="he",IF($B$3="em",$H18*(1-EXP(-0.05599*(AO$1-$G18)))*OFFSET('Exponential Model'!$I$72,($B$18-2000)+($G18-AO$1),0),IF($B$3="dm",$H18*(1-EXP(-0.05599*(AO$1-$G18)))*OFFSET('Dispersion Model'!$I$72,($B$18-2000)+($G18-AO$1),0),IF($B$3="pm",$H18*(1-EXP(-0.05599*(AO$1-$G18)))*OFFSET('Piston Model'!$I$72,($B$18-2000)+($G18-AO$1),0),"Wrong Code in B3"))),IF($B$3="em",$H18*OFFSET('Exponential Model'!$I$72,($B$18-2000)+($G18-AO$1),0),IF($B$3="dm",$H18*OFFSET('Dispersion Model'!$I$72,($B$18-2000)+($G18-AO$1),0),IF($B$3="pm",$H18*OFFSET('Piston Model'!$I$72,($B$18-2000)+($G18-AO$1),0),"Wrong Code in B3")))),0)</f>
        <v>0</v>
      </c>
      <c r="AP18">
        <f ca="1">IF(AP$1&gt;$G18,IF($B$15="he",IF($B$3="em",$H18*(1-EXP(-0.05599*(AP$1-$G18)))*OFFSET('Exponential Model'!$I$72,($B$18-2000)+($G18-AP$1),0),IF($B$3="dm",$H18*(1-EXP(-0.05599*(AP$1-$G18)))*OFFSET('Dispersion Model'!$I$72,($B$18-2000)+($G18-AP$1),0),IF($B$3="pm",$H18*(1-EXP(-0.05599*(AP$1-$G18)))*OFFSET('Piston Model'!$I$72,($B$18-2000)+($G18-AP$1),0),"Wrong Code in B3"))),IF($B$3="em",$H18*OFFSET('Exponential Model'!$I$72,($B$18-2000)+($G18-AP$1),0),IF($B$3="dm",$H18*OFFSET('Dispersion Model'!$I$72,($B$18-2000)+($G18-AP$1),0),IF($B$3="pm",$H18*OFFSET('Piston Model'!$I$72,($B$18-2000)+($G18-AP$1),0),"Wrong Code in B3")))),0)</f>
        <v>0</v>
      </c>
      <c r="AQ18">
        <f ca="1">IF(AQ$1&gt;$G18,IF($B$15="he",IF($B$3="em",$H18*(1-EXP(-0.05599*(AQ$1-$G18)))*OFFSET('Exponential Model'!$I$72,($B$18-2000)+($G18-AQ$1),0),IF($B$3="dm",$H18*(1-EXP(-0.05599*(AQ$1-$G18)))*OFFSET('Dispersion Model'!$I$72,($B$18-2000)+($G18-AQ$1),0),IF($B$3="pm",$H18*(1-EXP(-0.05599*(AQ$1-$G18)))*OFFSET('Piston Model'!$I$72,($B$18-2000)+($G18-AQ$1),0),"Wrong Code in B3"))),IF($B$3="em",$H18*OFFSET('Exponential Model'!$I$72,($B$18-2000)+($G18-AQ$1),0),IF($B$3="dm",$H18*OFFSET('Dispersion Model'!$I$72,($B$18-2000)+($G18-AQ$1),0),IF($B$3="pm",$H18*OFFSET('Piston Model'!$I$72,($B$18-2000)+($G18-AQ$1),0),"Wrong Code in B3")))),0)</f>
        <v>0</v>
      </c>
      <c r="AR18">
        <f ca="1">IF(AR$1&gt;$G18,IF($B$15="he",IF($B$3="em",$H18*(1-EXP(-0.05599*(AR$1-$G18)))*OFFSET('Exponential Model'!$I$72,($B$18-2000)+($G18-AR$1),0),IF($B$3="dm",$H18*(1-EXP(-0.05599*(AR$1-$G18)))*OFFSET('Dispersion Model'!$I$72,($B$18-2000)+($G18-AR$1),0),IF($B$3="pm",$H18*(1-EXP(-0.05599*(AR$1-$G18)))*OFFSET('Piston Model'!$I$72,($B$18-2000)+($G18-AR$1),0),"Wrong Code in B3"))),IF($B$3="em",$H18*OFFSET('Exponential Model'!$I$72,($B$18-2000)+($G18-AR$1),0),IF($B$3="dm",$H18*OFFSET('Dispersion Model'!$I$72,($B$18-2000)+($G18-AR$1),0),IF($B$3="pm",$H18*OFFSET('Piston Model'!$I$72,($B$18-2000)+($G18-AR$1),0),"Wrong Code in B3")))),0)</f>
        <v>0</v>
      </c>
      <c r="AS18">
        <f ca="1">IF(AS$1&gt;$G18,IF($B$15="he",IF($B$3="em",$H18*(1-EXP(-0.05599*(AS$1-$G18)))*OFFSET('Exponential Model'!$I$72,($B$18-2000)+($G18-AS$1),0),IF($B$3="dm",$H18*(1-EXP(-0.05599*(AS$1-$G18)))*OFFSET('Dispersion Model'!$I$72,($B$18-2000)+($G18-AS$1),0),IF($B$3="pm",$H18*(1-EXP(-0.05599*(AS$1-$G18)))*OFFSET('Piston Model'!$I$72,($B$18-2000)+($G18-AS$1),0),"Wrong Code in B3"))),IF($B$3="em",$H18*OFFSET('Exponential Model'!$I$72,($B$18-2000)+($G18-AS$1),0),IF($B$3="dm",$H18*OFFSET('Dispersion Model'!$I$72,($B$18-2000)+($G18-AS$1),0),IF($B$3="pm",$H18*OFFSET('Piston Model'!$I$72,($B$18-2000)+($G18-AS$1),0),"Wrong Code in B3")))),0)</f>
        <v>0</v>
      </c>
      <c r="AT18">
        <f ca="1">IF(AT$1&gt;$G18,IF($B$15="he",IF($B$3="em",$H18*(1-EXP(-0.05599*(AT$1-$G18)))*OFFSET('Exponential Model'!$I$72,($B$18-2000)+($G18-AT$1),0),IF($B$3="dm",$H18*(1-EXP(-0.05599*(AT$1-$G18)))*OFFSET('Dispersion Model'!$I$72,($B$18-2000)+($G18-AT$1),0),IF($B$3="pm",$H18*(1-EXP(-0.05599*(AT$1-$G18)))*OFFSET('Piston Model'!$I$72,($B$18-2000)+($G18-AT$1),0),"Wrong Code in B3"))),IF($B$3="em",$H18*OFFSET('Exponential Model'!$I$72,($B$18-2000)+($G18-AT$1),0),IF($B$3="dm",$H18*OFFSET('Dispersion Model'!$I$72,($B$18-2000)+($G18-AT$1),0),IF($B$3="pm",$H18*OFFSET('Piston Model'!$I$72,($B$18-2000)+($G18-AT$1),0),"Wrong Code in B3")))),0)</f>
        <v>0</v>
      </c>
      <c r="AU18">
        <f ca="1">IF(AU$1&gt;$G18,IF($B$15="he",IF($B$3="em",$H18*(1-EXP(-0.05599*(AU$1-$G18)))*OFFSET('Exponential Model'!$I$72,($B$18-2000)+($G18-AU$1),0),IF($B$3="dm",$H18*(1-EXP(-0.05599*(AU$1-$G18)))*OFFSET('Dispersion Model'!$I$72,($B$18-2000)+($G18-AU$1),0),IF($B$3="pm",$H18*(1-EXP(-0.05599*(AU$1-$G18)))*OFFSET('Piston Model'!$I$72,($B$18-2000)+($G18-AU$1),0),"Wrong Code in B3"))),IF($B$3="em",$H18*OFFSET('Exponential Model'!$I$72,($B$18-2000)+($G18-AU$1),0),IF($B$3="dm",$H18*OFFSET('Dispersion Model'!$I$72,($B$18-2000)+($G18-AU$1),0),IF($B$3="pm",$H18*OFFSET('Piston Model'!$I$72,($B$18-2000)+($G18-AU$1),0),"Wrong Code in B3")))),0)</f>
        <v>0</v>
      </c>
      <c r="AV18">
        <f ca="1">IF(AV$1&gt;$G18,IF($B$15="he",IF($B$3="em",$H18*(1-EXP(-0.05599*(AV$1-$G18)))*OFFSET('Exponential Model'!$I$72,($B$18-2000)+($G18-AV$1),0),IF($B$3="dm",$H18*(1-EXP(-0.05599*(AV$1-$G18)))*OFFSET('Dispersion Model'!$I$72,($B$18-2000)+($G18-AV$1),0),IF($B$3="pm",$H18*(1-EXP(-0.05599*(AV$1-$G18)))*OFFSET('Piston Model'!$I$72,($B$18-2000)+($G18-AV$1),0),"Wrong Code in B3"))),IF($B$3="em",$H18*OFFSET('Exponential Model'!$I$72,($B$18-2000)+($G18-AV$1),0),IF($B$3="dm",$H18*OFFSET('Dispersion Model'!$I$72,($B$18-2000)+($G18-AV$1),0),IF($B$3="pm",$H18*OFFSET('Piston Model'!$I$72,($B$18-2000)+($G18-AV$1),0),"Wrong Code in B3")))),0)</f>
        <v>0</v>
      </c>
      <c r="AW18">
        <f ca="1">IF(AW$1&gt;$G18,IF($B$15="he",IF($B$3="em",$H18*(1-EXP(-0.05599*(AW$1-$G18)))*OFFSET('Exponential Model'!$I$72,($B$18-2000)+($G18-AW$1),0),IF($B$3="dm",$H18*(1-EXP(-0.05599*(AW$1-$G18)))*OFFSET('Dispersion Model'!$I$72,($B$18-2000)+($G18-AW$1),0),IF($B$3="pm",$H18*(1-EXP(-0.05599*(AW$1-$G18)))*OFFSET('Piston Model'!$I$72,($B$18-2000)+($G18-AW$1),0),"Wrong Code in B3"))),IF($B$3="em",$H18*OFFSET('Exponential Model'!$I$72,($B$18-2000)+($G18-AW$1),0),IF($B$3="dm",$H18*OFFSET('Dispersion Model'!$I$72,($B$18-2000)+($G18-AW$1),0),IF($B$3="pm",$H18*OFFSET('Piston Model'!$I$72,($B$18-2000)+($G18-AW$1),0),"Wrong Code in B3")))),0)</f>
        <v>0</v>
      </c>
      <c r="AX18">
        <f ca="1">IF(AX$1&gt;$G18,IF($B$15="he",IF($B$3="em",$H18*(1-EXP(-0.05599*(AX$1-$G18)))*OFFSET('Exponential Model'!$I$72,($B$18-2000)+($G18-AX$1),0),IF($B$3="dm",$H18*(1-EXP(-0.05599*(AX$1-$G18)))*OFFSET('Dispersion Model'!$I$72,($B$18-2000)+($G18-AX$1),0),IF($B$3="pm",$H18*(1-EXP(-0.05599*(AX$1-$G18)))*OFFSET('Piston Model'!$I$72,($B$18-2000)+($G18-AX$1),0),"Wrong Code in B3"))),IF($B$3="em",$H18*OFFSET('Exponential Model'!$I$72,($B$18-2000)+($G18-AX$1),0),IF($B$3="dm",$H18*OFFSET('Dispersion Model'!$I$72,($B$18-2000)+($G18-AX$1),0),IF($B$3="pm",$H18*OFFSET('Piston Model'!$I$72,($B$18-2000)+($G18-AX$1),0),"Wrong Code in B3")))),0)</f>
        <v>0</v>
      </c>
      <c r="AY18">
        <f ca="1">IF(AY$1&gt;$G18,IF($B$15="he",IF($B$3="em",$H18*(1-EXP(-0.05599*(AY$1-$G18)))*OFFSET('Exponential Model'!$I$72,($B$18-2000)+($G18-AY$1),0),IF($B$3="dm",$H18*(1-EXP(-0.05599*(AY$1-$G18)))*OFFSET('Dispersion Model'!$I$72,($B$18-2000)+($G18-AY$1),0),IF($B$3="pm",$H18*(1-EXP(-0.05599*(AY$1-$G18)))*OFFSET('Piston Model'!$I$72,($B$18-2000)+($G18-AY$1),0),"Wrong Code in B3"))),IF($B$3="em",$H18*OFFSET('Exponential Model'!$I$72,($B$18-2000)+($G18-AY$1),0),IF($B$3="dm",$H18*OFFSET('Dispersion Model'!$I$72,($B$18-2000)+($G18-AY$1),0),IF($B$3="pm",$H18*OFFSET('Piston Model'!$I$72,($B$18-2000)+($G18-AY$1),0),"Wrong Code in B3")))),0)</f>
        <v>0</v>
      </c>
      <c r="AZ18">
        <f ca="1">IF(AZ$1&gt;$G18,IF($B$15="he",IF($B$3="em",$H18*(1-EXP(-0.05599*(AZ$1-$G18)))*OFFSET('Exponential Model'!$I$72,($B$18-2000)+($G18-AZ$1),0),IF($B$3="dm",$H18*(1-EXP(-0.05599*(AZ$1-$G18)))*OFFSET('Dispersion Model'!$I$72,($B$18-2000)+($G18-AZ$1),0),IF($B$3="pm",$H18*(1-EXP(-0.05599*(AZ$1-$G18)))*OFFSET('Piston Model'!$I$72,($B$18-2000)+($G18-AZ$1),0),"Wrong Code in B3"))),IF($B$3="em",$H18*OFFSET('Exponential Model'!$I$72,($B$18-2000)+($G18-AZ$1),0),IF($B$3="dm",$H18*OFFSET('Dispersion Model'!$I$72,($B$18-2000)+($G18-AZ$1),0),IF($B$3="pm",$H18*OFFSET('Piston Model'!$I$72,($B$18-2000)+($G18-AZ$1),0),"Wrong Code in B3")))),0)</f>
        <v>0</v>
      </c>
      <c r="BA18">
        <f ca="1">IF(BA$1&gt;$G18,IF($B$15="he",IF($B$3="em",$H18*(1-EXP(-0.05599*(BA$1-$G18)))*OFFSET('Exponential Model'!$I$72,($B$18-2000)+($G18-BA$1),0),IF($B$3="dm",$H18*(1-EXP(-0.05599*(BA$1-$G18)))*OFFSET('Dispersion Model'!$I$72,($B$18-2000)+($G18-BA$1),0),IF($B$3="pm",$H18*(1-EXP(-0.05599*(BA$1-$G18)))*OFFSET('Piston Model'!$I$72,($B$18-2000)+($G18-BA$1),0),"Wrong Code in B3"))),IF($B$3="em",$H18*OFFSET('Exponential Model'!$I$72,($B$18-2000)+($G18-BA$1),0),IF($B$3="dm",$H18*OFFSET('Dispersion Model'!$I$72,($B$18-2000)+($G18-BA$1),0),IF($B$3="pm",$H18*OFFSET('Piston Model'!$I$72,($B$18-2000)+($G18-BA$1),0),"Wrong Code in B3")))),0)</f>
        <v>0</v>
      </c>
      <c r="BB18">
        <f ca="1">IF(BB$1&gt;$G18,IF($B$15="he",IF($B$3="em",$H18*(1-EXP(-0.05599*(BB$1-$G18)))*OFFSET('Exponential Model'!$I$72,($B$18-2000)+($G18-BB$1),0),IF($B$3="dm",$H18*(1-EXP(-0.05599*(BB$1-$G18)))*OFFSET('Dispersion Model'!$I$72,($B$18-2000)+($G18-BB$1),0),IF($B$3="pm",$H18*(1-EXP(-0.05599*(BB$1-$G18)))*OFFSET('Piston Model'!$I$72,($B$18-2000)+($G18-BB$1),0),"Wrong Code in B3"))),IF($B$3="em",$H18*OFFSET('Exponential Model'!$I$72,($B$18-2000)+($G18-BB$1),0),IF($B$3="dm",$H18*OFFSET('Dispersion Model'!$I$72,($B$18-2000)+($G18-BB$1),0),IF($B$3="pm",$H18*OFFSET('Piston Model'!$I$72,($B$18-2000)+($G18-BB$1),0),"Wrong Code in B3")))),0)</f>
        <v>0</v>
      </c>
      <c r="BC18">
        <f ca="1">IF(BC$1&gt;$G18,IF($B$15="he",IF($B$3="em",$H18*(1-EXP(-0.05599*(BC$1-$G18)))*OFFSET('Exponential Model'!$I$72,($B$18-2000)+($G18-BC$1),0),IF($B$3="dm",$H18*(1-EXP(-0.05599*(BC$1-$G18)))*OFFSET('Dispersion Model'!$I$72,($B$18-2000)+($G18-BC$1),0),IF($B$3="pm",$H18*(1-EXP(-0.05599*(BC$1-$G18)))*OFFSET('Piston Model'!$I$72,($B$18-2000)+($G18-BC$1),0),"Wrong Code in B3"))),IF($B$3="em",$H18*OFFSET('Exponential Model'!$I$72,($B$18-2000)+($G18-BC$1),0),IF($B$3="dm",$H18*OFFSET('Dispersion Model'!$I$72,($B$18-2000)+($G18-BC$1),0),IF($B$3="pm",$H18*OFFSET('Piston Model'!$I$72,($B$18-2000)+($G18-BC$1),0),"Wrong Code in B3")))),0)</f>
        <v>0</v>
      </c>
      <c r="BD18">
        <f ca="1">IF(BD$1&gt;$G18,IF($B$15="he",IF($B$3="em",$H18*(1-EXP(-0.05599*(BD$1-$G18)))*OFFSET('Exponential Model'!$I$72,($B$18-2000)+($G18-BD$1),0),IF($B$3="dm",$H18*(1-EXP(-0.05599*(BD$1-$G18)))*OFFSET('Dispersion Model'!$I$72,($B$18-2000)+($G18-BD$1),0),IF($B$3="pm",$H18*(1-EXP(-0.05599*(BD$1-$G18)))*OFFSET('Piston Model'!$I$72,($B$18-2000)+($G18-BD$1),0),"Wrong Code in B3"))),IF($B$3="em",$H18*OFFSET('Exponential Model'!$I$72,($B$18-2000)+($G18-BD$1),0),IF($B$3="dm",$H18*OFFSET('Dispersion Model'!$I$72,($B$18-2000)+($G18-BD$1),0),IF($B$3="pm",$H18*OFFSET('Piston Model'!$I$72,($B$18-2000)+($G18-BD$1),0),"Wrong Code in B3")))),0)</f>
        <v>0</v>
      </c>
      <c r="BE18">
        <f ca="1">IF(BE$1&gt;$G18,IF($B$15="he",IF($B$3="em",$H18*(1-EXP(-0.05599*(BE$1-$G18)))*OFFSET('Exponential Model'!$I$72,($B$18-2000)+($G18-BE$1),0),IF($B$3="dm",$H18*(1-EXP(-0.05599*(BE$1-$G18)))*OFFSET('Dispersion Model'!$I$72,($B$18-2000)+($G18-BE$1),0),IF($B$3="pm",$H18*(1-EXP(-0.05599*(BE$1-$G18)))*OFFSET('Piston Model'!$I$72,($B$18-2000)+($G18-BE$1),0),"Wrong Code in B3"))),IF($B$3="em",$H18*OFFSET('Exponential Model'!$I$72,($B$18-2000)+($G18-BE$1),0),IF($B$3="dm",$H18*OFFSET('Dispersion Model'!$I$72,($B$18-2000)+($G18-BE$1),0),IF($B$3="pm",$H18*OFFSET('Piston Model'!$I$72,($B$18-2000)+($G18-BE$1),0),"Wrong Code in B3")))),0)</f>
        <v>0</v>
      </c>
      <c r="BF18">
        <f ca="1">IF(BF$1&gt;$G18,IF($B$15="he",IF($B$3="em",$H18*(1-EXP(-0.05599*(BF$1-$G18)))*OFFSET('Exponential Model'!$I$72,($B$18-2000)+($G18-BF$1),0),IF($B$3="dm",$H18*(1-EXP(-0.05599*(BF$1-$G18)))*OFFSET('Dispersion Model'!$I$72,($B$18-2000)+($G18-BF$1),0),IF($B$3="pm",$H18*(1-EXP(-0.05599*(BF$1-$G18)))*OFFSET('Piston Model'!$I$72,($B$18-2000)+($G18-BF$1),0),"Wrong Code in B3"))),IF($B$3="em",$H18*OFFSET('Exponential Model'!$I$72,($B$18-2000)+($G18-BF$1),0),IF($B$3="dm",$H18*OFFSET('Dispersion Model'!$I$72,($B$18-2000)+($G18-BF$1),0),IF($B$3="pm",$H18*OFFSET('Piston Model'!$I$72,($B$18-2000)+($G18-BF$1),0),"Wrong Code in B3")))),0)</f>
        <v>0</v>
      </c>
      <c r="BG18">
        <f ca="1">IF(BG$1&gt;$G18,IF($B$15="he",IF($B$3="em",$H18*(1-EXP(-0.05599*(BG$1-$G18)))*OFFSET('Exponential Model'!$I$72,($B$18-2000)+($G18-BG$1),0),IF($B$3="dm",$H18*(1-EXP(-0.05599*(BG$1-$G18)))*OFFSET('Dispersion Model'!$I$72,($B$18-2000)+($G18-BG$1),0),IF($B$3="pm",$H18*(1-EXP(-0.05599*(BG$1-$G18)))*OFFSET('Piston Model'!$I$72,($B$18-2000)+($G18-BG$1),0),"Wrong Code in B3"))),IF($B$3="em",$H18*OFFSET('Exponential Model'!$I$72,($B$18-2000)+($G18-BG$1),0),IF($B$3="dm",$H18*OFFSET('Dispersion Model'!$I$72,($B$18-2000)+($G18-BG$1),0),IF($B$3="pm",$H18*OFFSET('Piston Model'!$I$72,($B$18-2000)+($G18-BG$1),0),"Wrong Code in B3")))),0)</f>
        <v>0</v>
      </c>
    </row>
    <row r="19" spans="1:59" x14ac:dyDescent="0.15">
      <c r="G19">
        <v>1947</v>
      </c>
      <c r="H19">
        <f>IF($B$15="tr",'Tritium Input'!H28,IF($B$15="cfc",'CFC Input'!H28,IF($B$15="kr",'85Kr Input'!H28,IF($B$15="he",'Tritium Input'!H28,"Wrong Code in B12!"))))</f>
        <v>2.6</v>
      </c>
      <c r="I19">
        <f ca="1">IF(I$1&gt;$G19,IF($B$15="he",IF($B$3="em",$H19*(1-EXP(-0.05599*(I$1-$G19)))*OFFSET('Exponential Model'!$I$72,($B$18-2000)+($G19-I$1),0),IF($B$3="dm",$H19*(1-EXP(-0.05599*(I$1-$G19)))*OFFSET('Dispersion Model'!$I$72,($B$18-2000)+($G19-I$1),0),IF($B$3="pm",$H19*(1-EXP(-0.05599*(I$1-$G19)))*OFFSET('Piston Model'!$I$72,($B$18-2000)+($G19-I$1),0),"Wrong Code in B3"))),IF($B$3="em",$H19*OFFSET('Exponential Model'!$I$72,($B$18-2000)+($G19-I$1),0),IF($B$3="dm",$H19*OFFSET('Dispersion Model'!$I$72,($B$18-2000)+($G19-I$1),0),IF($B$3="pm",$H19*OFFSET('Piston Model'!$I$72,($B$18-2000)+($G19-I$1),0),"Wrong Code in B3")))),0)</f>
        <v>0</v>
      </c>
      <c r="J19">
        <f ca="1">IF(J$1&gt;$G19,IF($B$15="he",IF($B$3="em",$H19*(1-EXP(-0.05599*(J$1-$G19)))*OFFSET('Exponential Model'!$I$72,($B$18-2000)+($G19-J$1),0),IF($B$3="dm",$H19*(1-EXP(-0.05599*(J$1-$G19)))*OFFSET('Dispersion Model'!$I$72,($B$18-2000)+($G19-J$1),0),IF($B$3="pm",$H19*(1-EXP(-0.05599*(J$1-$G19)))*OFFSET('Piston Model'!$I$72,($B$18-2000)+($G19-J$1),0),"Wrong Code in B3"))),IF($B$3="em",$H19*OFFSET('Exponential Model'!$I$72,($B$18-2000)+($G19-J$1),0),IF($B$3="dm",$H19*OFFSET('Dispersion Model'!$I$72,($B$18-2000)+($G19-J$1),0),IF($B$3="pm",$H19*OFFSET('Piston Model'!$I$72,($B$18-2000)+($G19-J$1),0),"Wrong Code in B3")))),0)</f>
        <v>0</v>
      </c>
      <c r="K19">
        <f ca="1">IF(K$1&gt;$G19,IF($B$15="he",IF($B$3="em",$H19*(1-EXP(-0.05599*(K$1-$G19)))*OFFSET('Exponential Model'!$I$72,($B$18-2000)+($G19-K$1),0),IF($B$3="dm",$H19*(1-EXP(-0.05599*(K$1-$G19)))*OFFSET('Dispersion Model'!$I$72,($B$18-2000)+($G19-K$1),0),IF($B$3="pm",$H19*(1-EXP(-0.05599*(K$1-$G19)))*OFFSET('Piston Model'!$I$72,($B$18-2000)+($G19-K$1),0),"Wrong Code in B3"))),IF($B$3="em",$H19*OFFSET('Exponential Model'!$I$72,($B$18-2000)+($G19-K$1),0),IF($B$3="dm",$H19*OFFSET('Dispersion Model'!$I$72,($B$18-2000)+($G19-K$1),0),IF($B$3="pm",$H19*OFFSET('Piston Model'!$I$72,($B$18-2000)+($G19-K$1),0),"Wrong Code in B3")))),0)</f>
        <v>0</v>
      </c>
      <c r="L19">
        <f ca="1">IF(L$1&gt;$G19,IF($B$15="he",IF($B$3="em",$H19*(1-EXP(-0.05599*(L$1-$G19)))*OFFSET('Exponential Model'!$I$72,($B$18-2000)+($G19-L$1),0),IF($B$3="dm",$H19*(1-EXP(-0.05599*(L$1-$G19)))*OFFSET('Dispersion Model'!$I$72,($B$18-2000)+($G19-L$1),0),IF($B$3="pm",$H19*(1-EXP(-0.05599*(L$1-$G19)))*OFFSET('Piston Model'!$I$72,($B$18-2000)+($G19-L$1),0),"Wrong Code in B3"))),IF($B$3="em",$H19*OFFSET('Exponential Model'!$I$72,($B$18-2000)+($G19-L$1),0),IF($B$3="dm",$H19*OFFSET('Dispersion Model'!$I$72,($B$18-2000)+($G19-L$1),0),IF($B$3="pm",$H19*OFFSET('Piston Model'!$I$72,($B$18-2000)+($G19-L$1),0),"Wrong Code in B3")))),0)</f>
        <v>0</v>
      </c>
      <c r="M19">
        <f ca="1">IF(M$1&gt;$G19,IF($B$15="he",IF($B$3="em",$H19*(1-EXP(-0.05599*(M$1-$G19)))*OFFSET('Exponential Model'!$I$72,($B$18-2000)+($G19-M$1),0),IF($B$3="dm",$H19*(1-EXP(-0.05599*(M$1-$G19)))*OFFSET('Dispersion Model'!$I$72,($B$18-2000)+($G19-M$1),0),IF($B$3="pm",$H19*(1-EXP(-0.05599*(M$1-$G19)))*OFFSET('Piston Model'!$I$72,($B$18-2000)+($G19-M$1),0),"Wrong Code in B3"))),IF($B$3="em",$H19*OFFSET('Exponential Model'!$I$72,($B$18-2000)+($G19-M$1),0),IF($B$3="dm",$H19*OFFSET('Dispersion Model'!$I$72,($B$18-2000)+($G19-M$1),0),IF($B$3="pm",$H19*OFFSET('Piston Model'!$I$72,($B$18-2000)+($G19-M$1),0),"Wrong Code in B3")))),0)</f>
        <v>0</v>
      </c>
      <c r="N19">
        <f ca="1">IF(N$1&gt;$G19,IF($B$15="he",IF($B$3="em",$H19*(1-EXP(-0.05599*(N$1-$G19)))*OFFSET('Exponential Model'!$I$72,($B$18-2000)+($G19-N$1),0),IF($B$3="dm",$H19*(1-EXP(-0.05599*(N$1-$G19)))*OFFSET('Dispersion Model'!$I$72,($B$18-2000)+($G19-N$1),0),IF($B$3="pm",$H19*(1-EXP(-0.05599*(N$1-$G19)))*OFFSET('Piston Model'!$I$72,($B$18-2000)+($G19-N$1),0),"Wrong Code in B3"))),IF($B$3="em",$H19*OFFSET('Exponential Model'!$I$72,($B$18-2000)+($G19-N$1),0),IF($B$3="dm",$H19*OFFSET('Dispersion Model'!$I$72,($B$18-2000)+($G19-N$1),0),IF($B$3="pm",$H19*OFFSET('Piston Model'!$I$72,($B$18-2000)+($G19-N$1),0),"Wrong Code in B3")))),0)</f>
        <v>0</v>
      </c>
      <c r="O19">
        <f ca="1">IF(O$1&gt;$G19,IF($B$15="he",IF($B$3="em",$H19*(1-EXP(-0.05599*(O$1-$G19)))*OFFSET('Exponential Model'!$I$72,($B$18-2000)+($G19-O$1),0),IF($B$3="dm",$H19*(1-EXP(-0.05599*(O$1-$G19)))*OFFSET('Dispersion Model'!$I$72,($B$18-2000)+($G19-O$1),0),IF($B$3="pm",$H19*(1-EXP(-0.05599*(O$1-$G19)))*OFFSET('Piston Model'!$I$72,($B$18-2000)+($G19-O$1),0),"Wrong Code in B3"))),IF($B$3="em",$H19*OFFSET('Exponential Model'!$I$72,($B$18-2000)+($G19-O$1),0),IF($B$3="dm",$H19*OFFSET('Dispersion Model'!$I$72,($B$18-2000)+($G19-O$1),0),IF($B$3="pm",$H19*OFFSET('Piston Model'!$I$72,($B$18-2000)+($G19-O$1),0),"Wrong Code in B3")))),0)</f>
        <v>0</v>
      </c>
      <c r="P19">
        <f ca="1">IF(P$1&gt;$G19,IF($B$15="he",IF($B$3="em",$H19*(1-EXP(-0.05599*(P$1-$G19)))*OFFSET('Exponential Model'!$I$72,($B$18-2000)+($G19-P$1),0),IF($B$3="dm",$H19*(1-EXP(-0.05599*(P$1-$G19)))*OFFSET('Dispersion Model'!$I$72,($B$18-2000)+($G19-P$1),0),IF($B$3="pm",$H19*(1-EXP(-0.05599*(P$1-$G19)))*OFFSET('Piston Model'!$I$72,($B$18-2000)+($G19-P$1),0),"Wrong Code in B3"))),IF($B$3="em",$H19*OFFSET('Exponential Model'!$I$72,($B$18-2000)+($G19-P$1),0),IF($B$3="dm",$H19*OFFSET('Dispersion Model'!$I$72,($B$18-2000)+($G19-P$1),0),IF($B$3="pm",$H19*OFFSET('Piston Model'!$I$72,($B$18-2000)+($G19-P$1),0),"Wrong Code in B3")))),0)</f>
        <v>2.6</v>
      </c>
      <c r="Q19">
        <f ca="1">IF(Q$1&gt;$G19,IF($B$15="he",IF($B$3="em",$H19*(1-EXP(-0.05599*(Q$1-$G19)))*OFFSET('Exponential Model'!$I$72,($B$18-2000)+($G19-Q$1),0),IF($B$3="dm",$H19*(1-EXP(-0.05599*(Q$1-$G19)))*OFFSET('Dispersion Model'!$I$72,($B$18-2000)+($G19-Q$1),0),IF($B$3="pm",$H19*(1-EXP(-0.05599*(Q$1-$G19)))*OFFSET('Piston Model'!$I$72,($B$18-2000)+($G19-Q$1),0),"Wrong Code in B3"))),IF($B$3="em",$H19*OFFSET('Exponential Model'!$I$72,($B$18-2000)+($G19-Q$1),0),IF($B$3="dm",$H19*OFFSET('Dispersion Model'!$I$72,($B$18-2000)+($G19-Q$1),0),IF($B$3="pm",$H19*OFFSET('Piston Model'!$I$72,($B$18-2000)+($G19-Q$1),0),"Wrong Code in B3")))),0)</f>
        <v>0</v>
      </c>
      <c r="R19">
        <f ca="1">IF(R$1&gt;$G19,IF($B$15="he",IF($B$3="em",$H19*(1-EXP(-0.05599*(R$1-$G19)))*OFFSET('Exponential Model'!$I$72,($B$18-2000)+($G19-R$1),0),IF($B$3="dm",$H19*(1-EXP(-0.05599*(R$1-$G19)))*OFFSET('Dispersion Model'!$I$72,($B$18-2000)+($G19-R$1),0),IF($B$3="pm",$H19*(1-EXP(-0.05599*(R$1-$G19)))*OFFSET('Piston Model'!$I$72,($B$18-2000)+($G19-R$1),0),"Wrong Code in B3"))),IF($B$3="em",$H19*OFFSET('Exponential Model'!$I$72,($B$18-2000)+($G19-R$1),0),IF($B$3="dm",$H19*OFFSET('Dispersion Model'!$I$72,($B$18-2000)+($G19-R$1),0),IF($B$3="pm",$H19*OFFSET('Piston Model'!$I$72,($B$18-2000)+($G19-R$1),0),"Wrong Code in B3")))),0)</f>
        <v>0</v>
      </c>
      <c r="S19">
        <f ca="1">IF(S$1&gt;$G19,IF($B$15="he",IF($B$3="em",$H19*(1-EXP(-0.05599*(S$1-$G19)))*OFFSET('Exponential Model'!$I$72,($B$18-2000)+($G19-S$1),0),IF($B$3="dm",$H19*(1-EXP(-0.05599*(S$1-$G19)))*OFFSET('Dispersion Model'!$I$72,($B$18-2000)+($G19-S$1),0),IF($B$3="pm",$H19*(1-EXP(-0.05599*(S$1-$G19)))*OFFSET('Piston Model'!$I$72,($B$18-2000)+($G19-S$1),0),"Wrong Code in B3"))),IF($B$3="em",$H19*OFFSET('Exponential Model'!$I$72,($B$18-2000)+($G19-S$1),0),IF($B$3="dm",$H19*OFFSET('Dispersion Model'!$I$72,($B$18-2000)+($G19-S$1),0),IF($B$3="pm",$H19*OFFSET('Piston Model'!$I$72,($B$18-2000)+($G19-S$1),0),"Wrong Code in B3")))),0)</f>
        <v>0</v>
      </c>
      <c r="T19">
        <f ca="1">IF(T$1&gt;$G19,IF($B$15="he",IF($B$3="em",$H19*(1-EXP(-0.05599*(T$1-$G19)))*OFFSET('Exponential Model'!$I$72,($B$18-2000)+($G19-T$1),0),IF($B$3="dm",$H19*(1-EXP(-0.05599*(T$1-$G19)))*OFFSET('Dispersion Model'!$I$72,($B$18-2000)+($G19-T$1),0),IF($B$3="pm",$H19*(1-EXP(-0.05599*(T$1-$G19)))*OFFSET('Piston Model'!$I$72,($B$18-2000)+($G19-T$1),0),"Wrong Code in B3"))),IF($B$3="em",$H19*OFFSET('Exponential Model'!$I$72,($B$18-2000)+($G19-T$1),0),IF($B$3="dm",$H19*OFFSET('Dispersion Model'!$I$72,($B$18-2000)+($G19-T$1),0),IF($B$3="pm",$H19*OFFSET('Piston Model'!$I$72,($B$18-2000)+($G19-T$1),0),"Wrong Code in B3")))),0)</f>
        <v>0</v>
      </c>
      <c r="U19">
        <f ca="1">IF(U$1&gt;$G19,IF($B$15="he",IF($B$3="em",$H19*(1-EXP(-0.05599*(U$1-$G19)))*OFFSET('Exponential Model'!$I$72,($B$18-2000)+($G19-U$1),0),IF($B$3="dm",$H19*(1-EXP(-0.05599*(U$1-$G19)))*OFFSET('Dispersion Model'!$I$72,($B$18-2000)+($G19-U$1),0),IF($B$3="pm",$H19*(1-EXP(-0.05599*(U$1-$G19)))*OFFSET('Piston Model'!$I$72,($B$18-2000)+($G19-U$1),0),"Wrong Code in B3"))),IF($B$3="em",$H19*OFFSET('Exponential Model'!$I$72,($B$18-2000)+($G19-U$1),0),IF($B$3="dm",$H19*OFFSET('Dispersion Model'!$I$72,($B$18-2000)+($G19-U$1),0),IF($B$3="pm",$H19*OFFSET('Piston Model'!$I$72,($B$18-2000)+($G19-U$1),0),"Wrong Code in B3")))),0)</f>
        <v>0</v>
      </c>
      <c r="V19">
        <f ca="1">IF(V$1&gt;$G19,IF($B$15="he",IF($B$3="em",$H19*(1-EXP(-0.05599*(V$1-$G19)))*OFFSET('Exponential Model'!$I$72,($B$18-2000)+($G19-V$1),0),IF($B$3="dm",$H19*(1-EXP(-0.05599*(V$1-$G19)))*OFFSET('Dispersion Model'!$I$72,($B$18-2000)+($G19-V$1),0),IF($B$3="pm",$H19*(1-EXP(-0.05599*(V$1-$G19)))*OFFSET('Piston Model'!$I$72,($B$18-2000)+($G19-V$1),0),"Wrong Code in B3"))),IF($B$3="em",$H19*OFFSET('Exponential Model'!$I$72,($B$18-2000)+($G19-V$1),0),IF($B$3="dm",$H19*OFFSET('Dispersion Model'!$I$72,($B$18-2000)+($G19-V$1),0),IF($B$3="pm",$H19*OFFSET('Piston Model'!$I$72,($B$18-2000)+($G19-V$1),0),"Wrong Code in B3")))),0)</f>
        <v>0</v>
      </c>
      <c r="W19">
        <f ca="1">IF(W$1&gt;$G19,IF($B$15="he",IF($B$3="em",$H19*(1-EXP(-0.05599*(W$1-$G19)))*OFFSET('Exponential Model'!$I$72,($B$18-2000)+($G19-W$1),0),IF($B$3="dm",$H19*(1-EXP(-0.05599*(W$1-$G19)))*OFFSET('Dispersion Model'!$I$72,($B$18-2000)+($G19-W$1),0),IF($B$3="pm",$H19*(1-EXP(-0.05599*(W$1-$G19)))*OFFSET('Piston Model'!$I$72,($B$18-2000)+($G19-W$1),0),"Wrong Code in B3"))),IF($B$3="em",$H19*OFFSET('Exponential Model'!$I$72,($B$18-2000)+($G19-W$1),0),IF($B$3="dm",$H19*OFFSET('Dispersion Model'!$I$72,($B$18-2000)+($G19-W$1),0),IF($B$3="pm",$H19*OFFSET('Piston Model'!$I$72,($B$18-2000)+($G19-W$1),0),"Wrong Code in B3")))),0)</f>
        <v>0</v>
      </c>
      <c r="X19">
        <f ca="1">IF(X$1&gt;$G19,IF($B$15="he",IF($B$3="em",$H19*(1-EXP(-0.05599*(X$1-$G19)))*OFFSET('Exponential Model'!$I$72,($B$18-2000)+($G19-X$1),0),IF($B$3="dm",$H19*(1-EXP(-0.05599*(X$1-$G19)))*OFFSET('Dispersion Model'!$I$72,($B$18-2000)+($G19-X$1),0),IF($B$3="pm",$H19*(1-EXP(-0.05599*(X$1-$G19)))*OFFSET('Piston Model'!$I$72,($B$18-2000)+($G19-X$1),0),"Wrong Code in B3"))),IF($B$3="em",$H19*OFFSET('Exponential Model'!$I$72,($B$18-2000)+($G19-X$1),0),IF($B$3="dm",$H19*OFFSET('Dispersion Model'!$I$72,($B$18-2000)+($G19-X$1),0),IF($B$3="pm",$H19*OFFSET('Piston Model'!$I$72,($B$18-2000)+($G19-X$1),0),"Wrong Code in B3")))),0)</f>
        <v>0</v>
      </c>
      <c r="Y19">
        <f ca="1">IF(Y$1&gt;$G19,IF($B$15="he",IF($B$3="em",$H19*(1-EXP(-0.05599*(Y$1-$G19)))*OFFSET('Exponential Model'!$I$72,($B$18-2000)+($G19-Y$1),0),IF($B$3="dm",$H19*(1-EXP(-0.05599*(Y$1-$G19)))*OFFSET('Dispersion Model'!$I$72,($B$18-2000)+($G19-Y$1),0),IF($B$3="pm",$H19*(1-EXP(-0.05599*(Y$1-$G19)))*OFFSET('Piston Model'!$I$72,($B$18-2000)+($G19-Y$1),0),"Wrong Code in B3"))),IF($B$3="em",$H19*OFFSET('Exponential Model'!$I$72,($B$18-2000)+($G19-Y$1),0),IF($B$3="dm",$H19*OFFSET('Dispersion Model'!$I$72,($B$18-2000)+($G19-Y$1),0),IF($B$3="pm",$H19*OFFSET('Piston Model'!$I$72,($B$18-2000)+($G19-Y$1),0),"Wrong Code in B3")))),0)</f>
        <v>0</v>
      </c>
      <c r="Z19">
        <f ca="1">IF(Z$1&gt;$G19,IF($B$15="he",IF($B$3="em",$H19*(1-EXP(-0.05599*(Z$1-$G19)))*OFFSET('Exponential Model'!$I$72,($B$18-2000)+($G19-Z$1),0),IF($B$3="dm",$H19*(1-EXP(-0.05599*(Z$1-$G19)))*OFFSET('Dispersion Model'!$I$72,($B$18-2000)+($G19-Z$1),0),IF($B$3="pm",$H19*(1-EXP(-0.05599*(Z$1-$G19)))*OFFSET('Piston Model'!$I$72,($B$18-2000)+($G19-Z$1),0),"Wrong Code in B3"))),IF($B$3="em",$H19*OFFSET('Exponential Model'!$I$72,($B$18-2000)+($G19-Z$1),0),IF($B$3="dm",$H19*OFFSET('Dispersion Model'!$I$72,($B$18-2000)+($G19-Z$1),0),IF($B$3="pm",$H19*OFFSET('Piston Model'!$I$72,($B$18-2000)+($G19-Z$1),0),"Wrong Code in B3")))),0)</f>
        <v>0</v>
      </c>
      <c r="AA19">
        <f ca="1">IF(AA$1&gt;$G19,IF($B$15="he",IF($B$3="em",$H19*(1-EXP(-0.05599*(AA$1-$G19)))*OFFSET('Exponential Model'!$I$72,($B$18-2000)+($G19-AA$1),0),IF($B$3="dm",$H19*(1-EXP(-0.05599*(AA$1-$G19)))*OFFSET('Dispersion Model'!$I$72,($B$18-2000)+($G19-AA$1),0),IF($B$3="pm",$H19*(1-EXP(-0.05599*(AA$1-$G19)))*OFFSET('Piston Model'!$I$72,($B$18-2000)+($G19-AA$1),0),"Wrong Code in B3"))),IF($B$3="em",$H19*OFFSET('Exponential Model'!$I$72,($B$18-2000)+($G19-AA$1),0),IF($B$3="dm",$H19*OFFSET('Dispersion Model'!$I$72,($B$18-2000)+($G19-AA$1),0),IF($B$3="pm",$H19*OFFSET('Piston Model'!$I$72,($B$18-2000)+($G19-AA$1),0),"Wrong Code in B3")))),0)</f>
        <v>0</v>
      </c>
      <c r="AB19">
        <f ca="1">IF(AB$1&gt;$G19,IF($B$15="he",IF($B$3="em",$H19*(1-EXP(-0.05599*(AB$1-$G19)))*OFFSET('Exponential Model'!$I$72,($B$18-2000)+($G19-AB$1),0),IF($B$3="dm",$H19*(1-EXP(-0.05599*(AB$1-$G19)))*OFFSET('Dispersion Model'!$I$72,($B$18-2000)+($G19-AB$1),0),IF($B$3="pm",$H19*(1-EXP(-0.05599*(AB$1-$G19)))*OFFSET('Piston Model'!$I$72,($B$18-2000)+($G19-AB$1),0),"Wrong Code in B3"))),IF($B$3="em",$H19*OFFSET('Exponential Model'!$I$72,($B$18-2000)+($G19-AB$1),0),IF($B$3="dm",$H19*OFFSET('Dispersion Model'!$I$72,($B$18-2000)+($G19-AB$1),0),IF($B$3="pm",$H19*OFFSET('Piston Model'!$I$72,($B$18-2000)+($G19-AB$1),0),"Wrong Code in B3")))),0)</f>
        <v>0</v>
      </c>
      <c r="AC19">
        <f ca="1">IF(AC$1&gt;$G19,IF($B$15="he",IF($B$3="em",$H19*(1-EXP(-0.05599*(AC$1-$G19)))*OFFSET('Exponential Model'!$I$72,($B$18-2000)+($G19-AC$1),0),IF($B$3="dm",$H19*(1-EXP(-0.05599*(AC$1-$G19)))*OFFSET('Dispersion Model'!$I$72,($B$18-2000)+($G19-AC$1),0),IF($B$3="pm",$H19*(1-EXP(-0.05599*(AC$1-$G19)))*OFFSET('Piston Model'!$I$72,($B$18-2000)+($G19-AC$1),0),"Wrong Code in B3"))),IF($B$3="em",$H19*OFFSET('Exponential Model'!$I$72,($B$18-2000)+($G19-AC$1),0),IF($B$3="dm",$H19*OFFSET('Dispersion Model'!$I$72,($B$18-2000)+($G19-AC$1),0),IF($B$3="pm",$H19*OFFSET('Piston Model'!$I$72,($B$18-2000)+($G19-AC$1),0),"Wrong Code in B3")))),0)</f>
        <v>0</v>
      </c>
      <c r="AD19">
        <f ca="1">IF(AD$1&gt;$G19,IF($B$15="he",IF($B$3="em",$H19*(1-EXP(-0.05599*(AD$1-$G19)))*OFFSET('Exponential Model'!$I$72,($B$18-2000)+($G19-AD$1),0),IF($B$3="dm",$H19*(1-EXP(-0.05599*(AD$1-$G19)))*OFFSET('Dispersion Model'!$I$72,($B$18-2000)+($G19-AD$1),0),IF($B$3="pm",$H19*(1-EXP(-0.05599*(AD$1-$G19)))*OFFSET('Piston Model'!$I$72,($B$18-2000)+($G19-AD$1),0),"Wrong Code in B3"))),IF($B$3="em",$H19*OFFSET('Exponential Model'!$I$72,($B$18-2000)+($G19-AD$1),0),IF($B$3="dm",$H19*OFFSET('Dispersion Model'!$I$72,($B$18-2000)+($G19-AD$1),0),IF($B$3="pm",$H19*OFFSET('Piston Model'!$I$72,($B$18-2000)+($G19-AD$1),0),"Wrong Code in B3")))),0)</f>
        <v>0</v>
      </c>
      <c r="AE19">
        <f ca="1">IF(AE$1&gt;$G19,IF($B$15="he",IF($B$3="em",$H19*(1-EXP(-0.05599*(AE$1-$G19)))*OFFSET('Exponential Model'!$I$72,($B$18-2000)+($G19-AE$1),0),IF($B$3="dm",$H19*(1-EXP(-0.05599*(AE$1-$G19)))*OFFSET('Dispersion Model'!$I$72,($B$18-2000)+($G19-AE$1),0),IF($B$3="pm",$H19*(1-EXP(-0.05599*(AE$1-$G19)))*OFFSET('Piston Model'!$I$72,($B$18-2000)+($G19-AE$1),0),"Wrong Code in B3"))),IF($B$3="em",$H19*OFFSET('Exponential Model'!$I$72,($B$18-2000)+($G19-AE$1),0),IF($B$3="dm",$H19*OFFSET('Dispersion Model'!$I$72,($B$18-2000)+($G19-AE$1),0),IF($B$3="pm",$H19*OFFSET('Piston Model'!$I$72,($B$18-2000)+($G19-AE$1),0),"Wrong Code in B3")))),0)</f>
        <v>0</v>
      </c>
      <c r="AF19">
        <f ca="1">IF(AF$1&gt;$G19,IF($B$15="he",IF($B$3="em",$H19*(1-EXP(-0.05599*(AF$1-$G19)))*OFFSET('Exponential Model'!$I$72,($B$18-2000)+($G19-AF$1),0),IF($B$3="dm",$H19*(1-EXP(-0.05599*(AF$1-$G19)))*OFFSET('Dispersion Model'!$I$72,($B$18-2000)+($G19-AF$1),0),IF($B$3="pm",$H19*(1-EXP(-0.05599*(AF$1-$G19)))*OFFSET('Piston Model'!$I$72,($B$18-2000)+($G19-AF$1),0),"Wrong Code in B3"))),IF($B$3="em",$H19*OFFSET('Exponential Model'!$I$72,($B$18-2000)+($G19-AF$1),0),IF($B$3="dm",$H19*OFFSET('Dispersion Model'!$I$72,($B$18-2000)+($G19-AF$1),0),IF($B$3="pm",$H19*OFFSET('Piston Model'!$I$72,($B$18-2000)+($G19-AF$1),0),"Wrong Code in B3")))),0)</f>
        <v>0</v>
      </c>
      <c r="AG19">
        <f ca="1">IF(AG$1&gt;$G19,IF($B$15="he",IF($B$3="em",$H19*(1-EXP(-0.05599*(AG$1-$G19)))*OFFSET('Exponential Model'!$I$72,($B$18-2000)+($G19-AG$1),0),IF($B$3="dm",$H19*(1-EXP(-0.05599*(AG$1-$G19)))*OFFSET('Dispersion Model'!$I$72,($B$18-2000)+($G19-AG$1),0),IF($B$3="pm",$H19*(1-EXP(-0.05599*(AG$1-$G19)))*OFFSET('Piston Model'!$I$72,($B$18-2000)+($G19-AG$1),0),"Wrong Code in B3"))),IF($B$3="em",$H19*OFFSET('Exponential Model'!$I$72,($B$18-2000)+($G19-AG$1),0),IF($B$3="dm",$H19*OFFSET('Dispersion Model'!$I$72,($B$18-2000)+($G19-AG$1),0),IF($B$3="pm",$H19*OFFSET('Piston Model'!$I$72,($B$18-2000)+($G19-AG$1),0),"Wrong Code in B3")))),0)</f>
        <v>0</v>
      </c>
      <c r="AH19">
        <f ca="1">IF(AH$1&gt;$G19,IF($B$15="he",IF($B$3="em",$H19*(1-EXP(-0.05599*(AH$1-$G19)))*OFFSET('Exponential Model'!$I$72,($B$18-2000)+($G19-AH$1),0),IF($B$3="dm",$H19*(1-EXP(-0.05599*(AH$1-$G19)))*OFFSET('Dispersion Model'!$I$72,($B$18-2000)+($G19-AH$1),0),IF($B$3="pm",$H19*(1-EXP(-0.05599*(AH$1-$G19)))*OFFSET('Piston Model'!$I$72,($B$18-2000)+($G19-AH$1),0),"Wrong Code in B3"))),IF($B$3="em",$H19*OFFSET('Exponential Model'!$I$72,($B$18-2000)+($G19-AH$1),0),IF($B$3="dm",$H19*OFFSET('Dispersion Model'!$I$72,($B$18-2000)+($G19-AH$1),0),IF($B$3="pm",$H19*OFFSET('Piston Model'!$I$72,($B$18-2000)+($G19-AH$1),0),"Wrong Code in B3")))),0)</f>
        <v>0</v>
      </c>
      <c r="AI19">
        <f ca="1">IF(AI$1&gt;$G19,IF($B$15="he",IF($B$3="em",$H19*(1-EXP(-0.05599*(AI$1-$G19)))*OFFSET('Exponential Model'!$I$72,($B$18-2000)+($G19-AI$1),0),IF($B$3="dm",$H19*(1-EXP(-0.05599*(AI$1-$G19)))*OFFSET('Dispersion Model'!$I$72,($B$18-2000)+($G19-AI$1),0),IF($B$3="pm",$H19*(1-EXP(-0.05599*(AI$1-$G19)))*OFFSET('Piston Model'!$I$72,($B$18-2000)+($G19-AI$1),0),"Wrong Code in B3"))),IF($B$3="em",$H19*OFFSET('Exponential Model'!$I$72,($B$18-2000)+($G19-AI$1),0),IF($B$3="dm",$H19*OFFSET('Dispersion Model'!$I$72,($B$18-2000)+($G19-AI$1),0),IF($B$3="pm",$H19*OFFSET('Piston Model'!$I$72,($B$18-2000)+($G19-AI$1),0),"Wrong Code in B3")))),0)</f>
        <v>0</v>
      </c>
      <c r="AJ19">
        <f ca="1">IF(AJ$1&gt;$G19,IF($B$15="he",IF($B$3="em",$H19*(1-EXP(-0.05599*(AJ$1-$G19)))*OFFSET('Exponential Model'!$I$72,($B$18-2000)+($G19-AJ$1),0),IF($B$3="dm",$H19*(1-EXP(-0.05599*(AJ$1-$G19)))*OFFSET('Dispersion Model'!$I$72,($B$18-2000)+($G19-AJ$1),0),IF($B$3="pm",$H19*(1-EXP(-0.05599*(AJ$1-$G19)))*OFFSET('Piston Model'!$I$72,($B$18-2000)+($G19-AJ$1),0),"Wrong Code in B3"))),IF($B$3="em",$H19*OFFSET('Exponential Model'!$I$72,($B$18-2000)+($G19-AJ$1),0),IF($B$3="dm",$H19*OFFSET('Dispersion Model'!$I$72,($B$18-2000)+($G19-AJ$1),0),IF($B$3="pm",$H19*OFFSET('Piston Model'!$I$72,($B$18-2000)+($G19-AJ$1),0),"Wrong Code in B3")))),0)</f>
        <v>0</v>
      </c>
      <c r="AK19">
        <f ca="1">IF(AK$1&gt;$G19,IF($B$15="he",IF($B$3="em",$H19*(1-EXP(-0.05599*(AK$1-$G19)))*OFFSET('Exponential Model'!$I$72,($B$18-2000)+($G19-AK$1),0),IF($B$3="dm",$H19*(1-EXP(-0.05599*(AK$1-$G19)))*OFFSET('Dispersion Model'!$I$72,($B$18-2000)+($G19-AK$1),0),IF($B$3="pm",$H19*(1-EXP(-0.05599*(AK$1-$G19)))*OFFSET('Piston Model'!$I$72,($B$18-2000)+($G19-AK$1),0),"Wrong Code in B3"))),IF($B$3="em",$H19*OFFSET('Exponential Model'!$I$72,($B$18-2000)+($G19-AK$1),0),IF($B$3="dm",$H19*OFFSET('Dispersion Model'!$I$72,($B$18-2000)+($G19-AK$1),0),IF($B$3="pm",$H19*OFFSET('Piston Model'!$I$72,($B$18-2000)+($G19-AK$1),0),"Wrong Code in B3")))),0)</f>
        <v>0</v>
      </c>
      <c r="AL19">
        <f ca="1">IF(AL$1&gt;$G19,IF($B$15="he",IF($B$3="em",$H19*(1-EXP(-0.05599*(AL$1-$G19)))*OFFSET('Exponential Model'!$I$72,($B$18-2000)+($G19-AL$1),0),IF($B$3="dm",$H19*(1-EXP(-0.05599*(AL$1-$G19)))*OFFSET('Dispersion Model'!$I$72,($B$18-2000)+($G19-AL$1),0),IF($B$3="pm",$H19*(1-EXP(-0.05599*(AL$1-$G19)))*OFFSET('Piston Model'!$I$72,($B$18-2000)+($G19-AL$1),0),"Wrong Code in B3"))),IF($B$3="em",$H19*OFFSET('Exponential Model'!$I$72,($B$18-2000)+($G19-AL$1),0),IF($B$3="dm",$H19*OFFSET('Dispersion Model'!$I$72,($B$18-2000)+($G19-AL$1),0),IF($B$3="pm",$H19*OFFSET('Piston Model'!$I$72,($B$18-2000)+($G19-AL$1),0),"Wrong Code in B3")))),0)</f>
        <v>0</v>
      </c>
      <c r="AM19">
        <f ca="1">IF(AM$1&gt;$G19,IF($B$15="he",IF($B$3="em",$H19*(1-EXP(-0.05599*(AM$1-$G19)))*OFFSET('Exponential Model'!$I$72,($B$18-2000)+($G19-AM$1),0),IF($B$3="dm",$H19*(1-EXP(-0.05599*(AM$1-$G19)))*OFFSET('Dispersion Model'!$I$72,($B$18-2000)+($G19-AM$1),0),IF($B$3="pm",$H19*(1-EXP(-0.05599*(AM$1-$G19)))*OFFSET('Piston Model'!$I$72,($B$18-2000)+($G19-AM$1),0),"Wrong Code in B3"))),IF($B$3="em",$H19*OFFSET('Exponential Model'!$I$72,($B$18-2000)+($G19-AM$1),0),IF($B$3="dm",$H19*OFFSET('Dispersion Model'!$I$72,($B$18-2000)+($G19-AM$1),0),IF($B$3="pm",$H19*OFFSET('Piston Model'!$I$72,($B$18-2000)+($G19-AM$1),0),"Wrong Code in B3")))),0)</f>
        <v>0</v>
      </c>
      <c r="AN19">
        <f ca="1">IF(AN$1&gt;$G19,IF($B$15="he",IF($B$3="em",$H19*(1-EXP(-0.05599*(AN$1-$G19)))*OFFSET('Exponential Model'!$I$72,($B$18-2000)+($G19-AN$1),0),IF($B$3="dm",$H19*(1-EXP(-0.05599*(AN$1-$G19)))*OFFSET('Dispersion Model'!$I$72,($B$18-2000)+($G19-AN$1),0),IF($B$3="pm",$H19*(1-EXP(-0.05599*(AN$1-$G19)))*OFFSET('Piston Model'!$I$72,($B$18-2000)+($G19-AN$1),0),"Wrong Code in B3"))),IF($B$3="em",$H19*OFFSET('Exponential Model'!$I$72,($B$18-2000)+($G19-AN$1),0),IF($B$3="dm",$H19*OFFSET('Dispersion Model'!$I$72,($B$18-2000)+($G19-AN$1),0),IF($B$3="pm",$H19*OFFSET('Piston Model'!$I$72,($B$18-2000)+($G19-AN$1),0),"Wrong Code in B3")))),0)</f>
        <v>0</v>
      </c>
      <c r="AO19">
        <f ca="1">IF(AO$1&gt;$G19,IF($B$15="he",IF($B$3="em",$H19*(1-EXP(-0.05599*(AO$1-$G19)))*OFFSET('Exponential Model'!$I$72,($B$18-2000)+($G19-AO$1),0),IF($B$3="dm",$H19*(1-EXP(-0.05599*(AO$1-$G19)))*OFFSET('Dispersion Model'!$I$72,($B$18-2000)+($G19-AO$1),0),IF($B$3="pm",$H19*(1-EXP(-0.05599*(AO$1-$G19)))*OFFSET('Piston Model'!$I$72,($B$18-2000)+($G19-AO$1),0),"Wrong Code in B3"))),IF($B$3="em",$H19*OFFSET('Exponential Model'!$I$72,($B$18-2000)+($G19-AO$1),0),IF($B$3="dm",$H19*OFFSET('Dispersion Model'!$I$72,($B$18-2000)+($G19-AO$1),0),IF($B$3="pm",$H19*OFFSET('Piston Model'!$I$72,($B$18-2000)+($G19-AO$1),0),"Wrong Code in B3")))),0)</f>
        <v>0</v>
      </c>
      <c r="AP19">
        <f ca="1">IF(AP$1&gt;$G19,IF($B$15="he",IF($B$3="em",$H19*(1-EXP(-0.05599*(AP$1-$G19)))*OFFSET('Exponential Model'!$I$72,($B$18-2000)+($G19-AP$1),0),IF($B$3="dm",$H19*(1-EXP(-0.05599*(AP$1-$G19)))*OFFSET('Dispersion Model'!$I$72,($B$18-2000)+($G19-AP$1),0),IF($B$3="pm",$H19*(1-EXP(-0.05599*(AP$1-$G19)))*OFFSET('Piston Model'!$I$72,($B$18-2000)+($G19-AP$1),0),"Wrong Code in B3"))),IF($B$3="em",$H19*OFFSET('Exponential Model'!$I$72,($B$18-2000)+($G19-AP$1),0),IF($B$3="dm",$H19*OFFSET('Dispersion Model'!$I$72,($B$18-2000)+($G19-AP$1),0),IF($B$3="pm",$H19*OFFSET('Piston Model'!$I$72,($B$18-2000)+($G19-AP$1),0),"Wrong Code in B3")))),0)</f>
        <v>0</v>
      </c>
      <c r="AQ19">
        <f ca="1">IF(AQ$1&gt;$G19,IF($B$15="he",IF($B$3="em",$H19*(1-EXP(-0.05599*(AQ$1-$G19)))*OFFSET('Exponential Model'!$I$72,($B$18-2000)+($G19-AQ$1),0),IF($B$3="dm",$H19*(1-EXP(-0.05599*(AQ$1-$G19)))*OFFSET('Dispersion Model'!$I$72,($B$18-2000)+($G19-AQ$1),0),IF($B$3="pm",$H19*(1-EXP(-0.05599*(AQ$1-$G19)))*OFFSET('Piston Model'!$I$72,($B$18-2000)+($G19-AQ$1),0),"Wrong Code in B3"))),IF($B$3="em",$H19*OFFSET('Exponential Model'!$I$72,($B$18-2000)+($G19-AQ$1),0),IF($B$3="dm",$H19*OFFSET('Dispersion Model'!$I$72,($B$18-2000)+($G19-AQ$1),0),IF($B$3="pm",$H19*OFFSET('Piston Model'!$I$72,($B$18-2000)+($G19-AQ$1),0),"Wrong Code in B3")))),0)</f>
        <v>0</v>
      </c>
      <c r="AR19">
        <f ca="1">IF(AR$1&gt;$G19,IF($B$15="he",IF($B$3="em",$H19*(1-EXP(-0.05599*(AR$1-$G19)))*OFFSET('Exponential Model'!$I$72,($B$18-2000)+($G19-AR$1),0),IF($B$3="dm",$H19*(1-EXP(-0.05599*(AR$1-$G19)))*OFFSET('Dispersion Model'!$I$72,($B$18-2000)+($G19-AR$1),0),IF($B$3="pm",$H19*(1-EXP(-0.05599*(AR$1-$G19)))*OFFSET('Piston Model'!$I$72,($B$18-2000)+($G19-AR$1),0),"Wrong Code in B3"))),IF($B$3="em",$H19*OFFSET('Exponential Model'!$I$72,($B$18-2000)+($G19-AR$1),0),IF($B$3="dm",$H19*OFFSET('Dispersion Model'!$I$72,($B$18-2000)+($G19-AR$1),0),IF($B$3="pm",$H19*OFFSET('Piston Model'!$I$72,($B$18-2000)+($G19-AR$1),0),"Wrong Code in B3")))),0)</f>
        <v>0</v>
      </c>
      <c r="AS19">
        <f ca="1">IF(AS$1&gt;$G19,IF($B$15="he",IF($B$3="em",$H19*(1-EXP(-0.05599*(AS$1-$G19)))*OFFSET('Exponential Model'!$I$72,($B$18-2000)+($G19-AS$1),0),IF($B$3="dm",$H19*(1-EXP(-0.05599*(AS$1-$G19)))*OFFSET('Dispersion Model'!$I$72,($B$18-2000)+($G19-AS$1),0),IF($B$3="pm",$H19*(1-EXP(-0.05599*(AS$1-$G19)))*OFFSET('Piston Model'!$I$72,($B$18-2000)+($G19-AS$1),0),"Wrong Code in B3"))),IF($B$3="em",$H19*OFFSET('Exponential Model'!$I$72,($B$18-2000)+($G19-AS$1),0),IF($B$3="dm",$H19*OFFSET('Dispersion Model'!$I$72,($B$18-2000)+($G19-AS$1),0),IF($B$3="pm",$H19*OFFSET('Piston Model'!$I$72,($B$18-2000)+($G19-AS$1),0),"Wrong Code in B3")))),0)</f>
        <v>0</v>
      </c>
      <c r="AT19">
        <f ca="1">IF(AT$1&gt;$G19,IF($B$15="he",IF($B$3="em",$H19*(1-EXP(-0.05599*(AT$1-$G19)))*OFFSET('Exponential Model'!$I$72,($B$18-2000)+($G19-AT$1),0),IF($B$3="dm",$H19*(1-EXP(-0.05599*(AT$1-$G19)))*OFFSET('Dispersion Model'!$I$72,($B$18-2000)+($G19-AT$1),0),IF($B$3="pm",$H19*(1-EXP(-0.05599*(AT$1-$G19)))*OFFSET('Piston Model'!$I$72,($B$18-2000)+($G19-AT$1),0),"Wrong Code in B3"))),IF($B$3="em",$H19*OFFSET('Exponential Model'!$I$72,($B$18-2000)+($G19-AT$1),0),IF($B$3="dm",$H19*OFFSET('Dispersion Model'!$I$72,($B$18-2000)+($G19-AT$1),0),IF($B$3="pm",$H19*OFFSET('Piston Model'!$I$72,($B$18-2000)+($G19-AT$1),0),"Wrong Code in B3")))),0)</f>
        <v>0</v>
      </c>
      <c r="AU19">
        <f ca="1">IF(AU$1&gt;$G19,IF($B$15="he",IF($B$3="em",$H19*(1-EXP(-0.05599*(AU$1-$G19)))*OFFSET('Exponential Model'!$I$72,($B$18-2000)+($G19-AU$1),0),IF($B$3="dm",$H19*(1-EXP(-0.05599*(AU$1-$G19)))*OFFSET('Dispersion Model'!$I$72,($B$18-2000)+($G19-AU$1),0),IF($B$3="pm",$H19*(1-EXP(-0.05599*(AU$1-$G19)))*OFFSET('Piston Model'!$I$72,($B$18-2000)+($G19-AU$1),0),"Wrong Code in B3"))),IF($B$3="em",$H19*OFFSET('Exponential Model'!$I$72,($B$18-2000)+($G19-AU$1),0),IF($B$3="dm",$H19*OFFSET('Dispersion Model'!$I$72,($B$18-2000)+($G19-AU$1),0),IF($B$3="pm",$H19*OFFSET('Piston Model'!$I$72,($B$18-2000)+($G19-AU$1),0),"Wrong Code in B3")))),0)</f>
        <v>0</v>
      </c>
      <c r="AV19">
        <f ca="1">IF(AV$1&gt;$G19,IF($B$15="he",IF($B$3="em",$H19*(1-EXP(-0.05599*(AV$1-$G19)))*OFFSET('Exponential Model'!$I$72,($B$18-2000)+($G19-AV$1),0),IF($B$3="dm",$H19*(1-EXP(-0.05599*(AV$1-$G19)))*OFFSET('Dispersion Model'!$I$72,($B$18-2000)+($G19-AV$1),0),IF($B$3="pm",$H19*(1-EXP(-0.05599*(AV$1-$G19)))*OFFSET('Piston Model'!$I$72,($B$18-2000)+($G19-AV$1),0),"Wrong Code in B3"))),IF($B$3="em",$H19*OFFSET('Exponential Model'!$I$72,($B$18-2000)+($G19-AV$1),0),IF($B$3="dm",$H19*OFFSET('Dispersion Model'!$I$72,($B$18-2000)+($G19-AV$1),0),IF($B$3="pm",$H19*OFFSET('Piston Model'!$I$72,($B$18-2000)+($G19-AV$1),0),"Wrong Code in B3")))),0)</f>
        <v>0</v>
      </c>
      <c r="AW19">
        <f ca="1">IF(AW$1&gt;$G19,IF($B$15="he",IF($B$3="em",$H19*(1-EXP(-0.05599*(AW$1-$G19)))*OFFSET('Exponential Model'!$I$72,($B$18-2000)+($G19-AW$1),0),IF($B$3="dm",$H19*(1-EXP(-0.05599*(AW$1-$G19)))*OFFSET('Dispersion Model'!$I$72,($B$18-2000)+($G19-AW$1),0),IF($B$3="pm",$H19*(1-EXP(-0.05599*(AW$1-$G19)))*OFFSET('Piston Model'!$I$72,($B$18-2000)+($G19-AW$1),0),"Wrong Code in B3"))),IF($B$3="em",$H19*OFFSET('Exponential Model'!$I$72,($B$18-2000)+($G19-AW$1),0),IF($B$3="dm",$H19*OFFSET('Dispersion Model'!$I$72,($B$18-2000)+($G19-AW$1),0),IF($B$3="pm",$H19*OFFSET('Piston Model'!$I$72,($B$18-2000)+($G19-AW$1),0),"Wrong Code in B3")))),0)</f>
        <v>0</v>
      </c>
      <c r="AX19">
        <f ca="1">IF(AX$1&gt;$G19,IF($B$15="he",IF($B$3="em",$H19*(1-EXP(-0.05599*(AX$1-$G19)))*OFFSET('Exponential Model'!$I$72,($B$18-2000)+($G19-AX$1),0),IF($B$3="dm",$H19*(1-EXP(-0.05599*(AX$1-$G19)))*OFFSET('Dispersion Model'!$I$72,($B$18-2000)+($G19-AX$1),0),IF($B$3="pm",$H19*(1-EXP(-0.05599*(AX$1-$G19)))*OFFSET('Piston Model'!$I$72,($B$18-2000)+($G19-AX$1),0),"Wrong Code in B3"))),IF($B$3="em",$H19*OFFSET('Exponential Model'!$I$72,($B$18-2000)+($G19-AX$1),0),IF($B$3="dm",$H19*OFFSET('Dispersion Model'!$I$72,($B$18-2000)+($G19-AX$1),0),IF($B$3="pm",$H19*OFFSET('Piston Model'!$I$72,($B$18-2000)+($G19-AX$1),0),"Wrong Code in B3")))),0)</f>
        <v>0</v>
      </c>
      <c r="AY19">
        <f ca="1">IF(AY$1&gt;$G19,IF($B$15="he",IF($B$3="em",$H19*(1-EXP(-0.05599*(AY$1-$G19)))*OFFSET('Exponential Model'!$I$72,($B$18-2000)+($G19-AY$1),0),IF($B$3="dm",$H19*(1-EXP(-0.05599*(AY$1-$G19)))*OFFSET('Dispersion Model'!$I$72,($B$18-2000)+($G19-AY$1),0),IF($B$3="pm",$H19*(1-EXP(-0.05599*(AY$1-$G19)))*OFFSET('Piston Model'!$I$72,($B$18-2000)+($G19-AY$1),0),"Wrong Code in B3"))),IF($B$3="em",$H19*OFFSET('Exponential Model'!$I$72,($B$18-2000)+($G19-AY$1),0),IF($B$3="dm",$H19*OFFSET('Dispersion Model'!$I$72,($B$18-2000)+($G19-AY$1),0),IF($B$3="pm",$H19*OFFSET('Piston Model'!$I$72,($B$18-2000)+($G19-AY$1),0),"Wrong Code in B3")))),0)</f>
        <v>0</v>
      </c>
      <c r="AZ19">
        <f ca="1">IF(AZ$1&gt;$G19,IF($B$15="he",IF($B$3="em",$H19*(1-EXP(-0.05599*(AZ$1-$G19)))*OFFSET('Exponential Model'!$I$72,($B$18-2000)+($G19-AZ$1),0),IF($B$3="dm",$H19*(1-EXP(-0.05599*(AZ$1-$G19)))*OFFSET('Dispersion Model'!$I$72,($B$18-2000)+($G19-AZ$1),0),IF($B$3="pm",$H19*(1-EXP(-0.05599*(AZ$1-$G19)))*OFFSET('Piston Model'!$I$72,($B$18-2000)+($G19-AZ$1),0),"Wrong Code in B3"))),IF($B$3="em",$H19*OFFSET('Exponential Model'!$I$72,($B$18-2000)+($G19-AZ$1),0),IF($B$3="dm",$H19*OFFSET('Dispersion Model'!$I$72,($B$18-2000)+($G19-AZ$1),0),IF($B$3="pm",$H19*OFFSET('Piston Model'!$I$72,($B$18-2000)+($G19-AZ$1),0),"Wrong Code in B3")))),0)</f>
        <v>0</v>
      </c>
      <c r="BA19">
        <f ca="1">IF(BA$1&gt;$G19,IF($B$15="he",IF($B$3="em",$H19*(1-EXP(-0.05599*(BA$1-$G19)))*OFFSET('Exponential Model'!$I$72,($B$18-2000)+($G19-BA$1),0),IF($B$3="dm",$H19*(1-EXP(-0.05599*(BA$1-$G19)))*OFFSET('Dispersion Model'!$I$72,($B$18-2000)+($G19-BA$1),0),IF($B$3="pm",$H19*(1-EXP(-0.05599*(BA$1-$G19)))*OFFSET('Piston Model'!$I$72,($B$18-2000)+($G19-BA$1),0),"Wrong Code in B3"))),IF($B$3="em",$H19*OFFSET('Exponential Model'!$I$72,($B$18-2000)+($G19-BA$1),0),IF($B$3="dm",$H19*OFFSET('Dispersion Model'!$I$72,($B$18-2000)+($G19-BA$1),0),IF($B$3="pm",$H19*OFFSET('Piston Model'!$I$72,($B$18-2000)+($G19-BA$1),0),"Wrong Code in B3")))),0)</f>
        <v>0</v>
      </c>
      <c r="BB19">
        <f ca="1">IF(BB$1&gt;$G19,IF($B$15="he",IF($B$3="em",$H19*(1-EXP(-0.05599*(BB$1-$G19)))*OFFSET('Exponential Model'!$I$72,($B$18-2000)+($G19-BB$1),0),IF($B$3="dm",$H19*(1-EXP(-0.05599*(BB$1-$G19)))*OFFSET('Dispersion Model'!$I$72,($B$18-2000)+($G19-BB$1),0),IF($B$3="pm",$H19*(1-EXP(-0.05599*(BB$1-$G19)))*OFFSET('Piston Model'!$I$72,($B$18-2000)+($G19-BB$1),0),"Wrong Code in B3"))),IF($B$3="em",$H19*OFFSET('Exponential Model'!$I$72,($B$18-2000)+($G19-BB$1),0),IF($B$3="dm",$H19*OFFSET('Dispersion Model'!$I$72,($B$18-2000)+($G19-BB$1),0),IF($B$3="pm",$H19*OFFSET('Piston Model'!$I$72,($B$18-2000)+($G19-BB$1),0),"Wrong Code in B3")))),0)</f>
        <v>0</v>
      </c>
      <c r="BC19">
        <f ca="1">IF(BC$1&gt;$G19,IF($B$15="he",IF($B$3="em",$H19*(1-EXP(-0.05599*(BC$1-$G19)))*OFFSET('Exponential Model'!$I$72,($B$18-2000)+($G19-BC$1),0),IF($B$3="dm",$H19*(1-EXP(-0.05599*(BC$1-$G19)))*OFFSET('Dispersion Model'!$I$72,($B$18-2000)+($G19-BC$1),0),IF($B$3="pm",$H19*(1-EXP(-0.05599*(BC$1-$G19)))*OFFSET('Piston Model'!$I$72,($B$18-2000)+($G19-BC$1),0),"Wrong Code in B3"))),IF($B$3="em",$H19*OFFSET('Exponential Model'!$I$72,($B$18-2000)+($G19-BC$1),0),IF($B$3="dm",$H19*OFFSET('Dispersion Model'!$I$72,($B$18-2000)+($G19-BC$1),0),IF($B$3="pm",$H19*OFFSET('Piston Model'!$I$72,($B$18-2000)+($G19-BC$1),0),"Wrong Code in B3")))),0)</f>
        <v>0</v>
      </c>
      <c r="BD19">
        <f ca="1">IF(BD$1&gt;$G19,IF($B$15="he",IF($B$3="em",$H19*(1-EXP(-0.05599*(BD$1-$G19)))*OFFSET('Exponential Model'!$I$72,($B$18-2000)+($G19-BD$1),0),IF($B$3="dm",$H19*(1-EXP(-0.05599*(BD$1-$G19)))*OFFSET('Dispersion Model'!$I$72,($B$18-2000)+($G19-BD$1),0),IF($B$3="pm",$H19*(1-EXP(-0.05599*(BD$1-$G19)))*OFFSET('Piston Model'!$I$72,($B$18-2000)+($G19-BD$1),0),"Wrong Code in B3"))),IF($B$3="em",$H19*OFFSET('Exponential Model'!$I$72,($B$18-2000)+($G19-BD$1),0),IF($B$3="dm",$H19*OFFSET('Dispersion Model'!$I$72,($B$18-2000)+($G19-BD$1),0),IF($B$3="pm",$H19*OFFSET('Piston Model'!$I$72,($B$18-2000)+($G19-BD$1),0),"Wrong Code in B3")))),0)</f>
        <v>0</v>
      </c>
      <c r="BE19">
        <f ca="1">IF(BE$1&gt;$G19,IF($B$15="he",IF($B$3="em",$H19*(1-EXP(-0.05599*(BE$1-$G19)))*OFFSET('Exponential Model'!$I$72,($B$18-2000)+($G19-BE$1),0),IF($B$3="dm",$H19*(1-EXP(-0.05599*(BE$1-$G19)))*OFFSET('Dispersion Model'!$I$72,($B$18-2000)+($G19-BE$1),0),IF($B$3="pm",$H19*(1-EXP(-0.05599*(BE$1-$G19)))*OFFSET('Piston Model'!$I$72,($B$18-2000)+($G19-BE$1),0),"Wrong Code in B3"))),IF($B$3="em",$H19*OFFSET('Exponential Model'!$I$72,($B$18-2000)+($G19-BE$1),0),IF($B$3="dm",$H19*OFFSET('Dispersion Model'!$I$72,($B$18-2000)+($G19-BE$1),0),IF($B$3="pm",$H19*OFFSET('Piston Model'!$I$72,($B$18-2000)+($G19-BE$1),0),"Wrong Code in B3")))),0)</f>
        <v>0</v>
      </c>
      <c r="BF19">
        <f ca="1">IF(BF$1&gt;$G19,IF($B$15="he",IF($B$3="em",$H19*(1-EXP(-0.05599*(BF$1-$G19)))*OFFSET('Exponential Model'!$I$72,($B$18-2000)+($G19-BF$1),0),IF($B$3="dm",$H19*(1-EXP(-0.05599*(BF$1-$G19)))*OFFSET('Dispersion Model'!$I$72,($B$18-2000)+($G19-BF$1),0),IF($B$3="pm",$H19*(1-EXP(-0.05599*(BF$1-$G19)))*OFFSET('Piston Model'!$I$72,($B$18-2000)+($G19-BF$1),0),"Wrong Code in B3"))),IF($B$3="em",$H19*OFFSET('Exponential Model'!$I$72,($B$18-2000)+($G19-BF$1),0),IF($B$3="dm",$H19*OFFSET('Dispersion Model'!$I$72,($B$18-2000)+($G19-BF$1),0),IF($B$3="pm",$H19*OFFSET('Piston Model'!$I$72,($B$18-2000)+($G19-BF$1),0),"Wrong Code in B3")))),0)</f>
        <v>0</v>
      </c>
      <c r="BG19">
        <f ca="1">IF(BG$1&gt;$G19,IF($B$15="he",IF($B$3="em",$H19*(1-EXP(-0.05599*(BG$1-$G19)))*OFFSET('Exponential Model'!$I$72,($B$18-2000)+($G19-BG$1),0),IF($B$3="dm",$H19*(1-EXP(-0.05599*(BG$1-$G19)))*OFFSET('Dispersion Model'!$I$72,($B$18-2000)+($G19-BG$1),0),IF($B$3="pm",$H19*(1-EXP(-0.05599*(BG$1-$G19)))*OFFSET('Piston Model'!$I$72,($B$18-2000)+($G19-BG$1),0),"Wrong Code in B3"))),IF($B$3="em",$H19*OFFSET('Exponential Model'!$I$72,($B$18-2000)+($G19-BG$1),0),IF($B$3="dm",$H19*OFFSET('Dispersion Model'!$I$72,($B$18-2000)+($G19-BG$1),0),IF($B$3="pm",$H19*OFFSET('Piston Model'!$I$72,($B$18-2000)+($G19-BG$1),0),"Wrong Code in B3")))),0)</f>
        <v>0</v>
      </c>
    </row>
    <row r="20" spans="1:59" x14ac:dyDescent="0.15">
      <c r="A20" t="s">
        <v>7</v>
      </c>
      <c r="G20">
        <v>1948</v>
      </c>
      <c r="H20">
        <f>IF($B$15="tr",'Tritium Input'!H29,IF($B$15="cfc",'CFC Input'!H29,IF($B$15="kr",'85Kr Input'!H29,IF($B$15="he",'Tritium Input'!H29,"Wrong Code in B12!"))))</f>
        <v>3.8</v>
      </c>
      <c r="I20">
        <f ca="1">IF(I$1&gt;$G20,IF($B$15="he",IF($B$3="em",$H20*(1-EXP(-0.05599*(I$1-$G20)))*OFFSET('Exponential Model'!$I$72,($B$18-2000)+($G20-I$1),0),IF($B$3="dm",$H20*(1-EXP(-0.05599*(I$1-$G20)))*OFFSET('Dispersion Model'!$I$72,($B$18-2000)+($G20-I$1),0),IF($B$3="pm",$H20*(1-EXP(-0.05599*(I$1-$G20)))*OFFSET('Piston Model'!$I$72,($B$18-2000)+($G20-I$1),0),"Wrong Code in B3"))),IF($B$3="em",$H20*OFFSET('Exponential Model'!$I$72,($B$18-2000)+($G20-I$1),0),IF($B$3="dm",$H20*OFFSET('Dispersion Model'!$I$72,($B$18-2000)+($G20-I$1),0),IF($B$3="pm",$H20*OFFSET('Piston Model'!$I$72,($B$18-2000)+($G20-I$1),0),"Wrong Code in B3")))),0)</f>
        <v>0</v>
      </c>
      <c r="J20">
        <f ca="1">IF(J$1&gt;$G20,IF($B$15="he",IF($B$3="em",$H20*(1-EXP(-0.05599*(J$1-$G20)))*OFFSET('Exponential Model'!$I$72,($B$18-2000)+($G20-J$1),0),IF($B$3="dm",$H20*(1-EXP(-0.05599*(J$1-$G20)))*OFFSET('Dispersion Model'!$I$72,($B$18-2000)+($G20-J$1),0),IF($B$3="pm",$H20*(1-EXP(-0.05599*(J$1-$G20)))*OFFSET('Piston Model'!$I$72,($B$18-2000)+($G20-J$1),0),"Wrong Code in B3"))),IF($B$3="em",$H20*OFFSET('Exponential Model'!$I$72,($B$18-2000)+($G20-J$1),0),IF($B$3="dm",$H20*OFFSET('Dispersion Model'!$I$72,($B$18-2000)+($G20-J$1),0),IF($B$3="pm",$H20*OFFSET('Piston Model'!$I$72,($B$18-2000)+($G20-J$1),0),"Wrong Code in B3")))),0)</f>
        <v>0</v>
      </c>
      <c r="K20">
        <f ca="1">IF(K$1&gt;$G20,IF($B$15="he",IF($B$3="em",$H20*(1-EXP(-0.05599*(K$1-$G20)))*OFFSET('Exponential Model'!$I$72,($B$18-2000)+($G20-K$1),0),IF($B$3="dm",$H20*(1-EXP(-0.05599*(K$1-$G20)))*OFFSET('Dispersion Model'!$I$72,($B$18-2000)+($G20-K$1),0),IF($B$3="pm",$H20*(1-EXP(-0.05599*(K$1-$G20)))*OFFSET('Piston Model'!$I$72,($B$18-2000)+($G20-K$1),0),"Wrong Code in B3"))),IF($B$3="em",$H20*OFFSET('Exponential Model'!$I$72,($B$18-2000)+($G20-K$1),0),IF($B$3="dm",$H20*OFFSET('Dispersion Model'!$I$72,($B$18-2000)+($G20-K$1),0),IF($B$3="pm",$H20*OFFSET('Piston Model'!$I$72,($B$18-2000)+($G20-K$1),0),"Wrong Code in B3")))),0)</f>
        <v>0</v>
      </c>
      <c r="L20">
        <f ca="1">IF(L$1&gt;$G20,IF($B$15="he",IF($B$3="em",$H20*(1-EXP(-0.05599*(L$1-$G20)))*OFFSET('Exponential Model'!$I$72,($B$18-2000)+($G20-L$1),0),IF($B$3="dm",$H20*(1-EXP(-0.05599*(L$1-$G20)))*OFFSET('Dispersion Model'!$I$72,($B$18-2000)+($G20-L$1),0),IF($B$3="pm",$H20*(1-EXP(-0.05599*(L$1-$G20)))*OFFSET('Piston Model'!$I$72,($B$18-2000)+($G20-L$1),0),"Wrong Code in B3"))),IF($B$3="em",$H20*OFFSET('Exponential Model'!$I$72,($B$18-2000)+($G20-L$1),0),IF($B$3="dm",$H20*OFFSET('Dispersion Model'!$I$72,($B$18-2000)+($G20-L$1),0),IF($B$3="pm",$H20*OFFSET('Piston Model'!$I$72,($B$18-2000)+($G20-L$1),0),"Wrong Code in B3")))),0)</f>
        <v>0</v>
      </c>
      <c r="M20">
        <f ca="1">IF(M$1&gt;$G20,IF($B$15="he",IF($B$3="em",$H20*(1-EXP(-0.05599*(M$1-$G20)))*OFFSET('Exponential Model'!$I$72,($B$18-2000)+($G20-M$1),0),IF($B$3="dm",$H20*(1-EXP(-0.05599*(M$1-$G20)))*OFFSET('Dispersion Model'!$I$72,($B$18-2000)+($G20-M$1),0),IF($B$3="pm",$H20*(1-EXP(-0.05599*(M$1-$G20)))*OFFSET('Piston Model'!$I$72,($B$18-2000)+($G20-M$1),0),"Wrong Code in B3"))),IF($B$3="em",$H20*OFFSET('Exponential Model'!$I$72,($B$18-2000)+($G20-M$1),0),IF($B$3="dm",$H20*OFFSET('Dispersion Model'!$I$72,($B$18-2000)+($G20-M$1),0),IF($B$3="pm",$H20*OFFSET('Piston Model'!$I$72,($B$18-2000)+($G20-M$1),0),"Wrong Code in B3")))),0)</f>
        <v>0</v>
      </c>
      <c r="N20">
        <f ca="1">IF(N$1&gt;$G20,IF($B$15="he",IF($B$3="em",$H20*(1-EXP(-0.05599*(N$1-$G20)))*OFFSET('Exponential Model'!$I$72,($B$18-2000)+($G20-N$1),0),IF($B$3="dm",$H20*(1-EXP(-0.05599*(N$1-$G20)))*OFFSET('Dispersion Model'!$I$72,($B$18-2000)+($G20-N$1),0),IF($B$3="pm",$H20*(1-EXP(-0.05599*(N$1-$G20)))*OFFSET('Piston Model'!$I$72,($B$18-2000)+($G20-N$1),0),"Wrong Code in B3"))),IF($B$3="em",$H20*OFFSET('Exponential Model'!$I$72,($B$18-2000)+($G20-N$1),0),IF($B$3="dm",$H20*OFFSET('Dispersion Model'!$I$72,($B$18-2000)+($G20-N$1),0),IF($B$3="pm",$H20*OFFSET('Piston Model'!$I$72,($B$18-2000)+($G20-N$1),0),"Wrong Code in B3")))),0)</f>
        <v>0</v>
      </c>
      <c r="O20">
        <f ca="1">IF(O$1&gt;$G20,IF($B$15="he",IF($B$3="em",$H20*(1-EXP(-0.05599*(O$1-$G20)))*OFFSET('Exponential Model'!$I$72,($B$18-2000)+($G20-O$1),0),IF($B$3="dm",$H20*(1-EXP(-0.05599*(O$1-$G20)))*OFFSET('Dispersion Model'!$I$72,($B$18-2000)+($G20-O$1),0),IF($B$3="pm",$H20*(1-EXP(-0.05599*(O$1-$G20)))*OFFSET('Piston Model'!$I$72,($B$18-2000)+($G20-O$1),0),"Wrong Code in B3"))),IF($B$3="em",$H20*OFFSET('Exponential Model'!$I$72,($B$18-2000)+($G20-O$1),0),IF($B$3="dm",$H20*OFFSET('Dispersion Model'!$I$72,($B$18-2000)+($G20-O$1),0),IF($B$3="pm",$H20*OFFSET('Piston Model'!$I$72,($B$18-2000)+($G20-O$1),0),"Wrong Code in B3")))),0)</f>
        <v>0</v>
      </c>
      <c r="P20">
        <f ca="1">IF(P$1&gt;$G20,IF($B$15="he",IF($B$3="em",$H20*(1-EXP(-0.05599*(P$1-$G20)))*OFFSET('Exponential Model'!$I$72,($B$18-2000)+($G20-P$1),0),IF($B$3="dm",$H20*(1-EXP(-0.05599*(P$1-$G20)))*OFFSET('Dispersion Model'!$I$72,($B$18-2000)+($G20-P$1),0),IF($B$3="pm",$H20*(1-EXP(-0.05599*(P$1-$G20)))*OFFSET('Piston Model'!$I$72,($B$18-2000)+($G20-P$1),0),"Wrong Code in B3"))),IF($B$3="em",$H20*OFFSET('Exponential Model'!$I$72,($B$18-2000)+($G20-P$1),0),IF($B$3="dm",$H20*OFFSET('Dispersion Model'!$I$72,($B$18-2000)+($G20-P$1),0),IF($B$3="pm",$H20*OFFSET('Piston Model'!$I$72,($B$18-2000)+($G20-P$1),0),"Wrong Code in B3")))),0)</f>
        <v>0</v>
      </c>
      <c r="Q20">
        <f ca="1">IF(Q$1&gt;$G20,IF($B$15="he",IF($B$3="em",$H20*(1-EXP(-0.05599*(Q$1-$G20)))*OFFSET('Exponential Model'!$I$72,($B$18-2000)+($G20-Q$1),0),IF($B$3="dm",$H20*(1-EXP(-0.05599*(Q$1-$G20)))*OFFSET('Dispersion Model'!$I$72,($B$18-2000)+($G20-Q$1),0),IF($B$3="pm",$H20*(1-EXP(-0.05599*(Q$1-$G20)))*OFFSET('Piston Model'!$I$72,($B$18-2000)+($G20-Q$1),0),"Wrong Code in B3"))),IF($B$3="em",$H20*OFFSET('Exponential Model'!$I$72,($B$18-2000)+($G20-Q$1),0),IF($B$3="dm",$H20*OFFSET('Dispersion Model'!$I$72,($B$18-2000)+($G20-Q$1),0),IF($B$3="pm",$H20*OFFSET('Piston Model'!$I$72,($B$18-2000)+($G20-Q$1),0),"Wrong Code in B3")))),0)</f>
        <v>3.8</v>
      </c>
      <c r="R20">
        <f ca="1">IF(R$1&gt;$G20,IF($B$15="he",IF($B$3="em",$H20*(1-EXP(-0.05599*(R$1-$G20)))*OFFSET('Exponential Model'!$I$72,($B$18-2000)+($G20-R$1),0),IF($B$3="dm",$H20*(1-EXP(-0.05599*(R$1-$G20)))*OFFSET('Dispersion Model'!$I$72,($B$18-2000)+($G20-R$1),0),IF($B$3="pm",$H20*(1-EXP(-0.05599*(R$1-$G20)))*OFFSET('Piston Model'!$I$72,($B$18-2000)+($G20-R$1),0),"Wrong Code in B3"))),IF($B$3="em",$H20*OFFSET('Exponential Model'!$I$72,($B$18-2000)+($G20-R$1),0),IF($B$3="dm",$H20*OFFSET('Dispersion Model'!$I$72,($B$18-2000)+($G20-R$1),0),IF($B$3="pm",$H20*OFFSET('Piston Model'!$I$72,($B$18-2000)+($G20-R$1),0),"Wrong Code in B3")))),0)</f>
        <v>0</v>
      </c>
      <c r="S20">
        <f ca="1">IF(S$1&gt;$G20,IF($B$15="he",IF($B$3="em",$H20*(1-EXP(-0.05599*(S$1-$G20)))*OFFSET('Exponential Model'!$I$72,($B$18-2000)+($G20-S$1),0),IF($B$3="dm",$H20*(1-EXP(-0.05599*(S$1-$G20)))*OFFSET('Dispersion Model'!$I$72,($B$18-2000)+($G20-S$1),0),IF($B$3="pm",$H20*(1-EXP(-0.05599*(S$1-$G20)))*OFFSET('Piston Model'!$I$72,($B$18-2000)+($G20-S$1),0),"Wrong Code in B3"))),IF($B$3="em",$H20*OFFSET('Exponential Model'!$I$72,($B$18-2000)+($G20-S$1),0),IF($B$3="dm",$H20*OFFSET('Dispersion Model'!$I$72,($B$18-2000)+($G20-S$1),0),IF($B$3="pm",$H20*OFFSET('Piston Model'!$I$72,($B$18-2000)+($G20-S$1),0),"Wrong Code in B3")))),0)</f>
        <v>0</v>
      </c>
      <c r="T20">
        <f ca="1">IF(T$1&gt;$G20,IF($B$15="he",IF($B$3="em",$H20*(1-EXP(-0.05599*(T$1-$G20)))*OFFSET('Exponential Model'!$I$72,($B$18-2000)+($G20-T$1),0),IF($B$3="dm",$H20*(1-EXP(-0.05599*(T$1-$G20)))*OFFSET('Dispersion Model'!$I$72,($B$18-2000)+($G20-T$1),0),IF($B$3="pm",$H20*(1-EXP(-0.05599*(T$1-$G20)))*OFFSET('Piston Model'!$I$72,($B$18-2000)+($G20-T$1),0),"Wrong Code in B3"))),IF($B$3="em",$H20*OFFSET('Exponential Model'!$I$72,($B$18-2000)+($G20-T$1),0),IF($B$3="dm",$H20*OFFSET('Dispersion Model'!$I$72,($B$18-2000)+($G20-T$1),0),IF($B$3="pm",$H20*OFFSET('Piston Model'!$I$72,($B$18-2000)+($G20-T$1),0),"Wrong Code in B3")))),0)</f>
        <v>0</v>
      </c>
      <c r="U20">
        <f ca="1">IF(U$1&gt;$G20,IF($B$15="he",IF($B$3="em",$H20*(1-EXP(-0.05599*(U$1-$G20)))*OFFSET('Exponential Model'!$I$72,($B$18-2000)+($G20-U$1),0),IF($B$3="dm",$H20*(1-EXP(-0.05599*(U$1-$G20)))*OFFSET('Dispersion Model'!$I$72,($B$18-2000)+($G20-U$1),0),IF($B$3="pm",$H20*(1-EXP(-0.05599*(U$1-$G20)))*OFFSET('Piston Model'!$I$72,($B$18-2000)+($G20-U$1),0),"Wrong Code in B3"))),IF($B$3="em",$H20*OFFSET('Exponential Model'!$I$72,($B$18-2000)+($G20-U$1),0),IF($B$3="dm",$H20*OFFSET('Dispersion Model'!$I$72,($B$18-2000)+($G20-U$1),0),IF($B$3="pm",$H20*OFFSET('Piston Model'!$I$72,($B$18-2000)+($G20-U$1),0),"Wrong Code in B3")))),0)</f>
        <v>0</v>
      </c>
      <c r="V20">
        <f ca="1">IF(V$1&gt;$G20,IF($B$15="he",IF($B$3="em",$H20*(1-EXP(-0.05599*(V$1-$G20)))*OFFSET('Exponential Model'!$I$72,($B$18-2000)+($G20-V$1),0),IF($B$3="dm",$H20*(1-EXP(-0.05599*(V$1-$G20)))*OFFSET('Dispersion Model'!$I$72,($B$18-2000)+($G20-V$1),0),IF($B$3="pm",$H20*(1-EXP(-0.05599*(V$1-$G20)))*OFFSET('Piston Model'!$I$72,($B$18-2000)+($G20-V$1),0),"Wrong Code in B3"))),IF($B$3="em",$H20*OFFSET('Exponential Model'!$I$72,($B$18-2000)+($G20-V$1),0),IF($B$3="dm",$H20*OFFSET('Dispersion Model'!$I$72,($B$18-2000)+($G20-V$1),0),IF($B$3="pm",$H20*OFFSET('Piston Model'!$I$72,($B$18-2000)+($G20-V$1),0),"Wrong Code in B3")))),0)</f>
        <v>0</v>
      </c>
      <c r="W20">
        <f ca="1">IF(W$1&gt;$G20,IF($B$15="he",IF($B$3="em",$H20*(1-EXP(-0.05599*(W$1-$G20)))*OFFSET('Exponential Model'!$I$72,($B$18-2000)+($G20-W$1),0),IF($B$3="dm",$H20*(1-EXP(-0.05599*(W$1-$G20)))*OFFSET('Dispersion Model'!$I$72,($B$18-2000)+($G20-W$1),0),IF($B$3="pm",$H20*(1-EXP(-0.05599*(W$1-$G20)))*OFFSET('Piston Model'!$I$72,($B$18-2000)+($G20-W$1),0),"Wrong Code in B3"))),IF($B$3="em",$H20*OFFSET('Exponential Model'!$I$72,($B$18-2000)+($G20-W$1),0),IF($B$3="dm",$H20*OFFSET('Dispersion Model'!$I$72,($B$18-2000)+($G20-W$1),0),IF($B$3="pm",$H20*OFFSET('Piston Model'!$I$72,($B$18-2000)+($G20-W$1),0),"Wrong Code in B3")))),0)</f>
        <v>0</v>
      </c>
      <c r="X20">
        <f ca="1">IF(X$1&gt;$G20,IF($B$15="he",IF($B$3="em",$H20*(1-EXP(-0.05599*(X$1-$G20)))*OFFSET('Exponential Model'!$I$72,($B$18-2000)+($G20-X$1),0),IF($B$3="dm",$H20*(1-EXP(-0.05599*(X$1-$G20)))*OFFSET('Dispersion Model'!$I$72,($B$18-2000)+($G20-X$1),0),IF($B$3="pm",$H20*(1-EXP(-0.05599*(X$1-$G20)))*OFFSET('Piston Model'!$I$72,($B$18-2000)+($G20-X$1),0),"Wrong Code in B3"))),IF($B$3="em",$H20*OFFSET('Exponential Model'!$I$72,($B$18-2000)+($G20-X$1),0),IF($B$3="dm",$H20*OFFSET('Dispersion Model'!$I$72,($B$18-2000)+($G20-X$1),0),IF($B$3="pm",$H20*OFFSET('Piston Model'!$I$72,($B$18-2000)+($G20-X$1),0),"Wrong Code in B3")))),0)</f>
        <v>0</v>
      </c>
      <c r="Y20">
        <f ca="1">IF(Y$1&gt;$G20,IF($B$15="he",IF($B$3="em",$H20*(1-EXP(-0.05599*(Y$1-$G20)))*OFFSET('Exponential Model'!$I$72,($B$18-2000)+($G20-Y$1),0),IF($B$3="dm",$H20*(1-EXP(-0.05599*(Y$1-$G20)))*OFFSET('Dispersion Model'!$I$72,($B$18-2000)+($G20-Y$1),0),IF($B$3="pm",$H20*(1-EXP(-0.05599*(Y$1-$G20)))*OFFSET('Piston Model'!$I$72,($B$18-2000)+($G20-Y$1),0),"Wrong Code in B3"))),IF($B$3="em",$H20*OFFSET('Exponential Model'!$I$72,($B$18-2000)+($G20-Y$1),0),IF($B$3="dm",$H20*OFFSET('Dispersion Model'!$I$72,($B$18-2000)+($G20-Y$1),0),IF($B$3="pm",$H20*OFFSET('Piston Model'!$I$72,($B$18-2000)+($G20-Y$1),0),"Wrong Code in B3")))),0)</f>
        <v>0</v>
      </c>
      <c r="Z20">
        <f ca="1">IF(Z$1&gt;$G20,IF($B$15="he",IF($B$3="em",$H20*(1-EXP(-0.05599*(Z$1-$G20)))*OFFSET('Exponential Model'!$I$72,($B$18-2000)+($G20-Z$1),0),IF($B$3="dm",$H20*(1-EXP(-0.05599*(Z$1-$G20)))*OFFSET('Dispersion Model'!$I$72,($B$18-2000)+($G20-Z$1),0),IF($B$3="pm",$H20*(1-EXP(-0.05599*(Z$1-$G20)))*OFFSET('Piston Model'!$I$72,($B$18-2000)+($G20-Z$1),0),"Wrong Code in B3"))),IF($B$3="em",$H20*OFFSET('Exponential Model'!$I$72,($B$18-2000)+($G20-Z$1),0),IF($B$3="dm",$H20*OFFSET('Dispersion Model'!$I$72,($B$18-2000)+($G20-Z$1),0),IF($B$3="pm",$H20*OFFSET('Piston Model'!$I$72,($B$18-2000)+($G20-Z$1),0),"Wrong Code in B3")))),0)</f>
        <v>0</v>
      </c>
      <c r="AA20">
        <f ca="1">IF(AA$1&gt;$G20,IF($B$15="he",IF($B$3="em",$H20*(1-EXP(-0.05599*(AA$1-$G20)))*OFFSET('Exponential Model'!$I$72,($B$18-2000)+($G20-AA$1),0),IF($B$3="dm",$H20*(1-EXP(-0.05599*(AA$1-$G20)))*OFFSET('Dispersion Model'!$I$72,($B$18-2000)+($G20-AA$1),0),IF($B$3="pm",$H20*(1-EXP(-0.05599*(AA$1-$G20)))*OFFSET('Piston Model'!$I$72,($B$18-2000)+($G20-AA$1),0),"Wrong Code in B3"))),IF($B$3="em",$H20*OFFSET('Exponential Model'!$I$72,($B$18-2000)+($G20-AA$1),0),IF($B$3="dm",$H20*OFFSET('Dispersion Model'!$I$72,($B$18-2000)+($G20-AA$1),0),IF($B$3="pm",$H20*OFFSET('Piston Model'!$I$72,($B$18-2000)+($G20-AA$1),0),"Wrong Code in B3")))),0)</f>
        <v>0</v>
      </c>
      <c r="AB20">
        <f ca="1">IF(AB$1&gt;$G20,IF($B$15="he",IF($B$3="em",$H20*(1-EXP(-0.05599*(AB$1-$G20)))*OFFSET('Exponential Model'!$I$72,($B$18-2000)+($G20-AB$1),0),IF($B$3="dm",$H20*(1-EXP(-0.05599*(AB$1-$G20)))*OFFSET('Dispersion Model'!$I$72,($B$18-2000)+($G20-AB$1),0),IF($B$3="pm",$H20*(1-EXP(-0.05599*(AB$1-$G20)))*OFFSET('Piston Model'!$I$72,($B$18-2000)+($G20-AB$1),0),"Wrong Code in B3"))),IF($B$3="em",$H20*OFFSET('Exponential Model'!$I$72,($B$18-2000)+($G20-AB$1),0),IF($B$3="dm",$H20*OFFSET('Dispersion Model'!$I$72,($B$18-2000)+($G20-AB$1),0),IF($B$3="pm",$H20*OFFSET('Piston Model'!$I$72,($B$18-2000)+($G20-AB$1),0),"Wrong Code in B3")))),0)</f>
        <v>0</v>
      </c>
      <c r="AC20">
        <f ca="1">IF(AC$1&gt;$G20,IF($B$15="he",IF($B$3="em",$H20*(1-EXP(-0.05599*(AC$1-$G20)))*OFFSET('Exponential Model'!$I$72,($B$18-2000)+($G20-AC$1),0),IF($B$3="dm",$H20*(1-EXP(-0.05599*(AC$1-$G20)))*OFFSET('Dispersion Model'!$I$72,($B$18-2000)+($G20-AC$1),0),IF($B$3="pm",$H20*(1-EXP(-0.05599*(AC$1-$G20)))*OFFSET('Piston Model'!$I$72,($B$18-2000)+($G20-AC$1),0),"Wrong Code in B3"))),IF($B$3="em",$H20*OFFSET('Exponential Model'!$I$72,($B$18-2000)+($G20-AC$1),0),IF($B$3="dm",$H20*OFFSET('Dispersion Model'!$I$72,($B$18-2000)+($G20-AC$1),0),IF($B$3="pm",$H20*OFFSET('Piston Model'!$I$72,($B$18-2000)+($G20-AC$1),0),"Wrong Code in B3")))),0)</f>
        <v>0</v>
      </c>
      <c r="AD20">
        <f ca="1">IF(AD$1&gt;$G20,IF($B$15="he",IF($B$3="em",$H20*(1-EXP(-0.05599*(AD$1-$G20)))*OFFSET('Exponential Model'!$I$72,($B$18-2000)+($G20-AD$1),0),IF($B$3="dm",$H20*(1-EXP(-0.05599*(AD$1-$G20)))*OFFSET('Dispersion Model'!$I$72,($B$18-2000)+($G20-AD$1),0),IF($B$3="pm",$H20*(1-EXP(-0.05599*(AD$1-$G20)))*OFFSET('Piston Model'!$I$72,($B$18-2000)+($G20-AD$1),0),"Wrong Code in B3"))),IF($B$3="em",$H20*OFFSET('Exponential Model'!$I$72,($B$18-2000)+($G20-AD$1),0),IF($B$3="dm",$H20*OFFSET('Dispersion Model'!$I$72,($B$18-2000)+($G20-AD$1),0),IF($B$3="pm",$H20*OFFSET('Piston Model'!$I$72,($B$18-2000)+($G20-AD$1),0),"Wrong Code in B3")))),0)</f>
        <v>0</v>
      </c>
      <c r="AE20">
        <f ca="1">IF(AE$1&gt;$G20,IF($B$15="he",IF($B$3="em",$H20*(1-EXP(-0.05599*(AE$1-$G20)))*OFFSET('Exponential Model'!$I$72,($B$18-2000)+($G20-AE$1),0),IF($B$3="dm",$H20*(1-EXP(-0.05599*(AE$1-$G20)))*OFFSET('Dispersion Model'!$I$72,($B$18-2000)+($G20-AE$1),0),IF($B$3="pm",$H20*(1-EXP(-0.05599*(AE$1-$G20)))*OFFSET('Piston Model'!$I$72,($B$18-2000)+($G20-AE$1),0),"Wrong Code in B3"))),IF($B$3="em",$H20*OFFSET('Exponential Model'!$I$72,($B$18-2000)+($G20-AE$1),0),IF($B$3="dm",$H20*OFFSET('Dispersion Model'!$I$72,($B$18-2000)+($G20-AE$1),0),IF($B$3="pm",$H20*OFFSET('Piston Model'!$I$72,($B$18-2000)+($G20-AE$1),0),"Wrong Code in B3")))),0)</f>
        <v>0</v>
      </c>
      <c r="AF20">
        <f ca="1">IF(AF$1&gt;$G20,IF($B$15="he",IF($B$3="em",$H20*(1-EXP(-0.05599*(AF$1-$G20)))*OFFSET('Exponential Model'!$I$72,($B$18-2000)+($G20-AF$1),0),IF($B$3="dm",$H20*(1-EXP(-0.05599*(AF$1-$G20)))*OFFSET('Dispersion Model'!$I$72,($B$18-2000)+($G20-AF$1),0),IF($B$3="pm",$H20*(1-EXP(-0.05599*(AF$1-$G20)))*OFFSET('Piston Model'!$I$72,($B$18-2000)+($G20-AF$1),0),"Wrong Code in B3"))),IF($B$3="em",$H20*OFFSET('Exponential Model'!$I$72,($B$18-2000)+($G20-AF$1),0),IF($B$3="dm",$H20*OFFSET('Dispersion Model'!$I$72,($B$18-2000)+($G20-AF$1),0),IF($B$3="pm",$H20*OFFSET('Piston Model'!$I$72,($B$18-2000)+($G20-AF$1),0),"Wrong Code in B3")))),0)</f>
        <v>0</v>
      </c>
      <c r="AG20">
        <f ca="1">IF(AG$1&gt;$G20,IF($B$15="he",IF($B$3="em",$H20*(1-EXP(-0.05599*(AG$1-$G20)))*OFFSET('Exponential Model'!$I$72,($B$18-2000)+($G20-AG$1),0),IF($B$3="dm",$H20*(1-EXP(-0.05599*(AG$1-$G20)))*OFFSET('Dispersion Model'!$I$72,($B$18-2000)+($G20-AG$1),0),IF($B$3="pm",$H20*(1-EXP(-0.05599*(AG$1-$G20)))*OFFSET('Piston Model'!$I$72,($B$18-2000)+($G20-AG$1),0),"Wrong Code in B3"))),IF($B$3="em",$H20*OFFSET('Exponential Model'!$I$72,($B$18-2000)+($G20-AG$1),0),IF($B$3="dm",$H20*OFFSET('Dispersion Model'!$I$72,($B$18-2000)+($G20-AG$1),0),IF($B$3="pm",$H20*OFFSET('Piston Model'!$I$72,($B$18-2000)+($G20-AG$1),0),"Wrong Code in B3")))),0)</f>
        <v>0</v>
      </c>
      <c r="AH20">
        <f ca="1">IF(AH$1&gt;$G20,IF($B$15="he",IF($B$3="em",$H20*(1-EXP(-0.05599*(AH$1-$G20)))*OFFSET('Exponential Model'!$I$72,($B$18-2000)+($G20-AH$1),0),IF($B$3="dm",$H20*(1-EXP(-0.05599*(AH$1-$G20)))*OFFSET('Dispersion Model'!$I$72,($B$18-2000)+($G20-AH$1),0),IF($B$3="pm",$H20*(1-EXP(-0.05599*(AH$1-$G20)))*OFFSET('Piston Model'!$I$72,($B$18-2000)+($G20-AH$1),0),"Wrong Code in B3"))),IF($B$3="em",$H20*OFFSET('Exponential Model'!$I$72,($B$18-2000)+($G20-AH$1),0),IF($B$3="dm",$H20*OFFSET('Dispersion Model'!$I$72,($B$18-2000)+($G20-AH$1),0),IF($B$3="pm",$H20*OFFSET('Piston Model'!$I$72,($B$18-2000)+($G20-AH$1),0),"Wrong Code in B3")))),0)</f>
        <v>0</v>
      </c>
      <c r="AI20">
        <f ca="1">IF(AI$1&gt;$G20,IF($B$15="he",IF($B$3="em",$H20*(1-EXP(-0.05599*(AI$1-$G20)))*OFFSET('Exponential Model'!$I$72,($B$18-2000)+($G20-AI$1),0),IF($B$3="dm",$H20*(1-EXP(-0.05599*(AI$1-$G20)))*OFFSET('Dispersion Model'!$I$72,($B$18-2000)+($G20-AI$1),0),IF($B$3="pm",$H20*(1-EXP(-0.05599*(AI$1-$G20)))*OFFSET('Piston Model'!$I$72,($B$18-2000)+($G20-AI$1),0),"Wrong Code in B3"))),IF($B$3="em",$H20*OFFSET('Exponential Model'!$I$72,($B$18-2000)+($G20-AI$1),0),IF($B$3="dm",$H20*OFFSET('Dispersion Model'!$I$72,($B$18-2000)+($G20-AI$1),0),IF($B$3="pm",$H20*OFFSET('Piston Model'!$I$72,($B$18-2000)+($G20-AI$1),0),"Wrong Code in B3")))),0)</f>
        <v>0</v>
      </c>
      <c r="AJ20">
        <f ca="1">IF(AJ$1&gt;$G20,IF($B$15="he",IF($B$3="em",$H20*(1-EXP(-0.05599*(AJ$1-$G20)))*OFFSET('Exponential Model'!$I$72,($B$18-2000)+($G20-AJ$1),0),IF($B$3="dm",$H20*(1-EXP(-0.05599*(AJ$1-$G20)))*OFFSET('Dispersion Model'!$I$72,($B$18-2000)+($G20-AJ$1),0),IF($B$3="pm",$H20*(1-EXP(-0.05599*(AJ$1-$G20)))*OFFSET('Piston Model'!$I$72,($B$18-2000)+($G20-AJ$1),0),"Wrong Code in B3"))),IF($B$3="em",$H20*OFFSET('Exponential Model'!$I$72,($B$18-2000)+($G20-AJ$1),0),IF($B$3="dm",$H20*OFFSET('Dispersion Model'!$I$72,($B$18-2000)+($G20-AJ$1),0),IF($B$3="pm",$H20*OFFSET('Piston Model'!$I$72,($B$18-2000)+($G20-AJ$1),0),"Wrong Code in B3")))),0)</f>
        <v>0</v>
      </c>
      <c r="AK20">
        <f ca="1">IF(AK$1&gt;$G20,IF($B$15="he",IF($B$3="em",$H20*(1-EXP(-0.05599*(AK$1-$G20)))*OFFSET('Exponential Model'!$I$72,($B$18-2000)+($G20-AK$1),0),IF($B$3="dm",$H20*(1-EXP(-0.05599*(AK$1-$G20)))*OFFSET('Dispersion Model'!$I$72,($B$18-2000)+($G20-AK$1),0),IF($B$3="pm",$H20*(1-EXP(-0.05599*(AK$1-$G20)))*OFFSET('Piston Model'!$I$72,($B$18-2000)+($G20-AK$1),0),"Wrong Code in B3"))),IF($B$3="em",$H20*OFFSET('Exponential Model'!$I$72,($B$18-2000)+($G20-AK$1),0),IF($B$3="dm",$H20*OFFSET('Dispersion Model'!$I$72,($B$18-2000)+($G20-AK$1),0),IF($B$3="pm",$H20*OFFSET('Piston Model'!$I$72,($B$18-2000)+($G20-AK$1),0),"Wrong Code in B3")))),0)</f>
        <v>0</v>
      </c>
      <c r="AL20">
        <f ca="1">IF(AL$1&gt;$G20,IF($B$15="he",IF($B$3="em",$H20*(1-EXP(-0.05599*(AL$1-$G20)))*OFFSET('Exponential Model'!$I$72,($B$18-2000)+($G20-AL$1),0),IF($B$3="dm",$H20*(1-EXP(-0.05599*(AL$1-$G20)))*OFFSET('Dispersion Model'!$I$72,($B$18-2000)+($G20-AL$1),0),IF($B$3="pm",$H20*(1-EXP(-0.05599*(AL$1-$G20)))*OFFSET('Piston Model'!$I$72,($B$18-2000)+($G20-AL$1),0),"Wrong Code in B3"))),IF($B$3="em",$H20*OFFSET('Exponential Model'!$I$72,($B$18-2000)+($G20-AL$1),0),IF($B$3="dm",$H20*OFFSET('Dispersion Model'!$I$72,($B$18-2000)+($G20-AL$1),0),IF($B$3="pm",$H20*OFFSET('Piston Model'!$I$72,($B$18-2000)+($G20-AL$1),0),"Wrong Code in B3")))),0)</f>
        <v>0</v>
      </c>
      <c r="AM20">
        <f ca="1">IF(AM$1&gt;$G20,IF($B$15="he",IF($B$3="em",$H20*(1-EXP(-0.05599*(AM$1-$G20)))*OFFSET('Exponential Model'!$I$72,($B$18-2000)+($G20-AM$1),0),IF($B$3="dm",$H20*(1-EXP(-0.05599*(AM$1-$G20)))*OFFSET('Dispersion Model'!$I$72,($B$18-2000)+($G20-AM$1),0),IF($B$3="pm",$H20*(1-EXP(-0.05599*(AM$1-$G20)))*OFFSET('Piston Model'!$I$72,($B$18-2000)+($G20-AM$1),0),"Wrong Code in B3"))),IF($B$3="em",$H20*OFFSET('Exponential Model'!$I$72,($B$18-2000)+($G20-AM$1),0),IF($B$3="dm",$H20*OFFSET('Dispersion Model'!$I$72,($B$18-2000)+($G20-AM$1),0),IF($B$3="pm",$H20*OFFSET('Piston Model'!$I$72,($B$18-2000)+($G20-AM$1),0),"Wrong Code in B3")))),0)</f>
        <v>0</v>
      </c>
      <c r="AN20">
        <f ca="1">IF(AN$1&gt;$G20,IF($B$15="he",IF($B$3="em",$H20*(1-EXP(-0.05599*(AN$1-$G20)))*OFFSET('Exponential Model'!$I$72,($B$18-2000)+($G20-AN$1),0),IF($B$3="dm",$H20*(1-EXP(-0.05599*(AN$1-$G20)))*OFFSET('Dispersion Model'!$I$72,($B$18-2000)+($G20-AN$1),0),IF($B$3="pm",$H20*(1-EXP(-0.05599*(AN$1-$G20)))*OFFSET('Piston Model'!$I$72,($B$18-2000)+($G20-AN$1),0),"Wrong Code in B3"))),IF($B$3="em",$H20*OFFSET('Exponential Model'!$I$72,($B$18-2000)+($G20-AN$1),0),IF($B$3="dm",$H20*OFFSET('Dispersion Model'!$I$72,($B$18-2000)+($G20-AN$1),0),IF($B$3="pm",$H20*OFFSET('Piston Model'!$I$72,($B$18-2000)+($G20-AN$1),0),"Wrong Code in B3")))),0)</f>
        <v>0</v>
      </c>
      <c r="AO20">
        <f ca="1">IF(AO$1&gt;$G20,IF($B$15="he",IF($B$3="em",$H20*(1-EXP(-0.05599*(AO$1-$G20)))*OFFSET('Exponential Model'!$I$72,($B$18-2000)+($G20-AO$1),0),IF($B$3="dm",$H20*(1-EXP(-0.05599*(AO$1-$G20)))*OFFSET('Dispersion Model'!$I$72,($B$18-2000)+($G20-AO$1),0),IF($B$3="pm",$H20*(1-EXP(-0.05599*(AO$1-$G20)))*OFFSET('Piston Model'!$I$72,($B$18-2000)+($G20-AO$1),0),"Wrong Code in B3"))),IF($B$3="em",$H20*OFFSET('Exponential Model'!$I$72,($B$18-2000)+($G20-AO$1),0),IF($B$3="dm",$H20*OFFSET('Dispersion Model'!$I$72,($B$18-2000)+($G20-AO$1),0),IF($B$3="pm",$H20*OFFSET('Piston Model'!$I$72,($B$18-2000)+($G20-AO$1),0),"Wrong Code in B3")))),0)</f>
        <v>0</v>
      </c>
      <c r="AP20">
        <f ca="1">IF(AP$1&gt;$G20,IF($B$15="he",IF($B$3="em",$H20*(1-EXP(-0.05599*(AP$1-$G20)))*OFFSET('Exponential Model'!$I$72,($B$18-2000)+($G20-AP$1),0),IF($B$3="dm",$H20*(1-EXP(-0.05599*(AP$1-$G20)))*OFFSET('Dispersion Model'!$I$72,($B$18-2000)+($G20-AP$1),0),IF($B$3="pm",$H20*(1-EXP(-0.05599*(AP$1-$G20)))*OFFSET('Piston Model'!$I$72,($B$18-2000)+($G20-AP$1),0),"Wrong Code in B3"))),IF($B$3="em",$H20*OFFSET('Exponential Model'!$I$72,($B$18-2000)+($G20-AP$1),0),IF($B$3="dm",$H20*OFFSET('Dispersion Model'!$I$72,($B$18-2000)+($G20-AP$1),0),IF($B$3="pm",$H20*OFFSET('Piston Model'!$I$72,($B$18-2000)+($G20-AP$1),0),"Wrong Code in B3")))),0)</f>
        <v>0</v>
      </c>
      <c r="AQ20">
        <f ca="1">IF(AQ$1&gt;$G20,IF($B$15="he",IF($B$3="em",$H20*(1-EXP(-0.05599*(AQ$1-$G20)))*OFFSET('Exponential Model'!$I$72,($B$18-2000)+($G20-AQ$1),0),IF($B$3="dm",$H20*(1-EXP(-0.05599*(AQ$1-$G20)))*OFFSET('Dispersion Model'!$I$72,($B$18-2000)+($G20-AQ$1),0),IF($B$3="pm",$H20*(1-EXP(-0.05599*(AQ$1-$G20)))*OFFSET('Piston Model'!$I$72,($B$18-2000)+($G20-AQ$1),0),"Wrong Code in B3"))),IF($B$3="em",$H20*OFFSET('Exponential Model'!$I$72,($B$18-2000)+($G20-AQ$1),0),IF($B$3="dm",$H20*OFFSET('Dispersion Model'!$I$72,($B$18-2000)+($G20-AQ$1),0),IF($B$3="pm",$H20*OFFSET('Piston Model'!$I$72,($B$18-2000)+($G20-AQ$1),0),"Wrong Code in B3")))),0)</f>
        <v>0</v>
      </c>
      <c r="AR20">
        <f ca="1">IF(AR$1&gt;$G20,IF($B$15="he",IF($B$3="em",$H20*(1-EXP(-0.05599*(AR$1-$G20)))*OFFSET('Exponential Model'!$I$72,($B$18-2000)+($G20-AR$1),0),IF($B$3="dm",$H20*(1-EXP(-0.05599*(AR$1-$G20)))*OFFSET('Dispersion Model'!$I$72,($B$18-2000)+($G20-AR$1),0),IF($B$3="pm",$H20*(1-EXP(-0.05599*(AR$1-$G20)))*OFFSET('Piston Model'!$I$72,($B$18-2000)+($G20-AR$1),0),"Wrong Code in B3"))),IF($B$3="em",$H20*OFFSET('Exponential Model'!$I$72,($B$18-2000)+($G20-AR$1),0),IF($B$3="dm",$H20*OFFSET('Dispersion Model'!$I$72,($B$18-2000)+($G20-AR$1),0),IF($B$3="pm",$H20*OFFSET('Piston Model'!$I$72,($B$18-2000)+($G20-AR$1),0),"Wrong Code in B3")))),0)</f>
        <v>0</v>
      </c>
      <c r="AS20">
        <f ca="1">IF(AS$1&gt;$G20,IF($B$15="he",IF($B$3="em",$H20*(1-EXP(-0.05599*(AS$1-$G20)))*OFFSET('Exponential Model'!$I$72,($B$18-2000)+($G20-AS$1),0),IF($B$3="dm",$H20*(1-EXP(-0.05599*(AS$1-$G20)))*OFFSET('Dispersion Model'!$I$72,($B$18-2000)+($G20-AS$1),0),IF($B$3="pm",$H20*(1-EXP(-0.05599*(AS$1-$G20)))*OFFSET('Piston Model'!$I$72,($B$18-2000)+($G20-AS$1),0),"Wrong Code in B3"))),IF($B$3="em",$H20*OFFSET('Exponential Model'!$I$72,($B$18-2000)+($G20-AS$1),0),IF($B$3="dm",$H20*OFFSET('Dispersion Model'!$I$72,($B$18-2000)+($G20-AS$1),0),IF($B$3="pm",$H20*OFFSET('Piston Model'!$I$72,($B$18-2000)+($G20-AS$1),0),"Wrong Code in B3")))),0)</f>
        <v>0</v>
      </c>
      <c r="AT20">
        <f ca="1">IF(AT$1&gt;$G20,IF($B$15="he",IF($B$3="em",$H20*(1-EXP(-0.05599*(AT$1-$G20)))*OFFSET('Exponential Model'!$I$72,($B$18-2000)+($G20-AT$1),0),IF($B$3="dm",$H20*(1-EXP(-0.05599*(AT$1-$G20)))*OFFSET('Dispersion Model'!$I$72,($B$18-2000)+($G20-AT$1),0),IF($B$3="pm",$H20*(1-EXP(-0.05599*(AT$1-$G20)))*OFFSET('Piston Model'!$I$72,($B$18-2000)+($G20-AT$1),0),"Wrong Code in B3"))),IF($B$3="em",$H20*OFFSET('Exponential Model'!$I$72,($B$18-2000)+($G20-AT$1),0),IF($B$3="dm",$H20*OFFSET('Dispersion Model'!$I$72,($B$18-2000)+($G20-AT$1),0),IF($B$3="pm",$H20*OFFSET('Piston Model'!$I$72,($B$18-2000)+($G20-AT$1),0),"Wrong Code in B3")))),0)</f>
        <v>0</v>
      </c>
      <c r="AU20">
        <f ca="1">IF(AU$1&gt;$G20,IF($B$15="he",IF($B$3="em",$H20*(1-EXP(-0.05599*(AU$1-$G20)))*OFFSET('Exponential Model'!$I$72,($B$18-2000)+($G20-AU$1),0),IF($B$3="dm",$H20*(1-EXP(-0.05599*(AU$1-$G20)))*OFFSET('Dispersion Model'!$I$72,($B$18-2000)+($G20-AU$1),0),IF($B$3="pm",$H20*(1-EXP(-0.05599*(AU$1-$G20)))*OFFSET('Piston Model'!$I$72,($B$18-2000)+($G20-AU$1),0),"Wrong Code in B3"))),IF($B$3="em",$H20*OFFSET('Exponential Model'!$I$72,($B$18-2000)+($G20-AU$1),0),IF($B$3="dm",$H20*OFFSET('Dispersion Model'!$I$72,($B$18-2000)+($G20-AU$1),0),IF($B$3="pm",$H20*OFFSET('Piston Model'!$I$72,($B$18-2000)+($G20-AU$1),0),"Wrong Code in B3")))),0)</f>
        <v>0</v>
      </c>
      <c r="AV20">
        <f ca="1">IF(AV$1&gt;$G20,IF($B$15="he",IF($B$3="em",$H20*(1-EXP(-0.05599*(AV$1-$G20)))*OFFSET('Exponential Model'!$I$72,($B$18-2000)+($G20-AV$1),0),IF($B$3="dm",$H20*(1-EXP(-0.05599*(AV$1-$G20)))*OFFSET('Dispersion Model'!$I$72,($B$18-2000)+($G20-AV$1),0),IF($B$3="pm",$H20*(1-EXP(-0.05599*(AV$1-$G20)))*OFFSET('Piston Model'!$I$72,($B$18-2000)+($G20-AV$1),0),"Wrong Code in B3"))),IF($B$3="em",$H20*OFFSET('Exponential Model'!$I$72,($B$18-2000)+($G20-AV$1),0),IF($B$3="dm",$H20*OFFSET('Dispersion Model'!$I$72,($B$18-2000)+($G20-AV$1),0),IF($B$3="pm",$H20*OFFSET('Piston Model'!$I$72,($B$18-2000)+($G20-AV$1),0),"Wrong Code in B3")))),0)</f>
        <v>0</v>
      </c>
      <c r="AW20">
        <f ca="1">IF(AW$1&gt;$G20,IF($B$15="he",IF($B$3="em",$H20*(1-EXP(-0.05599*(AW$1-$G20)))*OFFSET('Exponential Model'!$I$72,($B$18-2000)+($G20-AW$1),0),IF($B$3="dm",$H20*(1-EXP(-0.05599*(AW$1-$G20)))*OFFSET('Dispersion Model'!$I$72,($B$18-2000)+($G20-AW$1),0),IF($B$3="pm",$H20*(1-EXP(-0.05599*(AW$1-$G20)))*OFFSET('Piston Model'!$I$72,($B$18-2000)+($G20-AW$1),0),"Wrong Code in B3"))),IF($B$3="em",$H20*OFFSET('Exponential Model'!$I$72,($B$18-2000)+($G20-AW$1),0),IF($B$3="dm",$H20*OFFSET('Dispersion Model'!$I$72,($B$18-2000)+($G20-AW$1),0),IF($B$3="pm",$H20*OFFSET('Piston Model'!$I$72,($B$18-2000)+($G20-AW$1),0),"Wrong Code in B3")))),0)</f>
        <v>0</v>
      </c>
      <c r="AX20">
        <f ca="1">IF(AX$1&gt;$G20,IF($B$15="he",IF($B$3="em",$H20*(1-EXP(-0.05599*(AX$1-$G20)))*OFFSET('Exponential Model'!$I$72,($B$18-2000)+($G20-AX$1),0),IF($B$3="dm",$H20*(1-EXP(-0.05599*(AX$1-$G20)))*OFFSET('Dispersion Model'!$I$72,($B$18-2000)+($G20-AX$1),0),IF($B$3="pm",$H20*(1-EXP(-0.05599*(AX$1-$G20)))*OFFSET('Piston Model'!$I$72,($B$18-2000)+($G20-AX$1),0),"Wrong Code in B3"))),IF($B$3="em",$H20*OFFSET('Exponential Model'!$I$72,($B$18-2000)+($G20-AX$1),0),IF($B$3="dm",$H20*OFFSET('Dispersion Model'!$I$72,($B$18-2000)+($G20-AX$1),0),IF($B$3="pm",$H20*OFFSET('Piston Model'!$I$72,($B$18-2000)+($G20-AX$1),0),"Wrong Code in B3")))),0)</f>
        <v>0</v>
      </c>
      <c r="AY20">
        <f ca="1">IF(AY$1&gt;$G20,IF($B$15="he",IF($B$3="em",$H20*(1-EXP(-0.05599*(AY$1-$G20)))*OFFSET('Exponential Model'!$I$72,($B$18-2000)+($G20-AY$1),0),IF($B$3="dm",$H20*(1-EXP(-0.05599*(AY$1-$G20)))*OFFSET('Dispersion Model'!$I$72,($B$18-2000)+($G20-AY$1),0),IF($B$3="pm",$H20*(1-EXP(-0.05599*(AY$1-$G20)))*OFFSET('Piston Model'!$I$72,($B$18-2000)+($G20-AY$1),0),"Wrong Code in B3"))),IF($B$3="em",$H20*OFFSET('Exponential Model'!$I$72,($B$18-2000)+($G20-AY$1),0),IF($B$3="dm",$H20*OFFSET('Dispersion Model'!$I$72,($B$18-2000)+($G20-AY$1),0),IF($B$3="pm",$H20*OFFSET('Piston Model'!$I$72,($B$18-2000)+($G20-AY$1),0),"Wrong Code in B3")))),0)</f>
        <v>0</v>
      </c>
      <c r="AZ20">
        <f ca="1">IF(AZ$1&gt;$G20,IF($B$15="he",IF($B$3="em",$H20*(1-EXP(-0.05599*(AZ$1-$G20)))*OFFSET('Exponential Model'!$I$72,($B$18-2000)+($G20-AZ$1),0),IF($B$3="dm",$H20*(1-EXP(-0.05599*(AZ$1-$G20)))*OFFSET('Dispersion Model'!$I$72,($B$18-2000)+($G20-AZ$1),0),IF($B$3="pm",$H20*(1-EXP(-0.05599*(AZ$1-$G20)))*OFFSET('Piston Model'!$I$72,($B$18-2000)+($G20-AZ$1),0),"Wrong Code in B3"))),IF($B$3="em",$H20*OFFSET('Exponential Model'!$I$72,($B$18-2000)+($G20-AZ$1),0),IF($B$3="dm",$H20*OFFSET('Dispersion Model'!$I$72,($B$18-2000)+($G20-AZ$1),0),IF($B$3="pm",$H20*OFFSET('Piston Model'!$I$72,($B$18-2000)+($G20-AZ$1),0),"Wrong Code in B3")))),0)</f>
        <v>0</v>
      </c>
      <c r="BA20">
        <f ca="1">IF(BA$1&gt;$G20,IF($B$15="he",IF($B$3="em",$H20*(1-EXP(-0.05599*(BA$1-$G20)))*OFFSET('Exponential Model'!$I$72,($B$18-2000)+($G20-BA$1),0),IF($B$3="dm",$H20*(1-EXP(-0.05599*(BA$1-$G20)))*OFFSET('Dispersion Model'!$I$72,($B$18-2000)+($G20-BA$1),0),IF($B$3="pm",$H20*(1-EXP(-0.05599*(BA$1-$G20)))*OFFSET('Piston Model'!$I$72,($B$18-2000)+($G20-BA$1),0),"Wrong Code in B3"))),IF($B$3="em",$H20*OFFSET('Exponential Model'!$I$72,($B$18-2000)+($G20-BA$1),0),IF($B$3="dm",$H20*OFFSET('Dispersion Model'!$I$72,($B$18-2000)+($G20-BA$1),0),IF($B$3="pm",$H20*OFFSET('Piston Model'!$I$72,($B$18-2000)+($G20-BA$1),0),"Wrong Code in B3")))),0)</f>
        <v>0</v>
      </c>
      <c r="BB20">
        <f ca="1">IF(BB$1&gt;$G20,IF($B$15="he",IF($B$3="em",$H20*(1-EXP(-0.05599*(BB$1-$G20)))*OFFSET('Exponential Model'!$I$72,($B$18-2000)+($G20-BB$1),0),IF($B$3="dm",$H20*(1-EXP(-0.05599*(BB$1-$G20)))*OFFSET('Dispersion Model'!$I$72,($B$18-2000)+($G20-BB$1),0),IF($B$3="pm",$H20*(1-EXP(-0.05599*(BB$1-$G20)))*OFFSET('Piston Model'!$I$72,($B$18-2000)+($G20-BB$1),0),"Wrong Code in B3"))),IF($B$3="em",$H20*OFFSET('Exponential Model'!$I$72,($B$18-2000)+($G20-BB$1),0),IF($B$3="dm",$H20*OFFSET('Dispersion Model'!$I$72,($B$18-2000)+($G20-BB$1),0),IF($B$3="pm",$H20*OFFSET('Piston Model'!$I$72,($B$18-2000)+($G20-BB$1),0),"Wrong Code in B3")))),0)</f>
        <v>0</v>
      </c>
      <c r="BC20">
        <f ca="1">IF(BC$1&gt;$G20,IF($B$15="he",IF($B$3="em",$H20*(1-EXP(-0.05599*(BC$1-$G20)))*OFFSET('Exponential Model'!$I$72,($B$18-2000)+($G20-BC$1),0),IF($B$3="dm",$H20*(1-EXP(-0.05599*(BC$1-$G20)))*OFFSET('Dispersion Model'!$I$72,($B$18-2000)+($G20-BC$1),0),IF($B$3="pm",$H20*(1-EXP(-0.05599*(BC$1-$G20)))*OFFSET('Piston Model'!$I$72,($B$18-2000)+($G20-BC$1),0),"Wrong Code in B3"))),IF($B$3="em",$H20*OFFSET('Exponential Model'!$I$72,($B$18-2000)+($G20-BC$1),0),IF($B$3="dm",$H20*OFFSET('Dispersion Model'!$I$72,($B$18-2000)+($G20-BC$1),0),IF($B$3="pm",$H20*OFFSET('Piston Model'!$I$72,($B$18-2000)+($G20-BC$1),0),"Wrong Code in B3")))),0)</f>
        <v>0</v>
      </c>
      <c r="BD20">
        <f ca="1">IF(BD$1&gt;$G20,IF($B$15="he",IF($B$3="em",$H20*(1-EXP(-0.05599*(BD$1-$G20)))*OFFSET('Exponential Model'!$I$72,($B$18-2000)+($G20-BD$1),0),IF($B$3="dm",$H20*(1-EXP(-0.05599*(BD$1-$G20)))*OFFSET('Dispersion Model'!$I$72,($B$18-2000)+($G20-BD$1),0),IF($B$3="pm",$H20*(1-EXP(-0.05599*(BD$1-$G20)))*OFFSET('Piston Model'!$I$72,($B$18-2000)+($G20-BD$1),0),"Wrong Code in B3"))),IF($B$3="em",$H20*OFFSET('Exponential Model'!$I$72,($B$18-2000)+($G20-BD$1),0),IF($B$3="dm",$H20*OFFSET('Dispersion Model'!$I$72,($B$18-2000)+($G20-BD$1),0),IF($B$3="pm",$H20*OFFSET('Piston Model'!$I$72,($B$18-2000)+($G20-BD$1),0),"Wrong Code in B3")))),0)</f>
        <v>0</v>
      </c>
      <c r="BE20">
        <f ca="1">IF(BE$1&gt;$G20,IF($B$15="he",IF($B$3="em",$H20*(1-EXP(-0.05599*(BE$1-$G20)))*OFFSET('Exponential Model'!$I$72,($B$18-2000)+($G20-BE$1),0),IF($B$3="dm",$H20*(1-EXP(-0.05599*(BE$1-$G20)))*OFFSET('Dispersion Model'!$I$72,($B$18-2000)+($G20-BE$1),0),IF($B$3="pm",$H20*(1-EXP(-0.05599*(BE$1-$G20)))*OFFSET('Piston Model'!$I$72,($B$18-2000)+($G20-BE$1),0),"Wrong Code in B3"))),IF($B$3="em",$H20*OFFSET('Exponential Model'!$I$72,($B$18-2000)+($G20-BE$1),0),IF($B$3="dm",$H20*OFFSET('Dispersion Model'!$I$72,($B$18-2000)+($G20-BE$1),0),IF($B$3="pm",$H20*OFFSET('Piston Model'!$I$72,($B$18-2000)+($G20-BE$1),0),"Wrong Code in B3")))),0)</f>
        <v>0</v>
      </c>
      <c r="BF20">
        <f ca="1">IF(BF$1&gt;$G20,IF($B$15="he",IF($B$3="em",$H20*(1-EXP(-0.05599*(BF$1-$G20)))*OFFSET('Exponential Model'!$I$72,($B$18-2000)+($G20-BF$1),0),IF($B$3="dm",$H20*(1-EXP(-0.05599*(BF$1-$G20)))*OFFSET('Dispersion Model'!$I$72,($B$18-2000)+($G20-BF$1),0),IF($B$3="pm",$H20*(1-EXP(-0.05599*(BF$1-$G20)))*OFFSET('Piston Model'!$I$72,($B$18-2000)+($G20-BF$1),0),"Wrong Code in B3"))),IF($B$3="em",$H20*OFFSET('Exponential Model'!$I$72,($B$18-2000)+($G20-BF$1),0),IF($B$3="dm",$H20*OFFSET('Dispersion Model'!$I$72,($B$18-2000)+($G20-BF$1),0),IF($B$3="pm",$H20*OFFSET('Piston Model'!$I$72,($B$18-2000)+($G20-BF$1),0),"Wrong Code in B3")))),0)</f>
        <v>0</v>
      </c>
      <c r="BG20">
        <f ca="1">IF(BG$1&gt;$G20,IF($B$15="he",IF($B$3="em",$H20*(1-EXP(-0.05599*(BG$1-$G20)))*OFFSET('Exponential Model'!$I$72,($B$18-2000)+($G20-BG$1),0),IF($B$3="dm",$H20*(1-EXP(-0.05599*(BG$1-$G20)))*OFFSET('Dispersion Model'!$I$72,($B$18-2000)+($G20-BG$1),0),IF($B$3="pm",$H20*(1-EXP(-0.05599*(BG$1-$G20)))*OFFSET('Piston Model'!$I$72,($B$18-2000)+($G20-BG$1),0),"Wrong Code in B3"))),IF($B$3="em",$H20*OFFSET('Exponential Model'!$I$72,($B$18-2000)+($G20-BG$1),0),IF($B$3="dm",$H20*OFFSET('Dispersion Model'!$I$72,($B$18-2000)+($G20-BG$1),0),IF($B$3="pm",$H20*OFFSET('Piston Model'!$I$72,($B$18-2000)+($G20-BG$1),0),"Wrong Code in B3")))),0)</f>
        <v>0</v>
      </c>
    </row>
    <row r="21" spans="1:59" ht="14" thickBot="1" x14ac:dyDescent="0.2">
      <c r="A21" t="s">
        <v>8</v>
      </c>
      <c r="G21">
        <v>1949</v>
      </c>
      <c r="H21">
        <f>IF($B$15="tr",'Tritium Input'!H30,IF($B$15="cfc",'CFC Input'!H30,IF($B$15="kr",'85Kr Input'!H30,IF($B$15="he",'Tritium Input'!H30,"Wrong Code in B12!"))))</f>
        <v>5.2</v>
      </c>
      <c r="I21">
        <f ca="1">IF(I$1&gt;$G21,IF($B$15="he",IF($B$3="em",$H21*(1-EXP(-0.05599*(I$1-$G21)))*OFFSET('Exponential Model'!$I$72,($B$18-2000)+($G21-I$1),0),IF($B$3="dm",$H21*(1-EXP(-0.05599*(I$1-$G21)))*OFFSET('Dispersion Model'!$I$72,($B$18-2000)+($G21-I$1),0),IF($B$3="pm",$H21*(1-EXP(-0.05599*(I$1-$G21)))*OFFSET('Piston Model'!$I$72,($B$18-2000)+($G21-I$1),0),"Wrong Code in B3"))),IF($B$3="em",$H21*OFFSET('Exponential Model'!$I$72,($B$18-2000)+($G21-I$1),0),IF($B$3="dm",$H21*OFFSET('Dispersion Model'!$I$72,($B$18-2000)+($G21-I$1),0),IF($B$3="pm",$H21*OFFSET('Piston Model'!$I$72,($B$18-2000)+($G21-I$1),0),"Wrong Code in B3")))),0)</f>
        <v>0</v>
      </c>
      <c r="J21">
        <f ca="1">IF(J$1&gt;$G21,IF($B$15="he",IF($B$3="em",$H21*(1-EXP(-0.05599*(J$1-$G21)))*OFFSET('Exponential Model'!$I$72,($B$18-2000)+($G21-J$1),0),IF($B$3="dm",$H21*(1-EXP(-0.05599*(J$1-$G21)))*OFFSET('Dispersion Model'!$I$72,($B$18-2000)+($G21-J$1),0),IF($B$3="pm",$H21*(1-EXP(-0.05599*(J$1-$G21)))*OFFSET('Piston Model'!$I$72,($B$18-2000)+($G21-J$1),0),"Wrong Code in B3"))),IF($B$3="em",$H21*OFFSET('Exponential Model'!$I$72,($B$18-2000)+($G21-J$1),0),IF($B$3="dm",$H21*OFFSET('Dispersion Model'!$I$72,($B$18-2000)+($G21-J$1),0),IF($B$3="pm",$H21*OFFSET('Piston Model'!$I$72,($B$18-2000)+($G21-J$1),0),"Wrong Code in B3")))),0)</f>
        <v>0</v>
      </c>
      <c r="K21">
        <f ca="1">IF(K$1&gt;$G21,IF($B$15="he",IF($B$3="em",$H21*(1-EXP(-0.05599*(K$1-$G21)))*OFFSET('Exponential Model'!$I$72,($B$18-2000)+($G21-K$1),0),IF($B$3="dm",$H21*(1-EXP(-0.05599*(K$1-$G21)))*OFFSET('Dispersion Model'!$I$72,($B$18-2000)+($G21-K$1),0),IF($B$3="pm",$H21*(1-EXP(-0.05599*(K$1-$G21)))*OFFSET('Piston Model'!$I$72,($B$18-2000)+($G21-K$1),0),"Wrong Code in B3"))),IF($B$3="em",$H21*OFFSET('Exponential Model'!$I$72,($B$18-2000)+($G21-K$1),0),IF($B$3="dm",$H21*OFFSET('Dispersion Model'!$I$72,($B$18-2000)+($G21-K$1),0),IF($B$3="pm",$H21*OFFSET('Piston Model'!$I$72,($B$18-2000)+($G21-K$1),0),"Wrong Code in B3")))),0)</f>
        <v>0</v>
      </c>
      <c r="L21">
        <f ca="1">IF(L$1&gt;$G21,IF($B$15="he",IF($B$3="em",$H21*(1-EXP(-0.05599*(L$1-$G21)))*OFFSET('Exponential Model'!$I$72,($B$18-2000)+($G21-L$1),0),IF($B$3="dm",$H21*(1-EXP(-0.05599*(L$1-$G21)))*OFFSET('Dispersion Model'!$I$72,($B$18-2000)+($G21-L$1),0),IF($B$3="pm",$H21*(1-EXP(-0.05599*(L$1-$G21)))*OFFSET('Piston Model'!$I$72,($B$18-2000)+($G21-L$1),0),"Wrong Code in B3"))),IF($B$3="em",$H21*OFFSET('Exponential Model'!$I$72,($B$18-2000)+($G21-L$1),0),IF($B$3="dm",$H21*OFFSET('Dispersion Model'!$I$72,($B$18-2000)+($G21-L$1),0),IF($B$3="pm",$H21*OFFSET('Piston Model'!$I$72,($B$18-2000)+($G21-L$1),0),"Wrong Code in B3")))),0)</f>
        <v>0</v>
      </c>
      <c r="M21">
        <f ca="1">IF(M$1&gt;$G21,IF($B$15="he",IF($B$3="em",$H21*(1-EXP(-0.05599*(M$1-$G21)))*OFFSET('Exponential Model'!$I$72,($B$18-2000)+($G21-M$1),0),IF($B$3="dm",$H21*(1-EXP(-0.05599*(M$1-$G21)))*OFFSET('Dispersion Model'!$I$72,($B$18-2000)+($G21-M$1),0),IF($B$3="pm",$H21*(1-EXP(-0.05599*(M$1-$G21)))*OFFSET('Piston Model'!$I$72,($B$18-2000)+($G21-M$1),0),"Wrong Code in B3"))),IF($B$3="em",$H21*OFFSET('Exponential Model'!$I$72,($B$18-2000)+($G21-M$1),0),IF($B$3="dm",$H21*OFFSET('Dispersion Model'!$I$72,($B$18-2000)+($G21-M$1),0),IF($B$3="pm",$H21*OFFSET('Piston Model'!$I$72,($B$18-2000)+($G21-M$1),0),"Wrong Code in B3")))),0)</f>
        <v>0</v>
      </c>
      <c r="N21">
        <f ca="1">IF(N$1&gt;$G21,IF($B$15="he",IF($B$3="em",$H21*(1-EXP(-0.05599*(N$1-$G21)))*OFFSET('Exponential Model'!$I$72,($B$18-2000)+($G21-N$1),0),IF($B$3="dm",$H21*(1-EXP(-0.05599*(N$1-$G21)))*OFFSET('Dispersion Model'!$I$72,($B$18-2000)+($G21-N$1),0),IF($B$3="pm",$H21*(1-EXP(-0.05599*(N$1-$G21)))*OFFSET('Piston Model'!$I$72,($B$18-2000)+($G21-N$1),0),"Wrong Code in B3"))),IF($B$3="em",$H21*OFFSET('Exponential Model'!$I$72,($B$18-2000)+($G21-N$1),0),IF($B$3="dm",$H21*OFFSET('Dispersion Model'!$I$72,($B$18-2000)+($G21-N$1),0),IF($B$3="pm",$H21*OFFSET('Piston Model'!$I$72,($B$18-2000)+($G21-N$1),0),"Wrong Code in B3")))),0)</f>
        <v>0</v>
      </c>
      <c r="O21">
        <f ca="1">IF(O$1&gt;$G21,IF($B$15="he",IF($B$3="em",$H21*(1-EXP(-0.05599*(O$1-$G21)))*OFFSET('Exponential Model'!$I$72,($B$18-2000)+($G21-O$1),0),IF($B$3="dm",$H21*(1-EXP(-0.05599*(O$1-$G21)))*OFFSET('Dispersion Model'!$I$72,($B$18-2000)+($G21-O$1),0),IF($B$3="pm",$H21*(1-EXP(-0.05599*(O$1-$G21)))*OFFSET('Piston Model'!$I$72,($B$18-2000)+($G21-O$1),0),"Wrong Code in B3"))),IF($B$3="em",$H21*OFFSET('Exponential Model'!$I$72,($B$18-2000)+($G21-O$1),0),IF($B$3="dm",$H21*OFFSET('Dispersion Model'!$I$72,($B$18-2000)+($G21-O$1),0),IF($B$3="pm",$H21*OFFSET('Piston Model'!$I$72,($B$18-2000)+($G21-O$1),0),"Wrong Code in B3")))),0)</f>
        <v>0</v>
      </c>
      <c r="P21">
        <f ca="1">IF(P$1&gt;$G21,IF($B$15="he",IF($B$3="em",$H21*(1-EXP(-0.05599*(P$1-$G21)))*OFFSET('Exponential Model'!$I$72,($B$18-2000)+($G21-P$1),0),IF($B$3="dm",$H21*(1-EXP(-0.05599*(P$1-$G21)))*OFFSET('Dispersion Model'!$I$72,($B$18-2000)+($G21-P$1),0),IF($B$3="pm",$H21*(1-EXP(-0.05599*(P$1-$G21)))*OFFSET('Piston Model'!$I$72,($B$18-2000)+($G21-P$1),0),"Wrong Code in B3"))),IF($B$3="em",$H21*OFFSET('Exponential Model'!$I$72,($B$18-2000)+($G21-P$1),0),IF($B$3="dm",$H21*OFFSET('Dispersion Model'!$I$72,($B$18-2000)+($G21-P$1),0),IF($B$3="pm",$H21*OFFSET('Piston Model'!$I$72,($B$18-2000)+($G21-P$1),0),"Wrong Code in B3")))),0)</f>
        <v>0</v>
      </c>
      <c r="Q21">
        <f ca="1">IF(Q$1&gt;$G21,IF($B$15="he",IF($B$3="em",$H21*(1-EXP(-0.05599*(Q$1-$G21)))*OFFSET('Exponential Model'!$I$72,($B$18-2000)+($G21-Q$1),0),IF($B$3="dm",$H21*(1-EXP(-0.05599*(Q$1-$G21)))*OFFSET('Dispersion Model'!$I$72,($B$18-2000)+($G21-Q$1),0),IF($B$3="pm",$H21*(1-EXP(-0.05599*(Q$1-$G21)))*OFFSET('Piston Model'!$I$72,($B$18-2000)+($G21-Q$1),0),"Wrong Code in B3"))),IF($B$3="em",$H21*OFFSET('Exponential Model'!$I$72,($B$18-2000)+($G21-Q$1),0),IF($B$3="dm",$H21*OFFSET('Dispersion Model'!$I$72,($B$18-2000)+($G21-Q$1),0),IF($B$3="pm",$H21*OFFSET('Piston Model'!$I$72,($B$18-2000)+($G21-Q$1),0),"Wrong Code in B3")))),0)</f>
        <v>0</v>
      </c>
      <c r="R21">
        <f ca="1">IF(R$1&gt;$G21,IF($B$15="he",IF($B$3="em",$H21*(1-EXP(-0.05599*(R$1-$G21)))*OFFSET('Exponential Model'!$I$72,($B$18-2000)+($G21-R$1),0),IF($B$3="dm",$H21*(1-EXP(-0.05599*(R$1-$G21)))*OFFSET('Dispersion Model'!$I$72,($B$18-2000)+($G21-R$1),0),IF($B$3="pm",$H21*(1-EXP(-0.05599*(R$1-$G21)))*OFFSET('Piston Model'!$I$72,($B$18-2000)+($G21-R$1),0),"Wrong Code in B3"))),IF($B$3="em",$H21*OFFSET('Exponential Model'!$I$72,($B$18-2000)+($G21-R$1),0),IF($B$3="dm",$H21*OFFSET('Dispersion Model'!$I$72,($B$18-2000)+($G21-R$1),0),IF($B$3="pm",$H21*OFFSET('Piston Model'!$I$72,($B$18-2000)+($G21-R$1),0),"Wrong Code in B3")))),0)</f>
        <v>5.2</v>
      </c>
      <c r="S21">
        <f ca="1">IF(S$1&gt;$G21,IF($B$15="he",IF($B$3="em",$H21*(1-EXP(-0.05599*(S$1-$G21)))*OFFSET('Exponential Model'!$I$72,($B$18-2000)+($G21-S$1),0),IF($B$3="dm",$H21*(1-EXP(-0.05599*(S$1-$G21)))*OFFSET('Dispersion Model'!$I$72,($B$18-2000)+($G21-S$1),0),IF($B$3="pm",$H21*(1-EXP(-0.05599*(S$1-$G21)))*OFFSET('Piston Model'!$I$72,($B$18-2000)+($G21-S$1),0),"Wrong Code in B3"))),IF($B$3="em",$H21*OFFSET('Exponential Model'!$I$72,($B$18-2000)+($G21-S$1),0),IF($B$3="dm",$H21*OFFSET('Dispersion Model'!$I$72,($B$18-2000)+($G21-S$1),0),IF($B$3="pm",$H21*OFFSET('Piston Model'!$I$72,($B$18-2000)+($G21-S$1),0),"Wrong Code in B3")))),0)</f>
        <v>0</v>
      </c>
      <c r="T21">
        <f ca="1">IF(T$1&gt;$G21,IF($B$15="he",IF($B$3="em",$H21*(1-EXP(-0.05599*(T$1-$G21)))*OFFSET('Exponential Model'!$I$72,($B$18-2000)+($G21-T$1),0),IF($B$3="dm",$H21*(1-EXP(-0.05599*(T$1-$G21)))*OFFSET('Dispersion Model'!$I$72,($B$18-2000)+($G21-T$1),0),IF($B$3="pm",$H21*(1-EXP(-0.05599*(T$1-$G21)))*OFFSET('Piston Model'!$I$72,($B$18-2000)+($G21-T$1),0),"Wrong Code in B3"))),IF($B$3="em",$H21*OFFSET('Exponential Model'!$I$72,($B$18-2000)+($G21-T$1),0),IF($B$3="dm",$H21*OFFSET('Dispersion Model'!$I$72,($B$18-2000)+($G21-T$1),0),IF($B$3="pm",$H21*OFFSET('Piston Model'!$I$72,($B$18-2000)+($G21-T$1),0),"Wrong Code in B3")))),0)</f>
        <v>0</v>
      </c>
      <c r="U21">
        <f ca="1">IF(U$1&gt;$G21,IF($B$15="he",IF($B$3="em",$H21*(1-EXP(-0.05599*(U$1-$G21)))*OFFSET('Exponential Model'!$I$72,($B$18-2000)+($G21-U$1),0),IF($B$3="dm",$H21*(1-EXP(-0.05599*(U$1-$G21)))*OFFSET('Dispersion Model'!$I$72,($B$18-2000)+($G21-U$1),0),IF($B$3="pm",$H21*(1-EXP(-0.05599*(U$1-$G21)))*OFFSET('Piston Model'!$I$72,($B$18-2000)+($G21-U$1),0),"Wrong Code in B3"))),IF($B$3="em",$H21*OFFSET('Exponential Model'!$I$72,($B$18-2000)+($G21-U$1),0),IF($B$3="dm",$H21*OFFSET('Dispersion Model'!$I$72,($B$18-2000)+($G21-U$1),0),IF($B$3="pm",$H21*OFFSET('Piston Model'!$I$72,($B$18-2000)+($G21-U$1),0),"Wrong Code in B3")))),0)</f>
        <v>0</v>
      </c>
      <c r="V21">
        <f ca="1">IF(V$1&gt;$G21,IF($B$15="he",IF($B$3="em",$H21*(1-EXP(-0.05599*(V$1-$G21)))*OFFSET('Exponential Model'!$I$72,($B$18-2000)+($G21-V$1),0),IF($B$3="dm",$H21*(1-EXP(-0.05599*(V$1-$G21)))*OFFSET('Dispersion Model'!$I$72,($B$18-2000)+($G21-V$1),0),IF($B$3="pm",$H21*(1-EXP(-0.05599*(V$1-$G21)))*OFFSET('Piston Model'!$I$72,($B$18-2000)+($G21-V$1),0),"Wrong Code in B3"))),IF($B$3="em",$H21*OFFSET('Exponential Model'!$I$72,($B$18-2000)+($G21-V$1),0),IF($B$3="dm",$H21*OFFSET('Dispersion Model'!$I$72,($B$18-2000)+($G21-V$1),0),IF($B$3="pm",$H21*OFFSET('Piston Model'!$I$72,($B$18-2000)+($G21-V$1),0),"Wrong Code in B3")))),0)</f>
        <v>0</v>
      </c>
      <c r="W21">
        <f ca="1">IF(W$1&gt;$G21,IF($B$15="he",IF($B$3="em",$H21*(1-EXP(-0.05599*(W$1-$G21)))*OFFSET('Exponential Model'!$I$72,($B$18-2000)+($G21-W$1),0),IF($B$3="dm",$H21*(1-EXP(-0.05599*(W$1-$G21)))*OFFSET('Dispersion Model'!$I$72,($B$18-2000)+($G21-W$1),0),IF($B$3="pm",$H21*(1-EXP(-0.05599*(W$1-$G21)))*OFFSET('Piston Model'!$I$72,($B$18-2000)+($G21-W$1),0),"Wrong Code in B3"))),IF($B$3="em",$H21*OFFSET('Exponential Model'!$I$72,($B$18-2000)+($G21-W$1),0),IF($B$3="dm",$H21*OFFSET('Dispersion Model'!$I$72,($B$18-2000)+($G21-W$1),0),IF($B$3="pm",$H21*OFFSET('Piston Model'!$I$72,($B$18-2000)+($G21-W$1),0),"Wrong Code in B3")))),0)</f>
        <v>0</v>
      </c>
      <c r="X21">
        <f ca="1">IF(X$1&gt;$G21,IF($B$15="he",IF($B$3="em",$H21*(1-EXP(-0.05599*(X$1-$G21)))*OFFSET('Exponential Model'!$I$72,($B$18-2000)+($G21-X$1),0),IF($B$3="dm",$H21*(1-EXP(-0.05599*(X$1-$G21)))*OFFSET('Dispersion Model'!$I$72,($B$18-2000)+($G21-X$1),0),IF($B$3="pm",$H21*(1-EXP(-0.05599*(X$1-$G21)))*OFFSET('Piston Model'!$I$72,($B$18-2000)+($G21-X$1),0),"Wrong Code in B3"))),IF($B$3="em",$H21*OFFSET('Exponential Model'!$I$72,($B$18-2000)+($G21-X$1),0),IF($B$3="dm",$H21*OFFSET('Dispersion Model'!$I$72,($B$18-2000)+($G21-X$1),0),IF($B$3="pm",$H21*OFFSET('Piston Model'!$I$72,($B$18-2000)+($G21-X$1),0),"Wrong Code in B3")))),0)</f>
        <v>0</v>
      </c>
      <c r="Y21">
        <f ca="1">IF(Y$1&gt;$G21,IF($B$15="he",IF($B$3="em",$H21*(1-EXP(-0.05599*(Y$1-$G21)))*OFFSET('Exponential Model'!$I$72,($B$18-2000)+($G21-Y$1),0),IF($B$3="dm",$H21*(1-EXP(-0.05599*(Y$1-$G21)))*OFFSET('Dispersion Model'!$I$72,($B$18-2000)+($G21-Y$1),0),IF($B$3="pm",$H21*(1-EXP(-0.05599*(Y$1-$G21)))*OFFSET('Piston Model'!$I$72,($B$18-2000)+($G21-Y$1),0),"Wrong Code in B3"))),IF($B$3="em",$H21*OFFSET('Exponential Model'!$I$72,($B$18-2000)+($G21-Y$1),0),IF($B$3="dm",$H21*OFFSET('Dispersion Model'!$I$72,($B$18-2000)+($G21-Y$1),0),IF($B$3="pm",$H21*OFFSET('Piston Model'!$I$72,($B$18-2000)+($G21-Y$1),0),"Wrong Code in B3")))),0)</f>
        <v>0</v>
      </c>
      <c r="Z21">
        <f ca="1">IF(Z$1&gt;$G21,IF($B$15="he",IF($B$3="em",$H21*(1-EXP(-0.05599*(Z$1-$G21)))*OFFSET('Exponential Model'!$I$72,($B$18-2000)+($G21-Z$1),0),IF($B$3="dm",$H21*(1-EXP(-0.05599*(Z$1-$G21)))*OFFSET('Dispersion Model'!$I$72,($B$18-2000)+($G21-Z$1),0),IF($B$3="pm",$H21*(1-EXP(-0.05599*(Z$1-$G21)))*OFFSET('Piston Model'!$I$72,($B$18-2000)+($G21-Z$1),0),"Wrong Code in B3"))),IF($B$3="em",$H21*OFFSET('Exponential Model'!$I$72,($B$18-2000)+($G21-Z$1),0),IF($B$3="dm",$H21*OFFSET('Dispersion Model'!$I$72,($B$18-2000)+($G21-Z$1),0),IF($B$3="pm",$H21*OFFSET('Piston Model'!$I$72,($B$18-2000)+($G21-Z$1),0),"Wrong Code in B3")))),0)</f>
        <v>0</v>
      </c>
      <c r="AA21">
        <f ca="1">IF(AA$1&gt;$G21,IF($B$15="he",IF($B$3="em",$H21*(1-EXP(-0.05599*(AA$1-$G21)))*OFFSET('Exponential Model'!$I$72,($B$18-2000)+($G21-AA$1),0),IF($B$3="dm",$H21*(1-EXP(-0.05599*(AA$1-$G21)))*OFFSET('Dispersion Model'!$I$72,($B$18-2000)+($G21-AA$1),0),IF($B$3="pm",$H21*(1-EXP(-0.05599*(AA$1-$G21)))*OFFSET('Piston Model'!$I$72,($B$18-2000)+($G21-AA$1),0),"Wrong Code in B3"))),IF($B$3="em",$H21*OFFSET('Exponential Model'!$I$72,($B$18-2000)+($G21-AA$1),0),IF($B$3="dm",$H21*OFFSET('Dispersion Model'!$I$72,($B$18-2000)+($G21-AA$1),0),IF($B$3="pm",$H21*OFFSET('Piston Model'!$I$72,($B$18-2000)+($G21-AA$1),0),"Wrong Code in B3")))),0)</f>
        <v>0</v>
      </c>
      <c r="AB21">
        <f ca="1">IF(AB$1&gt;$G21,IF($B$15="he",IF($B$3="em",$H21*(1-EXP(-0.05599*(AB$1-$G21)))*OFFSET('Exponential Model'!$I$72,($B$18-2000)+($G21-AB$1),0),IF($B$3="dm",$H21*(1-EXP(-0.05599*(AB$1-$G21)))*OFFSET('Dispersion Model'!$I$72,($B$18-2000)+($G21-AB$1),0),IF($B$3="pm",$H21*(1-EXP(-0.05599*(AB$1-$G21)))*OFFSET('Piston Model'!$I$72,($B$18-2000)+($G21-AB$1),0),"Wrong Code in B3"))),IF($B$3="em",$H21*OFFSET('Exponential Model'!$I$72,($B$18-2000)+($G21-AB$1),0),IF($B$3="dm",$H21*OFFSET('Dispersion Model'!$I$72,($B$18-2000)+($G21-AB$1),0),IF($B$3="pm",$H21*OFFSET('Piston Model'!$I$72,($B$18-2000)+($G21-AB$1),0),"Wrong Code in B3")))),0)</f>
        <v>0</v>
      </c>
      <c r="AC21">
        <f ca="1">IF(AC$1&gt;$G21,IF($B$15="he",IF($B$3="em",$H21*(1-EXP(-0.05599*(AC$1-$G21)))*OFFSET('Exponential Model'!$I$72,($B$18-2000)+($G21-AC$1),0),IF($B$3="dm",$H21*(1-EXP(-0.05599*(AC$1-$G21)))*OFFSET('Dispersion Model'!$I$72,($B$18-2000)+($G21-AC$1),0),IF($B$3="pm",$H21*(1-EXP(-0.05599*(AC$1-$G21)))*OFFSET('Piston Model'!$I$72,($B$18-2000)+($G21-AC$1),0),"Wrong Code in B3"))),IF($B$3="em",$H21*OFFSET('Exponential Model'!$I$72,($B$18-2000)+($G21-AC$1),0),IF($B$3="dm",$H21*OFFSET('Dispersion Model'!$I$72,($B$18-2000)+($G21-AC$1),0),IF($B$3="pm",$H21*OFFSET('Piston Model'!$I$72,($B$18-2000)+($G21-AC$1),0),"Wrong Code in B3")))),0)</f>
        <v>0</v>
      </c>
      <c r="AD21">
        <f ca="1">IF(AD$1&gt;$G21,IF($B$15="he",IF($B$3="em",$H21*(1-EXP(-0.05599*(AD$1-$G21)))*OFFSET('Exponential Model'!$I$72,($B$18-2000)+($G21-AD$1),0),IF($B$3="dm",$H21*(1-EXP(-0.05599*(AD$1-$G21)))*OFFSET('Dispersion Model'!$I$72,($B$18-2000)+($G21-AD$1),0),IF($B$3="pm",$H21*(1-EXP(-0.05599*(AD$1-$G21)))*OFFSET('Piston Model'!$I$72,($B$18-2000)+($G21-AD$1),0),"Wrong Code in B3"))),IF($B$3="em",$H21*OFFSET('Exponential Model'!$I$72,($B$18-2000)+($G21-AD$1),0),IF($B$3="dm",$H21*OFFSET('Dispersion Model'!$I$72,($B$18-2000)+($G21-AD$1),0),IF($B$3="pm",$H21*OFFSET('Piston Model'!$I$72,($B$18-2000)+($G21-AD$1),0),"Wrong Code in B3")))),0)</f>
        <v>0</v>
      </c>
      <c r="AE21">
        <f ca="1">IF(AE$1&gt;$G21,IF($B$15="he",IF($B$3="em",$H21*(1-EXP(-0.05599*(AE$1-$G21)))*OFFSET('Exponential Model'!$I$72,($B$18-2000)+($G21-AE$1),0),IF($B$3="dm",$H21*(1-EXP(-0.05599*(AE$1-$G21)))*OFFSET('Dispersion Model'!$I$72,($B$18-2000)+($G21-AE$1),0),IF($B$3="pm",$H21*(1-EXP(-0.05599*(AE$1-$G21)))*OFFSET('Piston Model'!$I$72,($B$18-2000)+($G21-AE$1),0),"Wrong Code in B3"))),IF($B$3="em",$H21*OFFSET('Exponential Model'!$I$72,($B$18-2000)+($G21-AE$1),0),IF($B$3="dm",$H21*OFFSET('Dispersion Model'!$I$72,($B$18-2000)+($G21-AE$1),0),IF($B$3="pm",$H21*OFFSET('Piston Model'!$I$72,($B$18-2000)+($G21-AE$1),0),"Wrong Code in B3")))),0)</f>
        <v>0</v>
      </c>
      <c r="AF21">
        <f ca="1">IF(AF$1&gt;$G21,IF($B$15="he",IF($B$3="em",$H21*(1-EXP(-0.05599*(AF$1-$G21)))*OFFSET('Exponential Model'!$I$72,($B$18-2000)+($G21-AF$1),0),IF($B$3="dm",$H21*(1-EXP(-0.05599*(AF$1-$G21)))*OFFSET('Dispersion Model'!$I$72,($B$18-2000)+($G21-AF$1),0),IF($B$3="pm",$H21*(1-EXP(-0.05599*(AF$1-$G21)))*OFFSET('Piston Model'!$I$72,($B$18-2000)+($G21-AF$1),0),"Wrong Code in B3"))),IF($B$3="em",$H21*OFFSET('Exponential Model'!$I$72,($B$18-2000)+($G21-AF$1),0),IF($B$3="dm",$H21*OFFSET('Dispersion Model'!$I$72,($B$18-2000)+($G21-AF$1),0),IF($B$3="pm",$H21*OFFSET('Piston Model'!$I$72,($B$18-2000)+($G21-AF$1),0),"Wrong Code in B3")))),0)</f>
        <v>0</v>
      </c>
      <c r="AG21">
        <f ca="1">IF(AG$1&gt;$G21,IF($B$15="he",IF($B$3="em",$H21*(1-EXP(-0.05599*(AG$1-$G21)))*OFFSET('Exponential Model'!$I$72,($B$18-2000)+($G21-AG$1),0),IF($B$3="dm",$H21*(1-EXP(-0.05599*(AG$1-$G21)))*OFFSET('Dispersion Model'!$I$72,($B$18-2000)+($G21-AG$1),0),IF($B$3="pm",$H21*(1-EXP(-0.05599*(AG$1-$G21)))*OFFSET('Piston Model'!$I$72,($B$18-2000)+($G21-AG$1),0),"Wrong Code in B3"))),IF($B$3="em",$H21*OFFSET('Exponential Model'!$I$72,($B$18-2000)+($G21-AG$1),0),IF($B$3="dm",$H21*OFFSET('Dispersion Model'!$I$72,($B$18-2000)+($G21-AG$1),0),IF($B$3="pm",$H21*OFFSET('Piston Model'!$I$72,($B$18-2000)+($G21-AG$1),0),"Wrong Code in B3")))),0)</f>
        <v>0</v>
      </c>
      <c r="AH21">
        <f ca="1">IF(AH$1&gt;$G21,IF($B$15="he",IF($B$3="em",$H21*(1-EXP(-0.05599*(AH$1-$G21)))*OFFSET('Exponential Model'!$I$72,($B$18-2000)+($G21-AH$1),0),IF($B$3="dm",$H21*(1-EXP(-0.05599*(AH$1-$G21)))*OFFSET('Dispersion Model'!$I$72,($B$18-2000)+($G21-AH$1),0),IF($B$3="pm",$H21*(1-EXP(-0.05599*(AH$1-$G21)))*OFFSET('Piston Model'!$I$72,($B$18-2000)+($G21-AH$1),0),"Wrong Code in B3"))),IF($B$3="em",$H21*OFFSET('Exponential Model'!$I$72,($B$18-2000)+($G21-AH$1),0),IF($B$3="dm",$H21*OFFSET('Dispersion Model'!$I$72,($B$18-2000)+($G21-AH$1),0),IF($B$3="pm",$H21*OFFSET('Piston Model'!$I$72,($B$18-2000)+($G21-AH$1),0),"Wrong Code in B3")))),0)</f>
        <v>0</v>
      </c>
      <c r="AI21">
        <f ca="1">IF(AI$1&gt;$G21,IF($B$15="he",IF($B$3="em",$H21*(1-EXP(-0.05599*(AI$1-$G21)))*OFFSET('Exponential Model'!$I$72,($B$18-2000)+($G21-AI$1),0),IF($B$3="dm",$H21*(1-EXP(-0.05599*(AI$1-$G21)))*OFFSET('Dispersion Model'!$I$72,($B$18-2000)+($G21-AI$1),0),IF($B$3="pm",$H21*(1-EXP(-0.05599*(AI$1-$G21)))*OFFSET('Piston Model'!$I$72,($B$18-2000)+($G21-AI$1),0),"Wrong Code in B3"))),IF($B$3="em",$H21*OFFSET('Exponential Model'!$I$72,($B$18-2000)+($G21-AI$1),0),IF($B$3="dm",$H21*OFFSET('Dispersion Model'!$I$72,($B$18-2000)+($G21-AI$1),0),IF($B$3="pm",$H21*OFFSET('Piston Model'!$I$72,($B$18-2000)+($G21-AI$1),0),"Wrong Code in B3")))),0)</f>
        <v>0</v>
      </c>
      <c r="AJ21">
        <f ca="1">IF(AJ$1&gt;$G21,IF($B$15="he",IF($B$3="em",$H21*(1-EXP(-0.05599*(AJ$1-$G21)))*OFFSET('Exponential Model'!$I$72,($B$18-2000)+($G21-AJ$1),0),IF($B$3="dm",$H21*(1-EXP(-0.05599*(AJ$1-$G21)))*OFFSET('Dispersion Model'!$I$72,($B$18-2000)+($G21-AJ$1),0),IF($B$3="pm",$H21*(1-EXP(-0.05599*(AJ$1-$G21)))*OFFSET('Piston Model'!$I$72,($B$18-2000)+($G21-AJ$1),0),"Wrong Code in B3"))),IF($B$3="em",$H21*OFFSET('Exponential Model'!$I$72,($B$18-2000)+($G21-AJ$1),0),IF($B$3="dm",$H21*OFFSET('Dispersion Model'!$I$72,($B$18-2000)+($G21-AJ$1),0),IF($B$3="pm",$H21*OFFSET('Piston Model'!$I$72,($B$18-2000)+($G21-AJ$1),0),"Wrong Code in B3")))),0)</f>
        <v>0</v>
      </c>
      <c r="AK21">
        <f ca="1">IF(AK$1&gt;$G21,IF($B$15="he",IF($B$3="em",$H21*(1-EXP(-0.05599*(AK$1-$G21)))*OFFSET('Exponential Model'!$I$72,($B$18-2000)+($G21-AK$1),0),IF($B$3="dm",$H21*(1-EXP(-0.05599*(AK$1-$G21)))*OFFSET('Dispersion Model'!$I$72,($B$18-2000)+($G21-AK$1),0),IF($B$3="pm",$H21*(1-EXP(-0.05599*(AK$1-$G21)))*OFFSET('Piston Model'!$I$72,($B$18-2000)+($G21-AK$1),0),"Wrong Code in B3"))),IF($B$3="em",$H21*OFFSET('Exponential Model'!$I$72,($B$18-2000)+($G21-AK$1),0),IF($B$3="dm",$H21*OFFSET('Dispersion Model'!$I$72,($B$18-2000)+($G21-AK$1),0),IF($B$3="pm",$H21*OFFSET('Piston Model'!$I$72,($B$18-2000)+($G21-AK$1),0),"Wrong Code in B3")))),0)</f>
        <v>0</v>
      </c>
      <c r="AL21">
        <f ca="1">IF(AL$1&gt;$G21,IF($B$15="he",IF($B$3="em",$H21*(1-EXP(-0.05599*(AL$1-$G21)))*OFFSET('Exponential Model'!$I$72,($B$18-2000)+($G21-AL$1),0),IF($B$3="dm",$H21*(1-EXP(-0.05599*(AL$1-$G21)))*OFFSET('Dispersion Model'!$I$72,($B$18-2000)+($G21-AL$1),0),IF($B$3="pm",$H21*(1-EXP(-0.05599*(AL$1-$G21)))*OFFSET('Piston Model'!$I$72,($B$18-2000)+($G21-AL$1),0),"Wrong Code in B3"))),IF($B$3="em",$H21*OFFSET('Exponential Model'!$I$72,($B$18-2000)+($G21-AL$1),0),IF($B$3="dm",$H21*OFFSET('Dispersion Model'!$I$72,($B$18-2000)+($G21-AL$1),0),IF($B$3="pm",$H21*OFFSET('Piston Model'!$I$72,($B$18-2000)+($G21-AL$1),0),"Wrong Code in B3")))),0)</f>
        <v>0</v>
      </c>
      <c r="AM21">
        <f ca="1">IF(AM$1&gt;$G21,IF($B$15="he",IF($B$3="em",$H21*(1-EXP(-0.05599*(AM$1-$G21)))*OFFSET('Exponential Model'!$I$72,($B$18-2000)+($G21-AM$1),0),IF($B$3="dm",$H21*(1-EXP(-0.05599*(AM$1-$G21)))*OFFSET('Dispersion Model'!$I$72,($B$18-2000)+($G21-AM$1),0),IF($B$3="pm",$H21*(1-EXP(-0.05599*(AM$1-$G21)))*OFFSET('Piston Model'!$I$72,($B$18-2000)+($G21-AM$1),0),"Wrong Code in B3"))),IF($B$3="em",$H21*OFFSET('Exponential Model'!$I$72,($B$18-2000)+($G21-AM$1),0),IF($B$3="dm",$H21*OFFSET('Dispersion Model'!$I$72,($B$18-2000)+($G21-AM$1),0),IF($B$3="pm",$H21*OFFSET('Piston Model'!$I$72,($B$18-2000)+($G21-AM$1),0),"Wrong Code in B3")))),0)</f>
        <v>0</v>
      </c>
      <c r="AN21">
        <f ca="1">IF(AN$1&gt;$G21,IF($B$15="he",IF($B$3="em",$H21*(1-EXP(-0.05599*(AN$1-$G21)))*OFFSET('Exponential Model'!$I$72,($B$18-2000)+($G21-AN$1),0),IF($B$3="dm",$H21*(1-EXP(-0.05599*(AN$1-$G21)))*OFFSET('Dispersion Model'!$I$72,($B$18-2000)+($G21-AN$1),0),IF($B$3="pm",$H21*(1-EXP(-0.05599*(AN$1-$G21)))*OFFSET('Piston Model'!$I$72,($B$18-2000)+($G21-AN$1),0),"Wrong Code in B3"))),IF($B$3="em",$H21*OFFSET('Exponential Model'!$I$72,($B$18-2000)+($G21-AN$1),0),IF($B$3="dm",$H21*OFFSET('Dispersion Model'!$I$72,($B$18-2000)+($G21-AN$1),0),IF($B$3="pm",$H21*OFFSET('Piston Model'!$I$72,($B$18-2000)+($G21-AN$1),0),"Wrong Code in B3")))),0)</f>
        <v>0</v>
      </c>
      <c r="AO21">
        <f ca="1">IF(AO$1&gt;$G21,IF($B$15="he",IF($B$3="em",$H21*(1-EXP(-0.05599*(AO$1-$G21)))*OFFSET('Exponential Model'!$I$72,($B$18-2000)+($G21-AO$1),0),IF($B$3="dm",$H21*(1-EXP(-0.05599*(AO$1-$G21)))*OFFSET('Dispersion Model'!$I$72,($B$18-2000)+($G21-AO$1),0),IF($B$3="pm",$H21*(1-EXP(-0.05599*(AO$1-$G21)))*OFFSET('Piston Model'!$I$72,($B$18-2000)+($G21-AO$1),0),"Wrong Code in B3"))),IF($B$3="em",$H21*OFFSET('Exponential Model'!$I$72,($B$18-2000)+($G21-AO$1),0),IF($B$3="dm",$H21*OFFSET('Dispersion Model'!$I$72,($B$18-2000)+($G21-AO$1),0),IF($B$3="pm",$H21*OFFSET('Piston Model'!$I$72,($B$18-2000)+($G21-AO$1),0),"Wrong Code in B3")))),0)</f>
        <v>0</v>
      </c>
      <c r="AP21">
        <f ca="1">IF(AP$1&gt;$G21,IF($B$15="he",IF($B$3="em",$H21*(1-EXP(-0.05599*(AP$1-$G21)))*OFFSET('Exponential Model'!$I$72,($B$18-2000)+($G21-AP$1),0),IF($B$3="dm",$H21*(1-EXP(-0.05599*(AP$1-$G21)))*OFFSET('Dispersion Model'!$I$72,($B$18-2000)+($G21-AP$1),0),IF($B$3="pm",$H21*(1-EXP(-0.05599*(AP$1-$G21)))*OFFSET('Piston Model'!$I$72,($B$18-2000)+($G21-AP$1),0),"Wrong Code in B3"))),IF($B$3="em",$H21*OFFSET('Exponential Model'!$I$72,($B$18-2000)+($G21-AP$1),0),IF($B$3="dm",$H21*OFFSET('Dispersion Model'!$I$72,($B$18-2000)+($G21-AP$1),0),IF($B$3="pm",$H21*OFFSET('Piston Model'!$I$72,($B$18-2000)+($G21-AP$1),0),"Wrong Code in B3")))),0)</f>
        <v>0</v>
      </c>
      <c r="AQ21">
        <f ca="1">IF(AQ$1&gt;$G21,IF($B$15="he",IF($B$3="em",$H21*(1-EXP(-0.05599*(AQ$1-$G21)))*OFFSET('Exponential Model'!$I$72,($B$18-2000)+($G21-AQ$1),0),IF($B$3="dm",$H21*(1-EXP(-0.05599*(AQ$1-$G21)))*OFFSET('Dispersion Model'!$I$72,($B$18-2000)+($G21-AQ$1),0),IF($B$3="pm",$H21*(1-EXP(-0.05599*(AQ$1-$G21)))*OFFSET('Piston Model'!$I$72,($B$18-2000)+($G21-AQ$1),0),"Wrong Code in B3"))),IF($B$3="em",$H21*OFFSET('Exponential Model'!$I$72,($B$18-2000)+($G21-AQ$1),0),IF($B$3="dm",$H21*OFFSET('Dispersion Model'!$I$72,($B$18-2000)+($G21-AQ$1),0),IF($B$3="pm",$H21*OFFSET('Piston Model'!$I$72,($B$18-2000)+($G21-AQ$1),0),"Wrong Code in B3")))),0)</f>
        <v>0</v>
      </c>
      <c r="AR21">
        <f ca="1">IF(AR$1&gt;$G21,IF($B$15="he",IF($B$3="em",$H21*(1-EXP(-0.05599*(AR$1-$G21)))*OFFSET('Exponential Model'!$I$72,($B$18-2000)+($G21-AR$1),0),IF($B$3="dm",$H21*(1-EXP(-0.05599*(AR$1-$G21)))*OFFSET('Dispersion Model'!$I$72,($B$18-2000)+($G21-AR$1),0),IF($B$3="pm",$H21*(1-EXP(-0.05599*(AR$1-$G21)))*OFFSET('Piston Model'!$I$72,($B$18-2000)+($G21-AR$1),0),"Wrong Code in B3"))),IF($B$3="em",$H21*OFFSET('Exponential Model'!$I$72,($B$18-2000)+($G21-AR$1),0),IF($B$3="dm",$H21*OFFSET('Dispersion Model'!$I$72,($B$18-2000)+($G21-AR$1),0),IF($B$3="pm",$H21*OFFSET('Piston Model'!$I$72,($B$18-2000)+($G21-AR$1),0),"Wrong Code in B3")))),0)</f>
        <v>0</v>
      </c>
      <c r="AS21">
        <f ca="1">IF(AS$1&gt;$G21,IF($B$15="he",IF($B$3="em",$H21*(1-EXP(-0.05599*(AS$1-$G21)))*OFFSET('Exponential Model'!$I$72,($B$18-2000)+($G21-AS$1),0),IF($B$3="dm",$H21*(1-EXP(-0.05599*(AS$1-$G21)))*OFFSET('Dispersion Model'!$I$72,($B$18-2000)+($G21-AS$1),0),IF($B$3="pm",$H21*(1-EXP(-0.05599*(AS$1-$G21)))*OFFSET('Piston Model'!$I$72,($B$18-2000)+($G21-AS$1),0),"Wrong Code in B3"))),IF($B$3="em",$H21*OFFSET('Exponential Model'!$I$72,($B$18-2000)+($G21-AS$1),0),IF($B$3="dm",$H21*OFFSET('Dispersion Model'!$I$72,($B$18-2000)+($G21-AS$1),0),IF($B$3="pm",$H21*OFFSET('Piston Model'!$I$72,($B$18-2000)+($G21-AS$1),0),"Wrong Code in B3")))),0)</f>
        <v>0</v>
      </c>
      <c r="AT21">
        <f ca="1">IF(AT$1&gt;$G21,IF($B$15="he",IF($B$3="em",$H21*(1-EXP(-0.05599*(AT$1-$G21)))*OFFSET('Exponential Model'!$I$72,($B$18-2000)+($G21-AT$1),0),IF($B$3="dm",$H21*(1-EXP(-0.05599*(AT$1-$G21)))*OFFSET('Dispersion Model'!$I$72,($B$18-2000)+($G21-AT$1),0),IF($B$3="pm",$H21*(1-EXP(-0.05599*(AT$1-$G21)))*OFFSET('Piston Model'!$I$72,($B$18-2000)+($G21-AT$1),0),"Wrong Code in B3"))),IF($B$3="em",$H21*OFFSET('Exponential Model'!$I$72,($B$18-2000)+($G21-AT$1),0),IF($B$3="dm",$H21*OFFSET('Dispersion Model'!$I$72,($B$18-2000)+($G21-AT$1),0),IF($B$3="pm",$H21*OFFSET('Piston Model'!$I$72,($B$18-2000)+($G21-AT$1),0),"Wrong Code in B3")))),0)</f>
        <v>0</v>
      </c>
      <c r="AU21">
        <f ca="1">IF(AU$1&gt;$G21,IF($B$15="he",IF($B$3="em",$H21*(1-EXP(-0.05599*(AU$1-$G21)))*OFFSET('Exponential Model'!$I$72,($B$18-2000)+($G21-AU$1),0),IF($B$3="dm",$H21*(1-EXP(-0.05599*(AU$1-$G21)))*OFFSET('Dispersion Model'!$I$72,($B$18-2000)+($G21-AU$1),0),IF($B$3="pm",$H21*(1-EXP(-0.05599*(AU$1-$G21)))*OFFSET('Piston Model'!$I$72,($B$18-2000)+($G21-AU$1),0),"Wrong Code in B3"))),IF($B$3="em",$H21*OFFSET('Exponential Model'!$I$72,($B$18-2000)+($G21-AU$1),0),IF($B$3="dm",$H21*OFFSET('Dispersion Model'!$I$72,($B$18-2000)+($G21-AU$1),0),IF($B$3="pm",$H21*OFFSET('Piston Model'!$I$72,($B$18-2000)+($G21-AU$1),0),"Wrong Code in B3")))),0)</f>
        <v>0</v>
      </c>
      <c r="AV21">
        <f ca="1">IF(AV$1&gt;$G21,IF($B$15="he",IF($B$3="em",$H21*(1-EXP(-0.05599*(AV$1-$G21)))*OFFSET('Exponential Model'!$I$72,($B$18-2000)+($G21-AV$1),0),IF($B$3="dm",$H21*(1-EXP(-0.05599*(AV$1-$G21)))*OFFSET('Dispersion Model'!$I$72,($B$18-2000)+($G21-AV$1),0),IF($B$3="pm",$H21*(1-EXP(-0.05599*(AV$1-$G21)))*OFFSET('Piston Model'!$I$72,($B$18-2000)+($G21-AV$1),0),"Wrong Code in B3"))),IF($B$3="em",$H21*OFFSET('Exponential Model'!$I$72,($B$18-2000)+($G21-AV$1),0),IF($B$3="dm",$H21*OFFSET('Dispersion Model'!$I$72,($B$18-2000)+($G21-AV$1),0),IF($B$3="pm",$H21*OFFSET('Piston Model'!$I$72,($B$18-2000)+($G21-AV$1),0),"Wrong Code in B3")))),0)</f>
        <v>0</v>
      </c>
      <c r="AW21">
        <f ca="1">IF(AW$1&gt;$G21,IF($B$15="he",IF($B$3="em",$H21*(1-EXP(-0.05599*(AW$1-$G21)))*OFFSET('Exponential Model'!$I$72,($B$18-2000)+($G21-AW$1),0),IF($B$3="dm",$H21*(1-EXP(-0.05599*(AW$1-$G21)))*OFFSET('Dispersion Model'!$I$72,($B$18-2000)+($G21-AW$1),0),IF($B$3="pm",$H21*(1-EXP(-0.05599*(AW$1-$G21)))*OFFSET('Piston Model'!$I$72,($B$18-2000)+($G21-AW$1),0),"Wrong Code in B3"))),IF($B$3="em",$H21*OFFSET('Exponential Model'!$I$72,($B$18-2000)+($G21-AW$1),0),IF($B$3="dm",$H21*OFFSET('Dispersion Model'!$I$72,($B$18-2000)+($G21-AW$1),0),IF($B$3="pm",$H21*OFFSET('Piston Model'!$I$72,($B$18-2000)+($G21-AW$1),0),"Wrong Code in B3")))),0)</f>
        <v>0</v>
      </c>
      <c r="AX21">
        <f ca="1">IF(AX$1&gt;$G21,IF($B$15="he",IF($B$3="em",$H21*(1-EXP(-0.05599*(AX$1-$G21)))*OFFSET('Exponential Model'!$I$72,($B$18-2000)+($G21-AX$1),0),IF($B$3="dm",$H21*(1-EXP(-0.05599*(AX$1-$G21)))*OFFSET('Dispersion Model'!$I$72,($B$18-2000)+($G21-AX$1),0),IF($B$3="pm",$H21*(1-EXP(-0.05599*(AX$1-$G21)))*OFFSET('Piston Model'!$I$72,($B$18-2000)+($G21-AX$1),0),"Wrong Code in B3"))),IF($B$3="em",$H21*OFFSET('Exponential Model'!$I$72,($B$18-2000)+($G21-AX$1),0),IF($B$3="dm",$H21*OFFSET('Dispersion Model'!$I$72,($B$18-2000)+($G21-AX$1),0),IF($B$3="pm",$H21*OFFSET('Piston Model'!$I$72,($B$18-2000)+($G21-AX$1),0),"Wrong Code in B3")))),0)</f>
        <v>0</v>
      </c>
      <c r="AY21">
        <f ca="1">IF(AY$1&gt;$G21,IF($B$15="he",IF($B$3="em",$H21*(1-EXP(-0.05599*(AY$1-$G21)))*OFFSET('Exponential Model'!$I$72,($B$18-2000)+($G21-AY$1),0),IF($B$3="dm",$H21*(1-EXP(-0.05599*(AY$1-$G21)))*OFFSET('Dispersion Model'!$I$72,($B$18-2000)+($G21-AY$1),0),IF($B$3="pm",$H21*(1-EXP(-0.05599*(AY$1-$G21)))*OFFSET('Piston Model'!$I$72,($B$18-2000)+($G21-AY$1),0),"Wrong Code in B3"))),IF($B$3="em",$H21*OFFSET('Exponential Model'!$I$72,($B$18-2000)+($G21-AY$1),0),IF($B$3="dm",$H21*OFFSET('Dispersion Model'!$I$72,($B$18-2000)+($G21-AY$1),0),IF($B$3="pm",$H21*OFFSET('Piston Model'!$I$72,($B$18-2000)+($G21-AY$1),0),"Wrong Code in B3")))),0)</f>
        <v>0</v>
      </c>
      <c r="AZ21">
        <f ca="1">IF(AZ$1&gt;$G21,IF($B$15="he",IF($B$3="em",$H21*(1-EXP(-0.05599*(AZ$1-$G21)))*OFFSET('Exponential Model'!$I$72,($B$18-2000)+($G21-AZ$1),0),IF($B$3="dm",$H21*(1-EXP(-0.05599*(AZ$1-$G21)))*OFFSET('Dispersion Model'!$I$72,($B$18-2000)+($G21-AZ$1),0),IF($B$3="pm",$H21*(1-EXP(-0.05599*(AZ$1-$G21)))*OFFSET('Piston Model'!$I$72,($B$18-2000)+($G21-AZ$1),0),"Wrong Code in B3"))),IF($B$3="em",$H21*OFFSET('Exponential Model'!$I$72,($B$18-2000)+($G21-AZ$1),0),IF($B$3="dm",$H21*OFFSET('Dispersion Model'!$I$72,($B$18-2000)+($G21-AZ$1),0),IF($B$3="pm",$H21*OFFSET('Piston Model'!$I$72,($B$18-2000)+($G21-AZ$1),0),"Wrong Code in B3")))),0)</f>
        <v>0</v>
      </c>
      <c r="BA21">
        <f ca="1">IF(BA$1&gt;$G21,IF($B$15="he",IF($B$3="em",$H21*(1-EXP(-0.05599*(BA$1-$G21)))*OFFSET('Exponential Model'!$I$72,($B$18-2000)+($G21-BA$1),0),IF($B$3="dm",$H21*(1-EXP(-0.05599*(BA$1-$G21)))*OFFSET('Dispersion Model'!$I$72,($B$18-2000)+($G21-BA$1),0),IF($B$3="pm",$H21*(1-EXP(-0.05599*(BA$1-$G21)))*OFFSET('Piston Model'!$I$72,($B$18-2000)+($G21-BA$1),0),"Wrong Code in B3"))),IF($B$3="em",$H21*OFFSET('Exponential Model'!$I$72,($B$18-2000)+($G21-BA$1),0),IF($B$3="dm",$H21*OFFSET('Dispersion Model'!$I$72,($B$18-2000)+($G21-BA$1),0),IF($B$3="pm",$H21*OFFSET('Piston Model'!$I$72,($B$18-2000)+($G21-BA$1),0),"Wrong Code in B3")))),0)</f>
        <v>0</v>
      </c>
      <c r="BB21">
        <f ca="1">IF(BB$1&gt;$G21,IF($B$15="he",IF($B$3="em",$H21*(1-EXP(-0.05599*(BB$1-$G21)))*OFFSET('Exponential Model'!$I$72,($B$18-2000)+($G21-BB$1),0),IF($B$3="dm",$H21*(1-EXP(-0.05599*(BB$1-$G21)))*OFFSET('Dispersion Model'!$I$72,($B$18-2000)+($G21-BB$1),0),IF($B$3="pm",$H21*(1-EXP(-0.05599*(BB$1-$G21)))*OFFSET('Piston Model'!$I$72,($B$18-2000)+($G21-BB$1),0),"Wrong Code in B3"))),IF($B$3="em",$H21*OFFSET('Exponential Model'!$I$72,($B$18-2000)+($G21-BB$1),0),IF($B$3="dm",$H21*OFFSET('Dispersion Model'!$I$72,($B$18-2000)+($G21-BB$1),0),IF($B$3="pm",$H21*OFFSET('Piston Model'!$I$72,($B$18-2000)+($G21-BB$1),0),"Wrong Code in B3")))),0)</f>
        <v>0</v>
      </c>
      <c r="BC21">
        <f ca="1">IF(BC$1&gt;$G21,IF($B$15="he",IF($B$3="em",$H21*(1-EXP(-0.05599*(BC$1-$G21)))*OFFSET('Exponential Model'!$I$72,($B$18-2000)+($G21-BC$1),0),IF($B$3="dm",$H21*(1-EXP(-0.05599*(BC$1-$G21)))*OFFSET('Dispersion Model'!$I$72,($B$18-2000)+($G21-BC$1),0),IF($B$3="pm",$H21*(1-EXP(-0.05599*(BC$1-$G21)))*OFFSET('Piston Model'!$I$72,($B$18-2000)+($G21-BC$1),0),"Wrong Code in B3"))),IF($B$3="em",$H21*OFFSET('Exponential Model'!$I$72,($B$18-2000)+($G21-BC$1),0),IF($B$3="dm",$H21*OFFSET('Dispersion Model'!$I$72,($B$18-2000)+($G21-BC$1),0),IF($B$3="pm",$H21*OFFSET('Piston Model'!$I$72,($B$18-2000)+($G21-BC$1),0),"Wrong Code in B3")))),0)</f>
        <v>0</v>
      </c>
      <c r="BD21">
        <f ca="1">IF(BD$1&gt;$G21,IF($B$15="he",IF($B$3="em",$H21*(1-EXP(-0.05599*(BD$1-$G21)))*OFFSET('Exponential Model'!$I$72,($B$18-2000)+($G21-BD$1),0),IF($B$3="dm",$H21*(1-EXP(-0.05599*(BD$1-$G21)))*OFFSET('Dispersion Model'!$I$72,($B$18-2000)+($G21-BD$1),0),IF($B$3="pm",$H21*(1-EXP(-0.05599*(BD$1-$G21)))*OFFSET('Piston Model'!$I$72,($B$18-2000)+($G21-BD$1),0),"Wrong Code in B3"))),IF($B$3="em",$H21*OFFSET('Exponential Model'!$I$72,($B$18-2000)+($G21-BD$1),0),IF($B$3="dm",$H21*OFFSET('Dispersion Model'!$I$72,($B$18-2000)+($G21-BD$1),0),IF($B$3="pm",$H21*OFFSET('Piston Model'!$I$72,($B$18-2000)+($G21-BD$1),0),"Wrong Code in B3")))),0)</f>
        <v>0</v>
      </c>
      <c r="BE21">
        <f ca="1">IF(BE$1&gt;$G21,IF($B$15="he",IF($B$3="em",$H21*(1-EXP(-0.05599*(BE$1-$G21)))*OFFSET('Exponential Model'!$I$72,($B$18-2000)+($G21-BE$1),0),IF($B$3="dm",$H21*(1-EXP(-0.05599*(BE$1-$G21)))*OFFSET('Dispersion Model'!$I$72,($B$18-2000)+($G21-BE$1),0),IF($B$3="pm",$H21*(1-EXP(-0.05599*(BE$1-$G21)))*OFFSET('Piston Model'!$I$72,($B$18-2000)+($G21-BE$1),0),"Wrong Code in B3"))),IF($B$3="em",$H21*OFFSET('Exponential Model'!$I$72,($B$18-2000)+($G21-BE$1),0),IF($B$3="dm",$H21*OFFSET('Dispersion Model'!$I$72,($B$18-2000)+($G21-BE$1),0),IF($B$3="pm",$H21*OFFSET('Piston Model'!$I$72,($B$18-2000)+($G21-BE$1),0),"Wrong Code in B3")))),0)</f>
        <v>0</v>
      </c>
      <c r="BF21">
        <f ca="1">IF(BF$1&gt;$G21,IF($B$15="he",IF($B$3="em",$H21*(1-EXP(-0.05599*(BF$1-$G21)))*OFFSET('Exponential Model'!$I$72,($B$18-2000)+($G21-BF$1),0),IF($B$3="dm",$H21*(1-EXP(-0.05599*(BF$1-$G21)))*OFFSET('Dispersion Model'!$I$72,($B$18-2000)+($G21-BF$1),0),IF($B$3="pm",$H21*(1-EXP(-0.05599*(BF$1-$G21)))*OFFSET('Piston Model'!$I$72,($B$18-2000)+($G21-BF$1),0),"Wrong Code in B3"))),IF($B$3="em",$H21*OFFSET('Exponential Model'!$I$72,($B$18-2000)+($G21-BF$1),0),IF($B$3="dm",$H21*OFFSET('Dispersion Model'!$I$72,($B$18-2000)+($G21-BF$1),0),IF($B$3="pm",$H21*OFFSET('Piston Model'!$I$72,($B$18-2000)+($G21-BF$1),0),"Wrong Code in B3")))),0)</f>
        <v>0</v>
      </c>
      <c r="BG21">
        <f ca="1">IF(BG$1&gt;$G21,IF($B$15="he",IF($B$3="em",$H21*(1-EXP(-0.05599*(BG$1-$G21)))*OFFSET('Exponential Model'!$I$72,($B$18-2000)+($G21-BG$1),0),IF($B$3="dm",$H21*(1-EXP(-0.05599*(BG$1-$G21)))*OFFSET('Dispersion Model'!$I$72,($B$18-2000)+($G21-BG$1),0),IF($B$3="pm",$H21*(1-EXP(-0.05599*(BG$1-$G21)))*OFFSET('Piston Model'!$I$72,($B$18-2000)+($G21-BG$1),0),"Wrong Code in B3"))),IF($B$3="em",$H21*OFFSET('Exponential Model'!$I$72,($B$18-2000)+($G21-BG$1),0),IF($B$3="dm",$H21*OFFSET('Dispersion Model'!$I$72,($B$18-2000)+($G21-BG$1),0),IF($B$3="pm",$H21*OFFSET('Piston Model'!$I$72,($B$18-2000)+($G21-BG$1),0),"Wrong Code in B3")))),0)</f>
        <v>0</v>
      </c>
    </row>
    <row r="22" spans="1:59" x14ac:dyDescent="0.15">
      <c r="A22" t="s">
        <v>34</v>
      </c>
      <c r="B22" s="4">
        <f>INTERFACE!B24</f>
        <v>18.8</v>
      </c>
      <c r="G22">
        <v>1950</v>
      </c>
      <c r="H22">
        <f>IF($B$15="tr",'Tritium Input'!H31,IF($B$15="cfc",'CFC Input'!H31,IF($B$15="kr",'85Kr Input'!H31,IF($B$15="he",'Tritium Input'!H31,"Wrong Code in B12!"))))</f>
        <v>6.7</v>
      </c>
      <c r="I22">
        <f ca="1">IF(I$1&gt;$G22,IF($B$15="he",IF($B$3="em",$H22*(1-EXP(-0.05599*(I$1-$G22)))*OFFSET('Exponential Model'!$I$72,($B$18-2000)+($G22-I$1),0),IF($B$3="dm",$H22*(1-EXP(-0.05599*(I$1-$G22)))*OFFSET('Dispersion Model'!$I$72,($B$18-2000)+($G22-I$1),0),IF($B$3="pm",$H22*(1-EXP(-0.05599*(I$1-$G22)))*OFFSET('Piston Model'!$I$72,($B$18-2000)+($G22-I$1),0),"Wrong Code in B3"))),IF($B$3="em",$H22*OFFSET('Exponential Model'!$I$72,($B$18-2000)+($G22-I$1),0),IF($B$3="dm",$H22*OFFSET('Dispersion Model'!$I$72,($B$18-2000)+($G22-I$1),0),IF($B$3="pm",$H22*OFFSET('Piston Model'!$I$72,($B$18-2000)+($G22-I$1),0),"Wrong Code in B3")))),0)</f>
        <v>0</v>
      </c>
      <c r="J22">
        <f ca="1">IF(J$1&gt;$G22,IF($B$15="he",IF($B$3="em",$H22*(1-EXP(-0.05599*(J$1-$G22)))*OFFSET('Exponential Model'!$I$72,($B$18-2000)+($G22-J$1),0),IF($B$3="dm",$H22*(1-EXP(-0.05599*(J$1-$G22)))*OFFSET('Dispersion Model'!$I$72,($B$18-2000)+($G22-J$1),0),IF($B$3="pm",$H22*(1-EXP(-0.05599*(J$1-$G22)))*OFFSET('Piston Model'!$I$72,($B$18-2000)+($G22-J$1),0),"Wrong Code in B3"))),IF($B$3="em",$H22*OFFSET('Exponential Model'!$I$72,($B$18-2000)+($G22-J$1),0),IF($B$3="dm",$H22*OFFSET('Dispersion Model'!$I$72,($B$18-2000)+($G22-J$1),0),IF($B$3="pm",$H22*OFFSET('Piston Model'!$I$72,($B$18-2000)+($G22-J$1),0),"Wrong Code in B3")))),0)</f>
        <v>0</v>
      </c>
      <c r="K22">
        <f ca="1">IF(K$1&gt;$G22,IF($B$15="he",IF($B$3="em",$H22*(1-EXP(-0.05599*(K$1-$G22)))*OFFSET('Exponential Model'!$I$72,($B$18-2000)+($G22-K$1),0),IF($B$3="dm",$H22*(1-EXP(-0.05599*(K$1-$G22)))*OFFSET('Dispersion Model'!$I$72,($B$18-2000)+($G22-K$1),0),IF($B$3="pm",$H22*(1-EXP(-0.05599*(K$1-$G22)))*OFFSET('Piston Model'!$I$72,($B$18-2000)+($G22-K$1),0),"Wrong Code in B3"))),IF($B$3="em",$H22*OFFSET('Exponential Model'!$I$72,($B$18-2000)+($G22-K$1),0),IF($B$3="dm",$H22*OFFSET('Dispersion Model'!$I$72,($B$18-2000)+($G22-K$1),0),IF($B$3="pm",$H22*OFFSET('Piston Model'!$I$72,($B$18-2000)+($G22-K$1),0),"Wrong Code in B3")))),0)</f>
        <v>0</v>
      </c>
      <c r="L22">
        <f ca="1">IF(L$1&gt;$G22,IF($B$15="he",IF($B$3="em",$H22*(1-EXP(-0.05599*(L$1-$G22)))*OFFSET('Exponential Model'!$I$72,($B$18-2000)+($G22-L$1),0),IF($B$3="dm",$H22*(1-EXP(-0.05599*(L$1-$G22)))*OFFSET('Dispersion Model'!$I$72,($B$18-2000)+($G22-L$1),0),IF($B$3="pm",$H22*(1-EXP(-0.05599*(L$1-$G22)))*OFFSET('Piston Model'!$I$72,($B$18-2000)+($G22-L$1),0),"Wrong Code in B3"))),IF($B$3="em",$H22*OFFSET('Exponential Model'!$I$72,($B$18-2000)+($G22-L$1),0),IF($B$3="dm",$H22*OFFSET('Dispersion Model'!$I$72,($B$18-2000)+($G22-L$1),0),IF($B$3="pm",$H22*OFFSET('Piston Model'!$I$72,($B$18-2000)+($G22-L$1),0),"Wrong Code in B3")))),0)</f>
        <v>0</v>
      </c>
      <c r="M22">
        <f ca="1">IF(M$1&gt;$G22,IF($B$15="he",IF($B$3="em",$H22*(1-EXP(-0.05599*(M$1-$G22)))*OFFSET('Exponential Model'!$I$72,($B$18-2000)+($G22-M$1),0),IF($B$3="dm",$H22*(1-EXP(-0.05599*(M$1-$G22)))*OFFSET('Dispersion Model'!$I$72,($B$18-2000)+($G22-M$1),0),IF($B$3="pm",$H22*(1-EXP(-0.05599*(M$1-$G22)))*OFFSET('Piston Model'!$I$72,($B$18-2000)+($G22-M$1),0),"Wrong Code in B3"))),IF($B$3="em",$H22*OFFSET('Exponential Model'!$I$72,($B$18-2000)+($G22-M$1),0),IF($B$3="dm",$H22*OFFSET('Dispersion Model'!$I$72,($B$18-2000)+($G22-M$1),0),IF($B$3="pm",$H22*OFFSET('Piston Model'!$I$72,($B$18-2000)+($G22-M$1),0),"Wrong Code in B3")))),0)</f>
        <v>0</v>
      </c>
      <c r="N22">
        <f ca="1">IF(N$1&gt;$G22,IF($B$15="he",IF($B$3="em",$H22*(1-EXP(-0.05599*(N$1-$G22)))*OFFSET('Exponential Model'!$I$72,($B$18-2000)+($G22-N$1),0),IF($B$3="dm",$H22*(1-EXP(-0.05599*(N$1-$G22)))*OFFSET('Dispersion Model'!$I$72,($B$18-2000)+($G22-N$1),0),IF($B$3="pm",$H22*(1-EXP(-0.05599*(N$1-$G22)))*OFFSET('Piston Model'!$I$72,($B$18-2000)+($G22-N$1),0),"Wrong Code in B3"))),IF($B$3="em",$H22*OFFSET('Exponential Model'!$I$72,($B$18-2000)+($G22-N$1),0),IF($B$3="dm",$H22*OFFSET('Dispersion Model'!$I$72,($B$18-2000)+($G22-N$1),0),IF($B$3="pm",$H22*OFFSET('Piston Model'!$I$72,($B$18-2000)+($G22-N$1),0),"Wrong Code in B3")))),0)</f>
        <v>0</v>
      </c>
      <c r="O22">
        <f ca="1">IF(O$1&gt;$G22,IF($B$15="he",IF($B$3="em",$H22*(1-EXP(-0.05599*(O$1-$G22)))*OFFSET('Exponential Model'!$I$72,($B$18-2000)+($G22-O$1),0),IF($B$3="dm",$H22*(1-EXP(-0.05599*(O$1-$G22)))*OFFSET('Dispersion Model'!$I$72,($B$18-2000)+($G22-O$1),0),IF($B$3="pm",$H22*(1-EXP(-0.05599*(O$1-$G22)))*OFFSET('Piston Model'!$I$72,($B$18-2000)+($G22-O$1),0),"Wrong Code in B3"))),IF($B$3="em",$H22*OFFSET('Exponential Model'!$I$72,($B$18-2000)+($G22-O$1),0),IF($B$3="dm",$H22*OFFSET('Dispersion Model'!$I$72,($B$18-2000)+($G22-O$1),0),IF($B$3="pm",$H22*OFFSET('Piston Model'!$I$72,($B$18-2000)+($G22-O$1),0),"Wrong Code in B3")))),0)</f>
        <v>0</v>
      </c>
      <c r="P22">
        <f ca="1">IF(P$1&gt;$G22,IF($B$15="he",IF($B$3="em",$H22*(1-EXP(-0.05599*(P$1-$G22)))*OFFSET('Exponential Model'!$I$72,($B$18-2000)+($G22-P$1),0),IF($B$3="dm",$H22*(1-EXP(-0.05599*(P$1-$G22)))*OFFSET('Dispersion Model'!$I$72,($B$18-2000)+($G22-P$1),0),IF($B$3="pm",$H22*(1-EXP(-0.05599*(P$1-$G22)))*OFFSET('Piston Model'!$I$72,($B$18-2000)+($G22-P$1),0),"Wrong Code in B3"))),IF($B$3="em",$H22*OFFSET('Exponential Model'!$I$72,($B$18-2000)+($G22-P$1),0),IF($B$3="dm",$H22*OFFSET('Dispersion Model'!$I$72,($B$18-2000)+($G22-P$1),0),IF($B$3="pm",$H22*OFFSET('Piston Model'!$I$72,($B$18-2000)+($G22-P$1),0),"Wrong Code in B3")))),0)</f>
        <v>0</v>
      </c>
      <c r="Q22">
        <f ca="1">IF(Q$1&gt;$G22,IF($B$15="he",IF($B$3="em",$H22*(1-EXP(-0.05599*(Q$1-$G22)))*OFFSET('Exponential Model'!$I$72,($B$18-2000)+($G22-Q$1),0),IF($B$3="dm",$H22*(1-EXP(-0.05599*(Q$1-$G22)))*OFFSET('Dispersion Model'!$I$72,($B$18-2000)+($G22-Q$1),0),IF($B$3="pm",$H22*(1-EXP(-0.05599*(Q$1-$G22)))*OFFSET('Piston Model'!$I$72,($B$18-2000)+($G22-Q$1),0),"Wrong Code in B3"))),IF($B$3="em",$H22*OFFSET('Exponential Model'!$I$72,($B$18-2000)+($G22-Q$1),0),IF($B$3="dm",$H22*OFFSET('Dispersion Model'!$I$72,($B$18-2000)+($G22-Q$1),0),IF($B$3="pm",$H22*OFFSET('Piston Model'!$I$72,($B$18-2000)+($G22-Q$1),0),"Wrong Code in B3")))),0)</f>
        <v>0</v>
      </c>
      <c r="R22">
        <f ca="1">IF(R$1&gt;$G22,IF($B$15="he",IF($B$3="em",$H22*(1-EXP(-0.05599*(R$1-$G22)))*OFFSET('Exponential Model'!$I$72,($B$18-2000)+($G22-R$1),0),IF($B$3="dm",$H22*(1-EXP(-0.05599*(R$1-$G22)))*OFFSET('Dispersion Model'!$I$72,($B$18-2000)+($G22-R$1),0),IF($B$3="pm",$H22*(1-EXP(-0.05599*(R$1-$G22)))*OFFSET('Piston Model'!$I$72,($B$18-2000)+($G22-R$1),0),"Wrong Code in B3"))),IF($B$3="em",$H22*OFFSET('Exponential Model'!$I$72,($B$18-2000)+($G22-R$1),0),IF($B$3="dm",$H22*OFFSET('Dispersion Model'!$I$72,($B$18-2000)+($G22-R$1),0),IF($B$3="pm",$H22*OFFSET('Piston Model'!$I$72,($B$18-2000)+($G22-R$1),0),"Wrong Code in B3")))),0)</f>
        <v>0</v>
      </c>
      <c r="S22">
        <f ca="1">IF(S$1&gt;$G22,IF($B$15="he",IF($B$3="em",$H22*(1-EXP(-0.05599*(S$1-$G22)))*OFFSET('Exponential Model'!$I$72,($B$18-2000)+($G22-S$1),0),IF($B$3="dm",$H22*(1-EXP(-0.05599*(S$1-$G22)))*OFFSET('Dispersion Model'!$I$72,($B$18-2000)+($G22-S$1),0),IF($B$3="pm",$H22*(1-EXP(-0.05599*(S$1-$G22)))*OFFSET('Piston Model'!$I$72,($B$18-2000)+($G22-S$1),0),"Wrong Code in B3"))),IF($B$3="em",$H22*OFFSET('Exponential Model'!$I$72,($B$18-2000)+($G22-S$1),0),IF($B$3="dm",$H22*OFFSET('Dispersion Model'!$I$72,($B$18-2000)+($G22-S$1),0),IF($B$3="pm",$H22*OFFSET('Piston Model'!$I$72,($B$18-2000)+($G22-S$1),0),"Wrong Code in B3")))),0)</f>
        <v>6.7</v>
      </c>
      <c r="T22">
        <f ca="1">IF(T$1&gt;$G22,IF($B$15="he",IF($B$3="em",$H22*(1-EXP(-0.05599*(T$1-$G22)))*OFFSET('Exponential Model'!$I$72,($B$18-2000)+($G22-T$1),0),IF($B$3="dm",$H22*(1-EXP(-0.05599*(T$1-$G22)))*OFFSET('Dispersion Model'!$I$72,($B$18-2000)+($G22-T$1),0),IF($B$3="pm",$H22*(1-EXP(-0.05599*(T$1-$G22)))*OFFSET('Piston Model'!$I$72,($B$18-2000)+($G22-T$1),0),"Wrong Code in B3"))),IF($B$3="em",$H22*OFFSET('Exponential Model'!$I$72,($B$18-2000)+($G22-T$1),0),IF($B$3="dm",$H22*OFFSET('Dispersion Model'!$I$72,($B$18-2000)+($G22-T$1),0),IF($B$3="pm",$H22*OFFSET('Piston Model'!$I$72,($B$18-2000)+($G22-T$1),0),"Wrong Code in B3")))),0)</f>
        <v>0</v>
      </c>
      <c r="U22">
        <f ca="1">IF(U$1&gt;$G22,IF($B$15="he",IF($B$3="em",$H22*(1-EXP(-0.05599*(U$1-$G22)))*OFFSET('Exponential Model'!$I$72,($B$18-2000)+($G22-U$1),0),IF($B$3="dm",$H22*(1-EXP(-0.05599*(U$1-$G22)))*OFFSET('Dispersion Model'!$I$72,($B$18-2000)+($G22-U$1),0),IF($B$3="pm",$H22*(1-EXP(-0.05599*(U$1-$G22)))*OFFSET('Piston Model'!$I$72,($B$18-2000)+($G22-U$1),0),"Wrong Code in B3"))),IF($B$3="em",$H22*OFFSET('Exponential Model'!$I$72,($B$18-2000)+($G22-U$1),0),IF($B$3="dm",$H22*OFFSET('Dispersion Model'!$I$72,($B$18-2000)+($G22-U$1),0),IF($B$3="pm",$H22*OFFSET('Piston Model'!$I$72,($B$18-2000)+($G22-U$1),0),"Wrong Code in B3")))),0)</f>
        <v>0</v>
      </c>
      <c r="V22">
        <f ca="1">IF(V$1&gt;$G22,IF($B$15="he",IF($B$3="em",$H22*(1-EXP(-0.05599*(V$1-$G22)))*OFFSET('Exponential Model'!$I$72,($B$18-2000)+($G22-V$1),0),IF($B$3="dm",$H22*(1-EXP(-0.05599*(V$1-$G22)))*OFFSET('Dispersion Model'!$I$72,($B$18-2000)+($G22-V$1),0),IF($B$3="pm",$H22*(1-EXP(-0.05599*(V$1-$G22)))*OFFSET('Piston Model'!$I$72,($B$18-2000)+($G22-V$1),0),"Wrong Code in B3"))),IF($B$3="em",$H22*OFFSET('Exponential Model'!$I$72,($B$18-2000)+($G22-V$1),0),IF($B$3="dm",$H22*OFFSET('Dispersion Model'!$I$72,($B$18-2000)+($G22-V$1),0),IF($B$3="pm",$H22*OFFSET('Piston Model'!$I$72,($B$18-2000)+($G22-V$1),0),"Wrong Code in B3")))),0)</f>
        <v>0</v>
      </c>
      <c r="W22">
        <f ca="1">IF(W$1&gt;$G22,IF($B$15="he",IF($B$3="em",$H22*(1-EXP(-0.05599*(W$1-$G22)))*OFFSET('Exponential Model'!$I$72,($B$18-2000)+($G22-W$1),0),IF($B$3="dm",$H22*(1-EXP(-0.05599*(W$1-$G22)))*OFFSET('Dispersion Model'!$I$72,($B$18-2000)+($G22-W$1),0),IF($B$3="pm",$H22*(1-EXP(-0.05599*(W$1-$G22)))*OFFSET('Piston Model'!$I$72,($B$18-2000)+($G22-W$1),0),"Wrong Code in B3"))),IF($B$3="em",$H22*OFFSET('Exponential Model'!$I$72,($B$18-2000)+($G22-W$1),0),IF($B$3="dm",$H22*OFFSET('Dispersion Model'!$I$72,($B$18-2000)+($G22-W$1),0),IF($B$3="pm",$H22*OFFSET('Piston Model'!$I$72,($B$18-2000)+($G22-W$1),0),"Wrong Code in B3")))),0)</f>
        <v>0</v>
      </c>
      <c r="X22">
        <f ca="1">IF(X$1&gt;$G22,IF($B$15="he",IF($B$3="em",$H22*(1-EXP(-0.05599*(X$1-$G22)))*OFFSET('Exponential Model'!$I$72,($B$18-2000)+($G22-X$1),0),IF($B$3="dm",$H22*(1-EXP(-0.05599*(X$1-$G22)))*OFFSET('Dispersion Model'!$I$72,($B$18-2000)+($G22-X$1),0),IF($B$3="pm",$H22*(1-EXP(-0.05599*(X$1-$G22)))*OFFSET('Piston Model'!$I$72,($B$18-2000)+($G22-X$1),0),"Wrong Code in B3"))),IF($B$3="em",$H22*OFFSET('Exponential Model'!$I$72,($B$18-2000)+($G22-X$1),0),IF($B$3="dm",$H22*OFFSET('Dispersion Model'!$I$72,($B$18-2000)+($G22-X$1),0),IF($B$3="pm",$H22*OFFSET('Piston Model'!$I$72,($B$18-2000)+($G22-X$1),0),"Wrong Code in B3")))),0)</f>
        <v>0</v>
      </c>
      <c r="Y22">
        <f ca="1">IF(Y$1&gt;$G22,IF($B$15="he",IF($B$3="em",$H22*(1-EXP(-0.05599*(Y$1-$G22)))*OFFSET('Exponential Model'!$I$72,($B$18-2000)+($G22-Y$1),0),IF($B$3="dm",$H22*(1-EXP(-0.05599*(Y$1-$G22)))*OFFSET('Dispersion Model'!$I$72,($B$18-2000)+($G22-Y$1),0),IF($B$3="pm",$H22*(1-EXP(-0.05599*(Y$1-$G22)))*OFFSET('Piston Model'!$I$72,($B$18-2000)+($G22-Y$1),0),"Wrong Code in B3"))),IF($B$3="em",$H22*OFFSET('Exponential Model'!$I$72,($B$18-2000)+($G22-Y$1),0),IF($B$3="dm",$H22*OFFSET('Dispersion Model'!$I$72,($B$18-2000)+($G22-Y$1),0),IF($B$3="pm",$H22*OFFSET('Piston Model'!$I$72,($B$18-2000)+($G22-Y$1),0),"Wrong Code in B3")))),0)</f>
        <v>0</v>
      </c>
      <c r="Z22">
        <f ca="1">IF(Z$1&gt;$G22,IF($B$15="he",IF($B$3="em",$H22*(1-EXP(-0.05599*(Z$1-$G22)))*OFFSET('Exponential Model'!$I$72,($B$18-2000)+($G22-Z$1),0),IF($B$3="dm",$H22*(1-EXP(-0.05599*(Z$1-$G22)))*OFFSET('Dispersion Model'!$I$72,($B$18-2000)+($G22-Z$1),0),IF($B$3="pm",$H22*(1-EXP(-0.05599*(Z$1-$G22)))*OFFSET('Piston Model'!$I$72,($B$18-2000)+($G22-Z$1),0),"Wrong Code in B3"))),IF($B$3="em",$H22*OFFSET('Exponential Model'!$I$72,($B$18-2000)+($G22-Z$1),0),IF($B$3="dm",$H22*OFFSET('Dispersion Model'!$I$72,($B$18-2000)+($G22-Z$1),0),IF($B$3="pm",$H22*OFFSET('Piston Model'!$I$72,($B$18-2000)+($G22-Z$1),0),"Wrong Code in B3")))),0)</f>
        <v>0</v>
      </c>
      <c r="AA22">
        <f ca="1">IF(AA$1&gt;$G22,IF($B$15="he",IF($B$3="em",$H22*(1-EXP(-0.05599*(AA$1-$G22)))*OFFSET('Exponential Model'!$I$72,($B$18-2000)+($G22-AA$1),0),IF($B$3="dm",$H22*(1-EXP(-0.05599*(AA$1-$G22)))*OFFSET('Dispersion Model'!$I$72,($B$18-2000)+($G22-AA$1),0),IF($B$3="pm",$H22*(1-EXP(-0.05599*(AA$1-$G22)))*OFFSET('Piston Model'!$I$72,($B$18-2000)+($G22-AA$1),0),"Wrong Code in B3"))),IF($B$3="em",$H22*OFFSET('Exponential Model'!$I$72,($B$18-2000)+($G22-AA$1),0),IF($B$3="dm",$H22*OFFSET('Dispersion Model'!$I$72,($B$18-2000)+($G22-AA$1),0),IF($B$3="pm",$H22*OFFSET('Piston Model'!$I$72,($B$18-2000)+($G22-AA$1),0),"Wrong Code in B3")))),0)</f>
        <v>0</v>
      </c>
      <c r="AB22">
        <f ca="1">IF(AB$1&gt;$G22,IF($B$15="he",IF($B$3="em",$H22*(1-EXP(-0.05599*(AB$1-$G22)))*OFFSET('Exponential Model'!$I$72,($B$18-2000)+($G22-AB$1),0),IF($B$3="dm",$H22*(1-EXP(-0.05599*(AB$1-$G22)))*OFFSET('Dispersion Model'!$I$72,($B$18-2000)+($G22-AB$1),0),IF($B$3="pm",$H22*(1-EXP(-0.05599*(AB$1-$G22)))*OFFSET('Piston Model'!$I$72,($B$18-2000)+($G22-AB$1),0),"Wrong Code in B3"))),IF($B$3="em",$H22*OFFSET('Exponential Model'!$I$72,($B$18-2000)+($G22-AB$1),0),IF($B$3="dm",$H22*OFFSET('Dispersion Model'!$I$72,($B$18-2000)+($G22-AB$1),0),IF($B$3="pm",$H22*OFFSET('Piston Model'!$I$72,($B$18-2000)+($G22-AB$1),0),"Wrong Code in B3")))),0)</f>
        <v>0</v>
      </c>
      <c r="AC22">
        <f ca="1">IF(AC$1&gt;$G22,IF($B$15="he",IF($B$3="em",$H22*(1-EXP(-0.05599*(AC$1-$G22)))*OFFSET('Exponential Model'!$I$72,($B$18-2000)+($G22-AC$1),0),IF($B$3="dm",$H22*(1-EXP(-0.05599*(AC$1-$G22)))*OFFSET('Dispersion Model'!$I$72,($B$18-2000)+($G22-AC$1),0),IF($B$3="pm",$H22*(1-EXP(-0.05599*(AC$1-$G22)))*OFFSET('Piston Model'!$I$72,($B$18-2000)+($G22-AC$1),0),"Wrong Code in B3"))),IF($B$3="em",$H22*OFFSET('Exponential Model'!$I$72,($B$18-2000)+($G22-AC$1),0),IF($B$3="dm",$H22*OFFSET('Dispersion Model'!$I$72,($B$18-2000)+($G22-AC$1),0),IF($B$3="pm",$H22*OFFSET('Piston Model'!$I$72,($B$18-2000)+($G22-AC$1),0),"Wrong Code in B3")))),0)</f>
        <v>0</v>
      </c>
      <c r="AD22">
        <f ca="1">IF(AD$1&gt;$G22,IF($B$15="he",IF($B$3="em",$H22*(1-EXP(-0.05599*(AD$1-$G22)))*OFFSET('Exponential Model'!$I$72,($B$18-2000)+($G22-AD$1),0),IF($B$3="dm",$H22*(1-EXP(-0.05599*(AD$1-$G22)))*OFFSET('Dispersion Model'!$I$72,($B$18-2000)+($G22-AD$1),0),IF($B$3="pm",$H22*(1-EXP(-0.05599*(AD$1-$G22)))*OFFSET('Piston Model'!$I$72,($B$18-2000)+($G22-AD$1),0),"Wrong Code in B3"))),IF($B$3="em",$H22*OFFSET('Exponential Model'!$I$72,($B$18-2000)+($G22-AD$1),0),IF($B$3="dm",$H22*OFFSET('Dispersion Model'!$I$72,($B$18-2000)+($G22-AD$1),0),IF($B$3="pm",$H22*OFFSET('Piston Model'!$I$72,($B$18-2000)+($G22-AD$1),0),"Wrong Code in B3")))),0)</f>
        <v>0</v>
      </c>
      <c r="AE22">
        <f ca="1">IF(AE$1&gt;$G22,IF($B$15="he",IF($B$3="em",$H22*(1-EXP(-0.05599*(AE$1-$G22)))*OFFSET('Exponential Model'!$I$72,($B$18-2000)+($G22-AE$1),0),IF($B$3="dm",$H22*(1-EXP(-0.05599*(AE$1-$G22)))*OFFSET('Dispersion Model'!$I$72,($B$18-2000)+($G22-AE$1),0),IF($B$3="pm",$H22*(1-EXP(-0.05599*(AE$1-$G22)))*OFFSET('Piston Model'!$I$72,($B$18-2000)+($G22-AE$1),0),"Wrong Code in B3"))),IF($B$3="em",$H22*OFFSET('Exponential Model'!$I$72,($B$18-2000)+($G22-AE$1),0),IF($B$3="dm",$H22*OFFSET('Dispersion Model'!$I$72,($B$18-2000)+($G22-AE$1),0),IF($B$3="pm",$H22*OFFSET('Piston Model'!$I$72,($B$18-2000)+($G22-AE$1),0),"Wrong Code in B3")))),0)</f>
        <v>0</v>
      </c>
      <c r="AF22">
        <f ca="1">IF(AF$1&gt;$G22,IF($B$15="he",IF($B$3="em",$H22*(1-EXP(-0.05599*(AF$1-$G22)))*OFFSET('Exponential Model'!$I$72,($B$18-2000)+($G22-AF$1),0),IF($B$3="dm",$H22*(1-EXP(-0.05599*(AF$1-$G22)))*OFFSET('Dispersion Model'!$I$72,($B$18-2000)+($G22-AF$1),0),IF($B$3="pm",$H22*(1-EXP(-0.05599*(AF$1-$G22)))*OFFSET('Piston Model'!$I$72,($B$18-2000)+($G22-AF$1),0),"Wrong Code in B3"))),IF($B$3="em",$H22*OFFSET('Exponential Model'!$I$72,($B$18-2000)+($G22-AF$1),0),IF($B$3="dm",$H22*OFFSET('Dispersion Model'!$I$72,($B$18-2000)+($G22-AF$1),0),IF($B$3="pm",$H22*OFFSET('Piston Model'!$I$72,($B$18-2000)+($G22-AF$1),0),"Wrong Code in B3")))),0)</f>
        <v>0</v>
      </c>
      <c r="AG22">
        <f ca="1">IF(AG$1&gt;$G22,IF($B$15="he",IF($B$3="em",$H22*(1-EXP(-0.05599*(AG$1-$G22)))*OFFSET('Exponential Model'!$I$72,($B$18-2000)+($G22-AG$1),0),IF($B$3="dm",$H22*(1-EXP(-0.05599*(AG$1-$G22)))*OFFSET('Dispersion Model'!$I$72,($B$18-2000)+($G22-AG$1),0),IF($B$3="pm",$H22*(1-EXP(-0.05599*(AG$1-$G22)))*OFFSET('Piston Model'!$I$72,($B$18-2000)+($G22-AG$1),0),"Wrong Code in B3"))),IF($B$3="em",$H22*OFFSET('Exponential Model'!$I$72,($B$18-2000)+($G22-AG$1),0),IF($B$3="dm",$H22*OFFSET('Dispersion Model'!$I$72,($B$18-2000)+($G22-AG$1),0),IF($B$3="pm",$H22*OFFSET('Piston Model'!$I$72,($B$18-2000)+($G22-AG$1),0),"Wrong Code in B3")))),0)</f>
        <v>0</v>
      </c>
      <c r="AH22">
        <f ca="1">IF(AH$1&gt;$G22,IF($B$15="he",IF($B$3="em",$H22*(1-EXP(-0.05599*(AH$1-$G22)))*OFFSET('Exponential Model'!$I$72,($B$18-2000)+($G22-AH$1),0),IF($B$3="dm",$H22*(1-EXP(-0.05599*(AH$1-$G22)))*OFFSET('Dispersion Model'!$I$72,($B$18-2000)+($G22-AH$1),0),IF($B$3="pm",$H22*(1-EXP(-0.05599*(AH$1-$G22)))*OFFSET('Piston Model'!$I$72,($B$18-2000)+($G22-AH$1),0),"Wrong Code in B3"))),IF($B$3="em",$H22*OFFSET('Exponential Model'!$I$72,($B$18-2000)+($G22-AH$1),0),IF($B$3="dm",$H22*OFFSET('Dispersion Model'!$I$72,($B$18-2000)+($G22-AH$1),0),IF($B$3="pm",$H22*OFFSET('Piston Model'!$I$72,($B$18-2000)+($G22-AH$1),0),"Wrong Code in B3")))),0)</f>
        <v>0</v>
      </c>
      <c r="AI22">
        <f ca="1">IF(AI$1&gt;$G22,IF($B$15="he",IF($B$3="em",$H22*(1-EXP(-0.05599*(AI$1-$G22)))*OFFSET('Exponential Model'!$I$72,($B$18-2000)+($G22-AI$1),0),IF($B$3="dm",$H22*(1-EXP(-0.05599*(AI$1-$G22)))*OFFSET('Dispersion Model'!$I$72,($B$18-2000)+($G22-AI$1),0),IF($B$3="pm",$H22*(1-EXP(-0.05599*(AI$1-$G22)))*OFFSET('Piston Model'!$I$72,($B$18-2000)+($G22-AI$1),0),"Wrong Code in B3"))),IF($B$3="em",$H22*OFFSET('Exponential Model'!$I$72,($B$18-2000)+($G22-AI$1),0),IF($B$3="dm",$H22*OFFSET('Dispersion Model'!$I$72,($B$18-2000)+($G22-AI$1),0),IF($B$3="pm",$H22*OFFSET('Piston Model'!$I$72,($B$18-2000)+($G22-AI$1),0),"Wrong Code in B3")))),0)</f>
        <v>0</v>
      </c>
      <c r="AJ22">
        <f ca="1">IF(AJ$1&gt;$G22,IF($B$15="he",IF($B$3="em",$H22*(1-EXP(-0.05599*(AJ$1-$G22)))*OFFSET('Exponential Model'!$I$72,($B$18-2000)+($G22-AJ$1),0),IF($B$3="dm",$H22*(1-EXP(-0.05599*(AJ$1-$G22)))*OFFSET('Dispersion Model'!$I$72,($B$18-2000)+($G22-AJ$1),0),IF($B$3="pm",$H22*(1-EXP(-0.05599*(AJ$1-$G22)))*OFFSET('Piston Model'!$I$72,($B$18-2000)+($G22-AJ$1),0),"Wrong Code in B3"))),IF($B$3="em",$H22*OFFSET('Exponential Model'!$I$72,($B$18-2000)+($G22-AJ$1),0),IF($B$3="dm",$H22*OFFSET('Dispersion Model'!$I$72,($B$18-2000)+($G22-AJ$1),0),IF($B$3="pm",$H22*OFFSET('Piston Model'!$I$72,($B$18-2000)+($G22-AJ$1),0),"Wrong Code in B3")))),0)</f>
        <v>0</v>
      </c>
      <c r="AK22">
        <f ca="1">IF(AK$1&gt;$G22,IF($B$15="he",IF($B$3="em",$H22*(1-EXP(-0.05599*(AK$1-$G22)))*OFFSET('Exponential Model'!$I$72,($B$18-2000)+($G22-AK$1),0),IF($B$3="dm",$H22*(1-EXP(-0.05599*(AK$1-$G22)))*OFFSET('Dispersion Model'!$I$72,($B$18-2000)+($G22-AK$1),0),IF($B$3="pm",$H22*(1-EXP(-0.05599*(AK$1-$G22)))*OFFSET('Piston Model'!$I$72,($B$18-2000)+($G22-AK$1),0),"Wrong Code in B3"))),IF($B$3="em",$H22*OFFSET('Exponential Model'!$I$72,($B$18-2000)+($G22-AK$1),0),IF($B$3="dm",$H22*OFFSET('Dispersion Model'!$I$72,($B$18-2000)+($G22-AK$1),0),IF($B$3="pm",$H22*OFFSET('Piston Model'!$I$72,($B$18-2000)+($G22-AK$1),0),"Wrong Code in B3")))),0)</f>
        <v>0</v>
      </c>
      <c r="AL22">
        <f ca="1">IF(AL$1&gt;$G22,IF($B$15="he",IF($B$3="em",$H22*(1-EXP(-0.05599*(AL$1-$G22)))*OFFSET('Exponential Model'!$I$72,($B$18-2000)+($G22-AL$1),0),IF($B$3="dm",$H22*(1-EXP(-0.05599*(AL$1-$G22)))*OFFSET('Dispersion Model'!$I$72,($B$18-2000)+($G22-AL$1),0),IF($B$3="pm",$H22*(1-EXP(-0.05599*(AL$1-$G22)))*OFFSET('Piston Model'!$I$72,($B$18-2000)+($G22-AL$1),0),"Wrong Code in B3"))),IF($B$3="em",$H22*OFFSET('Exponential Model'!$I$72,($B$18-2000)+($G22-AL$1),0),IF($B$3="dm",$H22*OFFSET('Dispersion Model'!$I$72,($B$18-2000)+($G22-AL$1),0),IF($B$3="pm",$H22*OFFSET('Piston Model'!$I$72,($B$18-2000)+($G22-AL$1),0),"Wrong Code in B3")))),0)</f>
        <v>0</v>
      </c>
      <c r="AM22">
        <f ca="1">IF(AM$1&gt;$G22,IF($B$15="he",IF($B$3="em",$H22*(1-EXP(-0.05599*(AM$1-$G22)))*OFFSET('Exponential Model'!$I$72,($B$18-2000)+($G22-AM$1),0),IF($B$3="dm",$H22*(1-EXP(-0.05599*(AM$1-$G22)))*OFFSET('Dispersion Model'!$I$72,($B$18-2000)+($G22-AM$1),0),IF($B$3="pm",$H22*(1-EXP(-0.05599*(AM$1-$G22)))*OFFSET('Piston Model'!$I$72,($B$18-2000)+($G22-AM$1),0),"Wrong Code in B3"))),IF($B$3="em",$H22*OFFSET('Exponential Model'!$I$72,($B$18-2000)+($G22-AM$1),0),IF($B$3="dm",$H22*OFFSET('Dispersion Model'!$I$72,($B$18-2000)+($G22-AM$1),0),IF($B$3="pm",$H22*OFFSET('Piston Model'!$I$72,($B$18-2000)+($G22-AM$1),0),"Wrong Code in B3")))),0)</f>
        <v>0</v>
      </c>
      <c r="AN22">
        <f ca="1">IF(AN$1&gt;$G22,IF($B$15="he",IF($B$3="em",$H22*(1-EXP(-0.05599*(AN$1-$G22)))*OFFSET('Exponential Model'!$I$72,($B$18-2000)+($G22-AN$1),0),IF($B$3="dm",$H22*(1-EXP(-0.05599*(AN$1-$G22)))*OFFSET('Dispersion Model'!$I$72,($B$18-2000)+($G22-AN$1),0),IF($B$3="pm",$H22*(1-EXP(-0.05599*(AN$1-$G22)))*OFFSET('Piston Model'!$I$72,($B$18-2000)+($G22-AN$1),0),"Wrong Code in B3"))),IF($B$3="em",$H22*OFFSET('Exponential Model'!$I$72,($B$18-2000)+($G22-AN$1),0),IF($B$3="dm",$H22*OFFSET('Dispersion Model'!$I$72,($B$18-2000)+($G22-AN$1),0),IF($B$3="pm",$H22*OFFSET('Piston Model'!$I$72,($B$18-2000)+($G22-AN$1),0),"Wrong Code in B3")))),0)</f>
        <v>0</v>
      </c>
      <c r="AO22">
        <f ca="1">IF(AO$1&gt;$G22,IF($B$15="he",IF($B$3="em",$H22*(1-EXP(-0.05599*(AO$1-$G22)))*OFFSET('Exponential Model'!$I$72,($B$18-2000)+($G22-AO$1),0),IF($B$3="dm",$H22*(1-EXP(-0.05599*(AO$1-$G22)))*OFFSET('Dispersion Model'!$I$72,($B$18-2000)+($G22-AO$1),0),IF($B$3="pm",$H22*(1-EXP(-0.05599*(AO$1-$G22)))*OFFSET('Piston Model'!$I$72,($B$18-2000)+($G22-AO$1),0),"Wrong Code in B3"))),IF($B$3="em",$H22*OFFSET('Exponential Model'!$I$72,($B$18-2000)+($G22-AO$1),0),IF($B$3="dm",$H22*OFFSET('Dispersion Model'!$I$72,($B$18-2000)+($G22-AO$1),0),IF($B$3="pm",$H22*OFFSET('Piston Model'!$I$72,($B$18-2000)+($G22-AO$1),0),"Wrong Code in B3")))),0)</f>
        <v>0</v>
      </c>
      <c r="AP22">
        <f ca="1">IF(AP$1&gt;$G22,IF($B$15="he",IF($B$3="em",$H22*(1-EXP(-0.05599*(AP$1-$G22)))*OFFSET('Exponential Model'!$I$72,($B$18-2000)+($G22-AP$1),0),IF($B$3="dm",$H22*(1-EXP(-0.05599*(AP$1-$G22)))*OFFSET('Dispersion Model'!$I$72,($B$18-2000)+($G22-AP$1),0),IF($B$3="pm",$H22*(1-EXP(-0.05599*(AP$1-$G22)))*OFFSET('Piston Model'!$I$72,($B$18-2000)+($G22-AP$1),0),"Wrong Code in B3"))),IF($B$3="em",$H22*OFFSET('Exponential Model'!$I$72,($B$18-2000)+($G22-AP$1),0),IF($B$3="dm",$H22*OFFSET('Dispersion Model'!$I$72,($B$18-2000)+($G22-AP$1),0),IF($B$3="pm",$H22*OFFSET('Piston Model'!$I$72,($B$18-2000)+($G22-AP$1),0),"Wrong Code in B3")))),0)</f>
        <v>0</v>
      </c>
      <c r="AQ22">
        <f ca="1">IF(AQ$1&gt;$G22,IF($B$15="he",IF($B$3="em",$H22*(1-EXP(-0.05599*(AQ$1-$G22)))*OFFSET('Exponential Model'!$I$72,($B$18-2000)+($G22-AQ$1),0),IF($B$3="dm",$H22*(1-EXP(-0.05599*(AQ$1-$G22)))*OFFSET('Dispersion Model'!$I$72,($B$18-2000)+($G22-AQ$1),0),IF($B$3="pm",$H22*(1-EXP(-0.05599*(AQ$1-$G22)))*OFFSET('Piston Model'!$I$72,($B$18-2000)+($G22-AQ$1),0),"Wrong Code in B3"))),IF($B$3="em",$H22*OFFSET('Exponential Model'!$I$72,($B$18-2000)+($G22-AQ$1),0),IF($B$3="dm",$H22*OFFSET('Dispersion Model'!$I$72,($B$18-2000)+($G22-AQ$1),0),IF($B$3="pm",$H22*OFFSET('Piston Model'!$I$72,($B$18-2000)+($G22-AQ$1),0),"Wrong Code in B3")))),0)</f>
        <v>0</v>
      </c>
      <c r="AR22">
        <f ca="1">IF(AR$1&gt;$G22,IF($B$15="he",IF($B$3="em",$H22*(1-EXP(-0.05599*(AR$1-$G22)))*OFFSET('Exponential Model'!$I$72,($B$18-2000)+($G22-AR$1),0),IF($B$3="dm",$H22*(1-EXP(-0.05599*(AR$1-$G22)))*OFFSET('Dispersion Model'!$I$72,($B$18-2000)+($G22-AR$1),0),IF($B$3="pm",$H22*(1-EXP(-0.05599*(AR$1-$G22)))*OFFSET('Piston Model'!$I$72,($B$18-2000)+($G22-AR$1),0),"Wrong Code in B3"))),IF($B$3="em",$H22*OFFSET('Exponential Model'!$I$72,($B$18-2000)+($G22-AR$1),0),IF($B$3="dm",$H22*OFFSET('Dispersion Model'!$I$72,($B$18-2000)+($G22-AR$1),0),IF($B$3="pm",$H22*OFFSET('Piston Model'!$I$72,($B$18-2000)+($G22-AR$1),0),"Wrong Code in B3")))),0)</f>
        <v>0</v>
      </c>
      <c r="AS22">
        <f ca="1">IF(AS$1&gt;$G22,IF($B$15="he",IF($B$3="em",$H22*(1-EXP(-0.05599*(AS$1-$G22)))*OFFSET('Exponential Model'!$I$72,($B$18-2000)+($G22-AS$1),0),IF($B$3="dm",$H22*(1-EXP(-0.05599*(AS$1-$G22)))*OFFSET('Dispersion Model'!$I$72,($B$18-2000)+($G22-AS$1),0),IF($B$3="pm",$H22*(1-EXP(-0.05599*(AS$1-$G22)))*OFFSET('Piston Model'!$I$72,($B$18-2000)+($G22-AS$1),0),"Wrong Code in B3"))),IF($B$3="em",$H22*OFFSET('Exponential Model'!$I$72,($B$18-2000)+($G22-AS$1),0),IF($B$3="dm",$H22*OFFSET('Dispersion Model'!$I$72,($B$18-2000)+($G22-AS$1),0),IF($B$3="pm",$H22*OFFSET('Piston Model'!$I$72,($B$18-2000)+($G22-AS$1),0),"Wrong Code in B3")))),0)</f>
        <v>0</v>
      </c>
      <c r="AT22">
        <f ca="1">IF(AT$1&gt;$G22,IF($B$15="he",IF($B$3="em",$H22*(1-EXP(-0.05599*(AT$1-$G22)))*OFFSET('Exponential Model'!$I$72,($B$18-2000)+($G22-AT$1),0),IF($B$3="dm",$H22*(1-EXP(-0.05599*(AT$1-$G22)))*OFFSET('Dispersion Model'!$I$72,($B$18-2000)+($G22-AT$1),0),IF($B$3="pm",$H22*(1-EXP(-0.05599*(AT$1-$G22)))*OFFSET('Piston Model'!$I$72,($B$18-2000)+($G22-AT$1),0),"Wrong Code in B3"))),IF($B$3="em",$H22*OFFSET('Exponential Model'!$I$72,($B$18-2000)+($G22-AT$1),0),IF($B$3="dm",$H22*OFFSET('Dispersion Model'!$I$72,($B$18-2000)+($G22-AT$1),0),IF($B$3="pm",$H22*OFFSET('Piston Model'!$I$72,($B$18-2000)+($G22-AT$1),0),"Wrong Code in B3")))),0)</f>
        <v>0</v>
      </c>
      <c r="AU22">
        <f ca="1">IF(AU$1&gt;$G22,IF($B$15="he",IF($B$3="em",$H22*(1-EXP(-0.05599*(AU$1-$G22)))*OFFSET('Exponential Model'!$I$72,($B$18-2000)+($G22-AU$1),0),IF($B$3="dm",$H22*(1-EXP(-0.05599*(AU$1-$G22)))*OFFSET('Dispersion Model'!$I$72,($B$18-2000)+($G22-AU$1),0),IF($B$3="pm",$H22*(1-EXP(-0.05599*(AU$1-$G22)))*OFFSET('Piston Model'!$I$72,($B$18-2000)+($G22-AU$1),0),"Wrong Code in B3"))),IF($B$3="em",$H22*OFFSET('Exponential Model'!$I$72,($B$18-2000)+($G22-AU$1),0),IF($B$3="dm",$H22*OFFSET('Dispersion Model'!$I$72,($B$18-2000)+($G22-AU$1),0),IF($B$3="pm",$H22*OFFSET('Piston Model'!$I$72,($B$18-2000)+($G22-AU$1),0),"Wrong Code in B3")))),0)</f>
        <v>0</v>
      </c>
      <c r="AV22">
        <f ca="1">IF(AV$1&gt;$G22,IF($B$15="he",IF($B$3="em",$H22*(1-EXP(-0.05599*(AV$1-$G22)))*OFFSET('Exponential Model'!$I$72,($B$18-2000)+($G22-AV$1),0),IF($B$3="dm",$H22*(1-EXP(-0.05599*(AV$1-$G22)))*OFFSET('Dispersion Model'!$I$72,($B$18-2000)+($G22-AV$1),0),IF($B$3="pm",$H22*(1-EXP(-0.05599*(AV$1-$G22)))*OFFSET('Piston Model'!$I$72,($B$18-2000)+($G22-AV$1),0),"Wrong Code in B3"))),IF($B$3="em",$H22*OFFSET('Exponential Model'!$I$72,($B$18-2000)+($G22-AV$1),0),IF($B$3="dm",$H22*OFFSET('Dispersion Model'!$I$72,($B$18-2000)+($G22-AV$1),0),IF($B$3="pm",$H22*OFFSET('Piston Model'!$I$72,($B$18-2000)+($G22-AV$1),0),"Wrong Code in B3")))),0)</f>
        <v>0</v>
      </c>
      <c r="AW22">
        <f ca="1">IF(AW$1&gt;$G22,IF($B$15="he",IF($B$3="em",$H22*(1-EXP(-0.05599*(AW$1-$G22)))*OFFSET('Exponential Model'!$I$72,($B$18-2000)+($G22-AW$1),0),IF($B$3="dm",$H22*(1-EXP(-0.05599*(AW$1-$G22)))*OFFSET('Dispersion Model'!$I$72,($B$18-2000)+($G22-AW$1),0),IF($B$3="pm",$H22*(1-EXP(-0.05599*(AW$1-$G22)))*OFFSET('Piston Model'!$I$72,($B$18-2000)+($G22-AW$1),0),"Wrong Code in B3"))),IF($B$3="em",$H22*OFFSET('Exponential Model'!$I$72,($B$18-2000)+($G22-AW$1),0),IF($B$3="dm",$H22*OFFSET('Dispersion Model'!$I$72,($B$18-2000)+($G22-AW$1),0),IF($B$3="pm",$H22*OFFSET('Piston Model'!$I$72,($B$18-2000)+($G22-AW$1),0),"Wrong Code in B3")))),0)</f>
        <v>0</v>
      </c>
      <c r="AX22">
        <f ca="1">IF(AX$1&gt;$G22,IF($B$15="he",IF($B$3="em",$H22*(1-EXP(-0.05599*(AX$1-$G22)))*OFFSET('Exponential Model'!$I$72,($B$18-2000)+($G22-AX$1),0),IF($B$3="dm",$H22*(1-EXP(-0.05599*(AX$1-$G22)))*OFFSET('Dispersion Model'!$I$72,($B$18-2000)+($G22-AX$1),0),IF($B$3="pm",$H22*(1-EXP(-0.05599*(AX$1-$G22)))*OFFSET('Piston Model'!$I$72,($B$18-2000)+($G22-AX$1),0),"Wrong Code in B3"))),IF($B$3="em",$H22*OFFSET('Exponential Model'!$I$72,($B$18-2000)+($G22-AX$1),0),IF($B$3="dm",$H22*OFFSET('Dispersion Model'!$I$72,($B$18-2000)+($G22-AX$1),0),IF($B$3="pm",$H22*OFFSET('Piston Model'!$I$72,($B$18-2000)+($G22-AX$1),0),"Wrong Code in B3")))),0)</f>
        <v>0</v>
      </c>
      <c r="AY22">
        <f ca="1">IF(AY$1&gt;$G22,IF($B$15="he",IF($B$3="em",$H22*(1-EXP(-0.05599*(AY$1-$G22)))*OFFSET('Exponential Model'!$I$72,($B$18-2000)+($G22-AY$1),0),IF($B$3="dm",$H22*(1-EXP(-0.05599*(AY$1-$G22)))*OFFSET('Dispersion Model'!$I$72,($B$18-2000)+($G22-AY$1),0),IF($B$3="pm",$H22*(1-EXP(-0.05599*(AY$1-$G22)))*OFFSET('Piston Model'!$I$72,($B$18-2000)+($G22-AY$1),0),"Wrong Code in B3"))),IF($B$3="em",$H22*OFFSET('Exponential Model'!$I$72,($B$18-2000)+($G22-AY$1),0),IF($B$3="dm",$H22*OFFSET('Dispersion Model'!$I$72,($B$18-2000)+($G22-AY$1),0),IF($B$3="pm",$H22*OFFSET('Piston Model'!$I$72,($B$18-2000)+($G22-AY$1),0),"Wrong Code in B3")))),0)</f>
        <v>0</v>
      </c>
      <c r="AZ22">
        <f ca="1">IF(AZ$1&gt;$G22,IF($B$15="he",IF($B$3="em",$H22*(1-EXP(-0.05599*(AZ$1-$G22)))*OFFSET('Exponential Model'!$I$72,($B$18-2000)+($G22-AZ$1),0),IF($B$3="dm",$H22*(1-EXP(-0.05599*(AZ$1-$G22)))*OFFSET('Dispersion Model'!$I$72,($B$18-2000)+($G22-AZ$1),0),IF($B$3="pm",$H22*(1-EXP(-0.05599*(AZ$1-$G22)))*OFFSET('Piston Model'!$I$72,($B$18-2000)+($G22-AZ$1),0),"Wrong Code in B3"))),IF($B$3="em",$H22*OFFSET('Exponential Model'!$I$72,($B$18-2000)+($G22-AZ$1),0),IF($B$3="dm",$H22*OFFSET('Dispersion Model'!$I$72,($B$18-2000)+($G22-AZ$1),0),IF($B$3="pm",$H22*OFFSET('Piston Model'!$I$72,($B$18-2000)+($G22-AZ$1),0),"Wrong Code in B3")))),0)</f>
        <v>0</v>
      </c>
      <c r="BA22">
        <f ca="1">IF(BA$1&gt;$G22,IF($B$15="he",IF($B$3="em",$H22*(1-EXP(-0.05599*(BA$1-$G22)))*OFFSET('Exponential Model'!$I$72,($B$18-2000)+($G22-BA$1),0),IF($B$3="dm",$H22*(1-EXP(-0.05599*(BA$1-$G22)))*OFFSET('Dispersion Model'!$I$72,($B$18-2000)+($G22-BA$1),0),IF($B$3="pm",$H22*(1-EXP(-0.05599*(BA$1-$G22)))*OFFSET('Piston Model'!$I$72,($B$18-2000)+($G22-BA$1),0),"Wrong Code in B3"))),IF($B$3="em",$H22*OFFSET('Exponential Model'!$I$72,($B$18-2000)+($G22-BA$1),0),IF($B$3="dm",$H22*OFFSET('Dispersion Model'!$I$72,($B$18-2000)+($G22-BA$1),0),IF($B$3="pm",$H22*OFFSET('Piston Model'!$I$72,($B$18-2000)+($G22-BA$1),0),"Wrong Code in B3")))),0)</f>
        <v>0</v>
      </c>
      <c r="BB22">
        <f ca="1">IF(BB$1&gt;$G22,IF($B$15="he",IF($B$3="em",$H22*(1-EXP(-0.05599*(BB$1-$G22)))*OFFSET('Exponential Model'!$I$72,($B$18-2000)+($G22-BB$1),0),IF($B$3="dm",$H22*(1-EXP(-0.05599*(BB$1-$G22)))*OFFSET('Dispersion Model'!$I$72,($B$18-2000)+($G22-BB$1),0),IF($B$3="pm",$H22*(1-EXP(-0.05599*(BB$1-$G22)))*OFFSET('Piston Model'!$I$72,($B$18-2000)+($G22-BB$1),0),"Wrong Code in B3"))),IF($B$3="em",$H22*OFFSET('Exponential Model'!$I$72,($B$18-2000)+($G22-BB$1),0),IF($B$3="dm",$H22*OFFSET('Dispersion Model'!$I$72,($B$18-2000)+($G22-BB$1),0),IF($B$3="pm",$H22*OFFSET('Piston Model'!$I$72,($B$18-2000)+($G22-BB$1),0),"Wrong Code in B3")))),0)</f>
        <v>0</v>
      </c>
      <c r="BC22">
        <f ca="1">IF(BC$1&gt;$G22,IF($B$15="he",IF($B$3="em",$H22*(1-EXP(-0.05599*(BC$1-$G22)))*OFFSET('Exponential Model'!$I$72,($B$18-2000)+($G22-BC$1),0),IF($B$3="dm",$H22*(1-EXP(-0.05599*(BC$1-$G22)))*OFFSET('Dispersion Model'!$I$72,($B$18-2000)+($G22-BC$1),0),IF($B$3="pm",$H22*(1-EXP(-0.05599*(BC$1-$G22)))*OFFSET('Piston Model'!$I$72,($B$18-2000)+($G22-BC$1),0),"Wrong Code in B3"))),IF($B$3="em",$H22*OFFSET('Exponential Model'!$I$72,($B$18-2000)+($G22-BC$1),0),IF($B$3="dm",$H22*OFFSET('Dispersion Model'!$I$72,($B$18-2000)+($G22-BC$1),0),IF($B$3="pm",$H22*OFFSET('Piston Model'!$I$72,($B$18-2000)+($G22-BC$1),0),"Wrong Code in B3")))),0)</f>
        <v>0</v>
      </c>
      <c r="BD22">
        <f ca="1">IF(BD$1&gt;$G22,IF($B$15="he",IF($B$3="em",$H22*(1-EXP(-0.05599*(BD$1-$G22)))*OFFSET('Exponential Model'!$I$72,($B$18-2000)+($G22-BD$1),0),IF($B$3="dm",$H22*(1-EXP(-0.05599*(BD$1-$G22)))*OFFSET('Dispersion Model'!$I$72,($B$18-2000)+($G22-BD$1),0),IF($B$3="pm",$H22*(1-EXP(-0.05599*(BD$1-$G22)))*OFFSET('Piston Model'!$I$72,($B$18-2000)+($G22-BD$1),0),"Wrong Code in B3"))),IF($B$3="em",$H22*OFFSET('Exponential Model'!$I$72,($B$18-2000)+($G22-BD$1),0),IF($B$3="dm",$H22*OFFSET('Dispersion Model'!$I$72,($B$18-2000)+($G22-BD$1),0),IF($B$3="pm",$H22*OFFSET('Piston Model'!$I$72,($B$18-2000)+($G22-BD$1),0),"Wrong Code in B3")))),0)</f>
        <v>0</v>
      </c>
      <c r="BE22">
        <f ca="1">IF(BE$1&gt;$G22,IF($B$15="he",IF($B$3="em",$H22*(1-EXP(-0.05599*(BE$1-$G22)))*OFFSET('Exponential Model'!$I$72,($B$18-2000)+($G22-BE$1),0),IF($B$3="dm",$H22*(1-EXP(-0.05599*(BE$1-$G22)))*OFFSET('Dispersion Model'!$I$72,($B$18-2000)+($G22-BE$1),0),IF($B$3="pm",$H22*(1-EXP(-0.05599*(BE$1-$G22)))*OFFSET('Piston Model'!$I$72,($B$18-2000)+($G22-BE$1),0),"Wrong Code in B3"))),IF($B$3="em",$H22*OFFSET('Exponential Model'!$I$72,($B$18-2000)+($G22-BE$1),0),IF($B$3="dm",$H22*OFFSET('Dispersion Model'!$I$72,($B$18-2000)+($G22-BE$1),0),IF($B$3="pm",$H22*OFFSET('Piston Model'!$I$72,($B$18-2000)+($G22-BE$1),0),"Wrong Code in B3")))),0)</f>
        <v>0</v>
      </c>
      <c r="BF22">
        <f ca="1">IF(BF$1&gt;$G22,IF($B$15="he",IF($B$3="em",$H22*(1-EXP(-0.05599*(BF$1-$G22)))*OFFSET('Exponential Model'!$I$72,($B$18-2000)+($G22-BF$1),0),IF($B$3="dm",$H22*(1-EXP(-0.05599*(BF$1-$G22)))*OFFSET('Dispersion Model'!$I$72,($B$18-2000)+($G22-BF$1),0),IF($B$3="pm",$H22*(1-EXP(-0.05599*(BF$1-$G22)))*OFFSET('Piston Model'!$I$72,($B$18-2000)+($G22-BF$1),0),"Wrong Code in B3"))),IF($B$3="em",$H22*OFFSET('Exponential Model'!$I$72,($B$18-2000)+($G22-BF$1),0),IF($B$3="dm",$H22*OFFSET('Dispersion Model'!$I$72,($B$18-2000)+($G22-BF$1),0),IF($B$3="pm",$H22*OFFSET('Piston Model'!$I$72,($B$18-2000)+($G22-BF$1),0),"Wrong Code in B3")))),0)</f>
        <v>0</v>
      </c>
      <c r="BG22">
        <f ca="1">IF(BG$1&gt;$G22,IF($B$15="he",IF($B$3="em",$H22*(1-EXP(-0.05599*(BG$1-$G22)))*OFFSET('Exponential Model'!$I$72,($B$18-2000)+($G22-BG$1),0),IF($B$3="dm",$H22*(1-EXP(-0.05599*(BG$1-$G22)))*OFFSET('Dispersion Model'!$I$72,($B$18-2000)+($G22-BG$1),0),IF($B$3="pm",$H22*(1-EXP(-0.05599*(BG$1-$G22)))*OFFSET('Piston Model'!$I$72,($B$18-2000)+($G22-BG$1),0),"Wrong Code in B3"))),IF($B$3="em",$H22*OFFSET('Exponential Model'!$I$72,($B$18-2000)+($G22-BG$1),0),IF($B$3="dm",$H22*OFFSET('Dispersion Model'!$I$72,($B$18-2000)+($G22-BG$1),0),IF($B$3="pm",$H22*OFFSET('Piston Model'!$I$72,($B$18-2000)+($G22-BG$1),0),"Wrong Code in B3")))),0)</f>
        <v>0</v>
      </c>
    </row>
    <row r="23" spans="1:59" x14ac:dyDescent="0.15">
      <c r="A23" t="s">
        <v>35</v>
      </c>
      <c r="B23" s="5">
        <f>INTERFACE!B25</f>
        <v>390</v>
      </c>
      <c r="G23">
        <v>1951</v>
      </c>
      <c r="H23">
        <f>IF($B$15="tr",'Tritium Input'!H32,IF($B$15="cfc",'CFC Input'!H32,IF($B$15="kr",'85Kr Input'!H32,IF($B$15="he",'Tritium Input'!H32,"Wrong Code in B12!"))))</f>
        <v>8.3000000000000007</v>
      </c>
      <c r="I23">
        <f ca="1">IF(I$1&gt;$G23,IF($B$15="he",IF($B$3="em",$H23*(1-EXP(-0.05599*(I$1-$G23)))*OFFSET('Exponential Model'!$I$72,($B$18-2000)+($G23-I$1),0),IF($B$3="dm",$H23*(1-EXP(-0.05599*(I$1-$G23)))*OFFSET('Dispersion Model'!$I$72,($B$18-2000)+($G23-I$1),0),IF($B$3="pm",$H23*(1-EXP(-0.05599*(I$1-$G23)))*OFFSET('Piston Model'!$I$72,($B$18-2000)+($G23-I$1),0),"Wrong Code in B3"))),IF($B$3="em",$H23*OFFSET('Exponential Model'!$I$72,($B$18-2000)+($G23-I$1),0),IF($B$3="dm",$H23*OFFSET('Dispersion Model'!$I$72,($B$18-2000)+($G23-I$1),0),IF($B$3="pm",$H23*OFFSET('Piston Model'!$I$72,($B$18-2000)+($G23-I$1),0),"Wrong Code in B3")))),0)</f>
        <v>0</v>
      </c>
      <c r="J23">
        <f ca="1">IF(J$1&gt;$G23,IF($B$15="he",IF($B$3="em",$H23*(1-EXP(-0.05599*(J$1-$G23)))*OFFSET('Exponential Model'!$I$72,($B$18-2000)+($G23-J$1),0),IF($B$3="dm",$H23*(1-EXP(-0.05599*(J$1-$G23)))*OFFSET('Dispersion Model'!$I$72,($B$18-2000)+($G23-J$1),0),IF($B$3="pm",$H23*(1-EXP(-0.05599*(J$1-$G23)))*OFFSET('Piston Model'!$I$72,($B$18-2000)+($G23-J$1),0),"Wrong Code in B3"))),IF($B$3="em",$H23*OFFSET('Exponential Model'!$I$72,($B$18-2000)+($G23-J$1),0),IF($B$3="dm",$H23*OFFSET('Dispersion Model'!$I$72,($B$18-2000)+($G23-J$1),0),IF($B$3="pm",$H23*OFFSET('Piston Model'!$I$72,($B$18-2000)+($G23-J$1),0),"Wrong Code in B3")))),0)</f>
        <v>0</v>
      </c>
      <c r="K23">
        <f ca="1">IF(K$1&gt;$G23,IF($B$15="he",IF($B$3="em",$H23*(1-EXP(-0.05599*(K$1-$G23)))*OFFSET('Exponential Model'!$I$72,($B$18-2000)+($G23-K$1),0),IF($B$3="dm",$H23*(1-EXP(-0.05599*(K$1-$G23)))*OFFSET('Dispersion Model'!$I$72,($B$18-2000)+($G23-K$1),0),IF($B$3="pm",$H23*(1-EXP(-0.05599*(K$1-$G23)))*OFFSET('Piston Model'!$I$72,($B$18-2000)+($G23-K$1),0),"Wrong Code in B3"))),IF($B$3="em",$H23*OFFSET('Exponential Model'!$I$72,($B$18-2000)+($G23-K$1),0),IF($B$3="dm",$H23*OFFSET('Dispersion Model'!$I$72,($B$18-2000)+($G23-K$1),0),IF($B$3="pm",$H23*OFFSET('Piston Model'!$I$72,($B$18-2000)+($G23-K$1),0),"Wrong Code in B3")))),0)</f>
        <v>0</v>
      </c>
      <c r="L23">
        <f ca="1">IF(L$1&gt;$G23,IF($B$15="he",IF($B$3="em",$H23*(1-EXP(-0.05599*(L$1-$G23)))*OFFSET('Exponential Model'!$I$72,($B$18-2000)+($G23-L$1),0),IF($B$3="dm",$H23*(1-EXP(-0.05599*(L$1-$G23)))*OFFSET('Dispersion Model'!$I$72,($B$18-2000)+($G23-L$1),0),IF($B$3="pm",$H23*(1-EXP(-0.05599*(L$1-$G23)))*OFFSET('Piston Model'!$I$72,($B$18-2000)+($G23-L$1),0),"Wrong Code in B3"))),IF($B$3="em",$H23*OFFSET('Exponential Model'!$I$72,($B$18-2000)+($G23-L$1),0),IF($B$3="dm",$H23*OFFSET('Dispersion Model'!$I$72,($B$18-2000)+($G23-L$1),0),IF($B$3="pm",$H23*OFFSET('Piston Model'!$I$72,($B$18-2000)+($G23-L$1),0),"Wrong Code in B3")))),0)</f>
        <v>0</v>
      </c>
      <c r="M23">
        <f ca="1">IF(M$1&gt;$G23,IF($B$15="he",IF($B$3="em",$H23*(1-EXP(-0.05599*(M$1-$G23)))*OFFSET('Exponential Model'!$I$72,($B$18-2000)+($G23-M$1),0),IF($B$3="dm",$H23*(1-EXP(-0.05599*(M$1-$G23)))*OFFSET('Dispersion Model'!$I$72,($B$18-2000)+($G23-M$1),0),IF($B$3="pm",$H23*(1-EXP(-0.05599*(M$1-$G23)))*OFFSET('Piston Model'!$I$72,($B$18-2000)+($G23-M$1),0),"Wrong Code in B3"))),IF($B$3="em",$H23*OFFSET('Exponential Model'!$I$72,($B$18-2000)+($G23-M$1),0),IF($B$3="dm",$H23*OFFSET('Dispersion Model'!$I$72,($B$18-2000)+($G23-M$1),0),IF($B$3="pm",$H23*OFFSET('Piston Model'!$I$72,($B$18-2000)+($G23-M$1),0),"Wrong Code in B3")))),0)</f>
        <v>0</v>
      </c>
      <c r="N23">
        <f ca="1">IF(N$1&gt;$G23,IF($B$15="he",IF($B$3="em",$H23*(1-EXP(-0.05599*(N$1-$G23)))*OFFSET('Exponential Model'!$I$72,($B$18-2000)+($G23-N$1),0),IF($B$3="dm",$H23*(1-EXP(-0.05599*(N$1-$G23)))*OFFSET('Dispersion Model'!$I$72,($B$18-2000)+($G23-N$1),0),IF($B$3="pm",$H23*(1-EXP(-0.05599*(N$1-$G23)))*OFFSET('Piston Model'!$I$72,($B$18-2000)+($G23-N$1),0),"Wrong Code in B3"))),IF($B$3="em",$H23*OFFSET('Exponential Model'!$I$72,($B$18-2000)+($G23-N$1),0),IF($B$3="dm",$H23*OFFSET('Dispersion Model'!$I$72,($B$18-2000)+($G23-N$1),0),IF($B$3="pm",$H23*OFFSET('Piston Model'!$I$72,($B$18-2000)+($G23-N$1),0),"Wrong Code in B3")))),0)</f>
        <v>0</v>
      </c>
      <c r="O23">
        <f ca="1">IF(O$1&gt;$G23,IF($B$15="he",IF($B$3="em",$H23*(1-EXP(-0.05599*(O$1-$G23)))*OFFSET('Exponential Model'!$I$72,($B$18-2000)+($G23-O$1),0),IF($B$3="dm",$H23*(1-EXP(-0.05599*(O$1-$G23)))*OFFSET('Dispersion Model'!$I$72,($B$18-2000)+($G23-O$1),0),IF($B$3="pm",$H23*(1-EXP(-0.05599*(O$1-$G23)))*OFFSET('Piston Model'!$I$72,($B$18-2000)+($G23-O$1),0),"Wrong Code in B3"))),IF($B$3="em",$H23*OFFSET('Exponential Model'!$I$72,($B$18-2000)+($G23-O$1),0),IF($B$3="dm",$H23*OFFSET('Dispersion Model'!$I$72,($B$18-2000)+($G23-O$1),0),IF($B$3="pm",$H23*OFFSET('Piston Model'!$I$72,($B$18-2000)+($G23-O$1),0),"Wrong Code in B3")))),0)</f>
        <v>0</v>
      </c>
      <c r="P23">
        <f ca="1">IF(P$1&gt;$G23,IF($B$15="he",IF($B$3="em",$H23*(1-EXP(-0.05599*(P$1-$G23)))*OFFSET('Exponential Model'!$I$72,($B$18-2000)+($G23-P$1),0),IF($B$3="dm",$H23*(1-EXP(-0.05599*(P$1-$G23)))*OFFSET('Dispersion Model'!$I$72,($B$18-2000)+($G23-P$1),0),IF($B$3="pm",$H23*(1-EXP(-0.05599*(P$1-$G23)))*OFFSET('Piston Model'!$I$72,($B$18-2000)+($G23-P$1),0),"Wrong Code in B3"))),IF($B$3="em",$H23*OFFSET('Exponential Model'!$I$72,($B$18-2000)+($G23-P$1),0),IF($B$3="dm",$H23*OFFSET('Dispersion Model'!$I$72,($B$18-2000)+($G23-P$1),0),IF($B$3="pm",$H23*OFFSET('Piston Model'!$I$72,($B$18-2000)+($G23-P$1),0),"Wrong Code in B3")))),0)</f>
        <v>0</v>
      </c>
      <c r="Q23">
        <f ca="1">IF(Q$1&gt;$G23,IF($B$15="he",IF($B$3="em",$H23*(1-EXP(-0.05599*(Q$1-$G23)))*OFFSET('Exponential Model'!$I$72,($B$18-2000)+($G23-Q$1),0),IF($B$3="dm",$H23*(1-EXP(-0.05599*(Q$1-$G23)))*OFFSET('Dispersion Model'!$I$72,($B$18-2000)+($G23-Q$1),0),IF($B$3="pm",$H23*(1-EXP(-0.05599*(Q$1-$G23)))*OFFSET('Piston Model'!$I$72,($B$18-2000)+($G23-Q$1),0),"Wrong Code in B3"))),IF($B$3="em",$H23*OFFSET('Exponential Model'!$I$72,($B$18-2000)+($G23-Q$1),0),IF($B$3="dm",$H23*OFFSET('Dispersion Model'!$I$72,($B$18-2000)+($G23-Q$1),0),IF($B$3="pm",$H23*OFFSET('Piston Model'!$I$72,($B$18-2000)+($G23-Q$1),0),"Wrong Code in B3")))),0)</f>
        <v>0</v>
      </c>
      <c r="R23">
        <f ca="1">IF(R$1&gt;$G23,IF($B$15="he",IF($B$3="em",$H23*(1-EXP(-0.05599*(R$1-$G23)))*OFFSET('Exponential Model'!$I$72,($B$18-2000)+($G23-R$1),0),IF($B$3="dm",$H23*(1-EXP(-0.05599*(R$1-$G23)))*OFFSET('Dispersion Model'!$I$72,($B$18-2000)+($G23-R$1),0),IF($B$3="pm",$H23*(1-EXP(-0.05599*(R$1-$G23)))*OFFSET('Piston Model'!$I$72,($B$18-2000)+($G23-R$1),0),"Wrong Code in B3"))),IF($B$3="em",$H23*OFFSET('Exponential Model'!$I$72,($B$18-2000)+($G23-R$1),0),IF($B$3="dm",$H23*OFFSET('Dispersion Model'!$I$72,($B$18-2000)+($G23-R$1),0),IF($B$3="pm",$H23*OFFSET('Piston Model'!$I$72,($B$18-2000)+($G23-R$1),0),"Wrong Code in B3")))),0)</f>
        <v>0</v>
      </c>
      <c r="S23">
        <f ca="1">IF(S$1&gt;$G23,IF($B$15="he",IF($B$3="em",$H23*(1-EXP(-0.05599*(S$1-$G23)))*OFFSET('Exponential Model'!$I$72,($B$18-2000)+($G23-S$1),0),IF($B$3="dm",$H23*(1-EXP(-0.05599*(S$1-$G23)))*OFFSET('Dispersion Model'!$I$72,($B$18-2000)+($G23-S$1),0),IF($B$3="pm",$H23*(1-EXP(-0.05599*(S$1-$G23)))*OFFSET('Piston Model'!$I$72,($B$18-2000)+($G23-S$1),0),"Wrong Code in B3"))),IF($B$3="em",$H23*OFFSET('Exponential Model'!$I$72,($B$18-2000)+($G23-S$1),0),IF($B$3="dm",$H23*OFFSET('Dispersion Model'!$I$72,($B$18-2000)+($G23-S$1),0),IF($B$3="pm",$H23*OFFSET('Piston Model'!$I$72,($B$18-2000)+($G23-S$1),0),"Wrong Code in B3")))),0)</f>
        <v>0</v>
      </c>
      <c r="T23">
        <f ca="1">IF(T$1&gt;$G23,IF($B$15="he",IF($B$3="em",$H23*(1-EXP(-0.05599*(T$1-$G23)))*OFFSET('Exponential Model'!$I$72,($B$18-2000)+($G23-T$1),0),IF($B$3="dm",$H23*(1-EXP(-0.05599*(T$1-$G23)))*OFFSET('Dispersion Model'!$I$72,($B$18-2000)+($G23-T$1),0),IF($B$3="pm",$H23*(1-EXP(-0.05599*(T$1-$G23)))*OFFSET('Piston Model'!$I$72,($B$18-2000)+($G23-T$1),0),"Wrong Code in B3"))),IF($B$3="em",$H23*OFFSET('Exponential Model'!$I$72,($B$18-2000)+($G23-T$1),0),IF($B$3="dm",$H23*OFFSET('Dispersion Model'!$I$72,($B$18-2000)+($G23-T$1),0),IF($B$3="pm",$H23*OFFSET('Piston Model'!$I$72,($B$18-2000)+($G23-T$1),0),"Wrong Code in B3")))),0)</f>
        <v>8.3000000000000007</v>
      </c>
      <c r="U23">
        <f ca="1">IF(U$1&gt;$G23,IF($B$15="he",IF($B$3="em",$H23*(1-EXP(-0.05599*(U$1-$G23)))*OFFSET('Exponential Model'!$I$72,($B$18-2000)+($G23-U$1),0),IF($B$3="dm",$H23*(1-EXP(-0.05599*(U$1-$G23)))*OFFSET('Dispersion Model'!$I$72,($B$18-2000)+($G23-U$1),0),IF($B$3="pm",$H23*(1-EXP(-0.05599*(U$1-$G23)))*OFFSET('Piston Model'!$I$72,($B$18-2000)+($G23-U$1),0),"Wrong Code in B3"))),IF($B$3="em",$H23*OFFSET('Exponential Model'!$I$72,($B$18-2000)+($G23-U$1),0),IF($B$3="dm",$H23*OFFSET('Dispersion Model'!$I$72,($B$18-2000)+($G23-U$1),0),IF($B$3="pm",$H23*OFFSET('Piston Model'!$I$72,($B$18-2000)+($G23-U$1),0),"Wrong Code in B3")))),0)</f>
        <v>0</v>
      </c>
      <c r="V23">
        <f ca="1">IF(V$1&gt;$G23,IF($B$15="he",IF($B$3="em",$H23*(1-EXP(-0.05599*(V$1-$G23)))*OFFSET('Exponential Model'!$I$72,($B$18-2000)+($G23-V$1),0),IF($B$3="dm",$H23*(1-EXP(-0.05599*(V$1-$G23)))*OFFSET('Dispersion Model'!$I$72,($B$18-2000)+($G23-V$1),0),IF($B$3="pm",$H23*(1-EXP(-0.05599*(V$1-$G23)))*OFFSET('Piston Model'!$I$72,($B$18-2000)+($G23-V$1),0),"Wrong Code in B3"))),IF($B$3="em",$H23*OFFSET('Exponential Model'!$I$72,($B$18-2000)+($G23-V$1),0),IF($B$3="dm",$H23*OFFSET('Dispersion Model'!$I$72,($B$18-2000)+($G23-V$1),0),IF($B$3="pm",$H23*OFFSET('Piston Model'!$I$72,($B$18-2000)+($G23-V$1),0),"Wrong Code in B3")))),0)</f>
        <v>0</v>
      </c>
      <c r="W23">
        <f ca="1">IF(W$1&gt;$G23,IF($B$15="he",IF($B$3="em",$H23*(1-EXP(-0.05599*(W$1-$G23)))*OFFSET('Exponential Model'!$I$72,($B$18-2000)+($G23-W$1),0),IF($B$3="dm",$H23*(1-EXP(-0.05599*(W$1-$G23)))*OFFSET('Dispersion Model'!$I$72,($B$18-2000)+($G23-W$1),0),IF($B$3="pm",$H23*(1-EXP(-0.05599*(W$1-$G23)))*OFFSET('Piston Model'!$I$72,($B$18-2000)+($G23-W$1),0),"Wrong Code in B3"))),IF($B$3="em",$H23*OFFSET('Exponential Model'!$I$72,($B$18-2000)+($G23-W$1),0),IF($B$3="dm",$H23*OFFSET('Dispersion Model'!$I$72,($B$18-2000)+($G23-W$1),0),IF($B$3="pm",$H23*OFFSET('Piston Model'!$I$72,($B$18-2000)+($G23-W$1),0),"Wrong Code in B3")))),0)</f>
        <v>0</v>
      </c>
      <c r="X23">
        <f ca="1">IF(X$1&gt;$G23,IF($B$15="he",IF($B$3="em",$H23*(1-EXP(-0.05599*(X$1-$G23)))*OFFSET('Exponential Model'!$I$72,($B$18-2000)+($G23-X$1),0),IF($B$3="dm",$H23*(1-EXP(-0.05599*(X$1-$G23)))*OFFSET('Dispersion Model'!$I$72,($B$18-2000)+($G23-X$1),0),IF($B$3="pm",$H23*(1-EXP(-0.05599*(X$1-$G23)))*OFFSET('Piston Model'!$I$72,($B$18-2000)+($G23-X$1),0),"Wrong Code in B3"))),IF($B$3="em",$H23*OFFSET('Exponential Model'!$I$72,($B$18-2000)+($G23-X$1),0),IF($B$3="dm",$H23*OFFSET('Dispersion Model'!$I$72,($B$18-2000)+($G23-X$1),0),IF($B$3="pm",$H23*OFFSET('Piston Model'!$I$72,($B$18-2000)+($G23-X$1),0),"Wrong Code in B3")))),0)</f>
        <v>0</v>
      </c>
      <c r="Y23">
        <f ca="1">IF(Y$1&gt;$G23,IF($B$15="he",IF($B$3="em",$H23*(1-EXP(-0.05599*(Y$1-$G23)))*OFFSET('Exponential Model'!$I$72,($B$18-2000)+($G23-Y$1),0),IF($B$3="dm",$H23*(1-EXP(-0.05599*(Y$1-$G23)))*OFFSET('Dispersion Model'!$I$72,($B$18-2000)+($G23-Y$1),0),IF($B$3="pm",$H23*(1-EXP(-0.05599*(Y$1-$G23)))*OFFSET('Piston Model'!$I$72,($B$18-2000)+($G23-Y$1),0),"Wrong Code in B3"))),IF($B$3="em",$H23*OFFSET('Exponential Model'!$I$72,($B$18-2000)+($G23-Y$1),0),IF($B$3="dm",$H23*OFFSET('Dispersion Model'!$I$72,($B$18-2000)+($G23-Y$1),0),IF($B$3="pm",$H23*OFFSET('Piston Model'!$I$72,($B$18-2000)+($G23-Y$1),0),"Wrong Code in B3")))),0)</f>
        <v>0</v>
      </c>
      <c r="Z23">
        <f ca="1">IF(Z$1&gt;$G23,IF($B$15="he",IF($B$3="em",$H23*(1-EXP(-0.05599*(Z$1-$G23)))*OFFSET('Exponential Model'!$I$72,($B$18-2000)+($G23-Z$1),0),IF($B$3="dm",$H23*(1-EXP(-0.05599*(Z$1-$G23)))*OFFSET('Dispersion Model'!$I$72,($B$18-2000)+($G23-Z$1),0),IF($B$3="pm",$H23*(1-EXP(-0.05599*(Z$1-$G23)))*OFFSET('Piston Model'!$I$72,($B$18-2000)+($G23-Z$1),0),"Wrong Code in B3"))),IF($B$3="em",$H23*OFFSET('Exponential Model'!$I$72,($B$18-2000)+($G23-Z$1),0),IF($B$3="dm",$H23*OFFSET('Dispersion Model'!$I$72,($B$18-2000)+($G23-Z$1),0),IF($B$3="pm",$H23*OFFSET('Piston Model'!$I$72,($B$18-2000)+($G23-Z$1),0),"Wrong Code in B3")))),0)</f>
        <v>0</v>
      </c>
      <c r="AA23">
        <f ca="1">IF(AA$1&gt;$G23,IF($B$15="he",IF($B$3="em",$H23*(1-EXP(-0.05599*(AA$1-$G23)))*OFFSET('Exponential Model'!$I$72,($B$18-2000)+($G23-AA$1),0),IF($B$3="dm",$H23*(1-EXP(-0.05599*(AA$1-$G23)))*OFFSET('Dispersion Model'!$I$72,($B$18-2000)+($G23-AA$1),0),IF($B$3="pm",$H23*(1-EXP(-0.05599*(AA$1-$G23)))*OFFSET('Piston Model'!$I$72,($B$18-2000)+($G23-AA$1),0),"Wrong Code in B3"))),IF($B$3="em",$H23*OFFSET('Exponential Model'!$I$72,($B$18-2000)+($G23-AA$1),0),IF($B$3="dm",$H23*OFFSET('Dispersion Model'!$I$72,($B$18-2000)+($G23-AA$1),0),IF($B$3="pm",$H23*OFFSET('Piston Model'!$I$72,($B$18-2000)+($G23-AA$1),0),"Wrong Code in B3")))),0)</f>
        <v>0</v>
      </c>
      <c r="AB23">
        <f ca="1">IF(AB$1&gt;$G23,IF($B$15="he",IF($B$3="em",$H23*(1-EXP(-0.05599*(AB$1-$G23)))*OFFSET('Exponential Model'!$I$72,($B$18-2000)+($G23-AB$1),0),IF($B$3="dm",$H23*(1-EXP(-0.05599*(AB$1-$G23)))*OFFSET('Dispersion Model'!$I$72,($B$18-2000)+($G23-AB$1),0),IF($B$3="pm",$H23*(1-EXP(-0.05599*(AB$1-$G23)))*OFFSET('Piston Model'!$I$72,($B$18-2000)+($G23-AB$1),0),"Wrong Code in B3"))),IF($B$3="em",$H23*OFFSET('Exponential Model'!$I$72,($B$18-2000)+($G23-AB$1),0),IF($B$3="dm",$H23*OFFSET('Dispersion Model'!$I$72,($B$18-2000)+($G23-AB$1),0),IF($B$3="pm",$H23*OFFSET('Piston Model'!$I$72,($B$18-2000)+($G23-AB$1),0),"Wrong Code in B3")))),0)</f>
        <v>0</v>
      </c>
      <c r="AC23">
        <f ca="1">IF(AC$1&gt;$G23,IF($B$15="he",IF($B$3="em",$H23*(1-EXP(-0.05599*(AC$1-$G23)))*OFFSET('Exponential Model'!$I$72,($B$18-2000)+($G23-AC$1),0),IF($B$3="dm",$H23*(1-EXP(-0.05599*(AC$1-$G23)))*OFFSET('Dispersion Model'!$I$72,($B$18-2000)+($G23-AC$1),0),IF($B$3="pm",$H23*(1-EXP(-0.05599*(AC$1-$G23)))*OFFSET('Piston Model'!$I$72,($B$18-2000)+($G23-AC$1),0),"Wrong Code in B3"))),IF($B$3="em",$H23*OFFSET('Exponential Model'!$I$72,($B$18-2000)+($G23-AC$1),0),IF($B$3="dm",$H23*OFFSET('Dispersion Model'!$I$72,($B$18-2000)+($G23-AC$1),0),IF($B$3="pm",$H23*OFFSET('Piston Model'!$I$72,($B$18-2000)+($G23-AC$1),0),"Wrong Code in B3")))),0)</f>
        <v>0</v>
      </c>
      <c r="AD23">
        <f ca="1">IF(AD$1&gt;$G23,IF($B$15="he",IF($B$3="em",$H23*(1-EXP(-0.05599*(AD$1-$G23)))*OFFSET('Exponential Model'!$I$72,($B$18-2000)+($G23-AD$1),0),IF($B$3="dm",$H23*(1-EXP(-0.05599*(AD$1-$G23)))*OFFSET('Dispersion Model'!$I$72,($B$18-2000)+($G23-AD$1),0),IF($B$3="pm",$H23*(1-EXP(-0.05599*(AD$1-$G23)))*OFFSET('Piston Model'!$I$72,($B$18-2000)+($G23-AD$1),0),"Wrong Code in B3"))),IF($B$3="em",$H23*OFFSET('Exponential Model'!$I$72,($B$18-2000)+($G23-AD$1),0),IF($B$3="dm",$H23*OFFSET('Dispersion Model'!$I$72,($B$18-2000)+($G23-AD$1),0),IF($B$3="pm",$H23*OFFSET('Piston Model'!$I$72,($B$18-2000)+($G23-AD$1),0),"Wrong Code in B3")))),0)</f>
        <v>0</v>
      </c>
      <c r="AE23">
        <f ca="1">IF(AE$1&gt;$G23,IF($B$15="he",IF($B$3="em",$H23*(1-EXP(-0.05599*(AE$1-$G23)))*OFFSET('Exponential Model'!$I$72,($B$18-2000)+($G23-AE$1),0),IF($B$3="dm",$H23*(1-EXP(-0.05599*(AE$1-$G23)))*OFFSET('Dispersion Model'!$I$72,($B$18-2000)+($G23-AE$1),0),IF($B$3="pm",$H23*(1-EXP(-0.05599*(AE$1-$G23)))*OFFSET('Piston Model'!$I$72,($B$18-2000)+($G23-AE$1),0),"Wrong Code in B3"))),IF($B$3="em",$H23*OFFSET('Exponential Model'!$I$72,($B$18-2000)+($G23-AE$1),0),IF($B$3="dm",$H23*OFFSET('Dispersion Model'!$I$72,($B$18-2000)+($G23-AE$1),0),IF($B$3="pm",$H23*OFFSET('Piston Model'!$I$72,($B$18-2000)+($G23-AE$1),0),"Wrong Code in B3")))),0)</f>
        <v>0</v>
      </c>
      <c r="AF23">
        <f ca="1">IF(AF$1&gt;$G23,IF($B$15="he",IF($B$3="em",$H23*(1-EXP(-0.05599*(AF$1-$G23)))*OFFSET('Exponential Model'!$I$72,($B$18-2000)+($G23-AF$1),0),IF($B$3="dm",$H23*(1-EXP(-0.05599*(AF$1-$G23)))*OFFSET('Dispersion Model'!$I$72,($B$18-2000)+($G23-AF$1),0),IF($B$3="pm",$H23*(1-EXP(-0.05599*(AF$1-$G23)))*OFFSET('Piston Model'!$I$72,($B$18-2000)+($G23-AF$1),0),"Wrong Code in B3"))),IF($B$3="em",$H23*OFFSET('Exponential Model'!$I$72,($B$18-2000)+($G23-AF$1),0),IF($B$3="dm",$H23*OFFSET('Dispersion Model'!$I$72,($B$18-2000)+($G23-AF$1),0),IF($B$3="pm",$H23*OFFSET('Piston Model'!$I$72,($B$18-2000)+($G23-AF$1),0),"Wrong Code in B3")))),0)</f>
        <v>0</v>
      </c>
      <c r="AG23">
        <f ca="1">IF(AG$1&gt;$G23,IF($B$15="he",IF($B$3="em",$H23*(1-EXP(-0.05599*(AG$1-$G23)))*OFFSET('Exponential Model'!$I$72,($B$18-2000)+($G23-AG$1),0),IF($B$3="dm",$H23*(1-EXP(-0.05599*(AG$1-$G23)))*OFFSET('Dispersion Model'!$I$72,($B$18-2000)+($G23-AG$1),0),IF($B$3="pm",$H23*(1-EXP(-0.05599*(AG$1-$G23)))*OFFSET('Piston Model'!$I$72,($B$18-2000)+($G23-AG$1),0),"Wrong Code in B3"))),IF($B$3="em",$H23*OFFSET('Exponential Model'!$I$72,($B$18-2000)+($G23-AG$1),0),IF($B$3="dm",$H23*OFFSET('Dispersion Model'!$I$72,($B$18-2000)+($G23-AG$1),0),IF($B$3="pm",$H23*OFFSET('Piston Model'!$I$72,($B$18-2000)+($G23-AG$1),0),"Wrong Code in B3")))),0)</f>
        <v>0</v>
      </c>
      <c r="AH23">
        <f ca="1">IF(AH$1&gt;$G23,IF($B$15="he",IF($B$3="em",$H23*(1-EXP(-0.05599*(AH$1-$G23)))*OFFSET('Exponential Model'!$I$72,($B$18-2000)+($G23-AH$1),0),IF($B$3="dm",$H23*(1-EXP(-0.05599*(AH$1-$G23)))*OFFSET('Dispersion Model'!$I$72,($B$18-2000)+($G23-AH$1),0),IF($B$3="pm",$H23*(1-EXP(-0.05599*(AH$1-$G23)))*OFFSET('Piston Model'!$I$72,($B$18-2000)+($G23-AH$1),0),"Wrong Code in B3"))),IF($B$3="em",$H23*OFFSET('Exponential Model'!$I$72,($B$18-2000)+($G23-AH$1),0),IF($B$3="dm",$H23*OFFSET('Dispersion Model'!$I$72,($B$18-2000)+($G23-AH$1),0),IF($B$3="pm",$H23*OFFSET('Piston Model'!$I$72,($B$18-2000)+($G23-AH$1),0),"Wrong Code in B3")))),0)</f>
        <v>0</v>
      </c>
      <c r="AI23">
        <f ca="1">IF(AI$1&gt;$G23,IF($B$15="he",IF($B$3="em",$H23*(1-EXP(-0.05599*(AI$1-$G23)))*OFFSET('Exponential Model'!$I$72,($B$18-2000)+($G23-AI$1),0),IF($B$3="dm",$H23*(1-EXP(-0.05599*(AI$1-$G23)))*OFFSET('Dispersion Model'!$I$72,($B$18-2000)+($G23-AI$1),0),IF($B$3="pm",$H23*(1-EXP(-0.05599*(AI$1-$G23)))*OFFSET('Piston Model'!$I$72,($B$18-2000)+($G23-AI$1),0),"Wrong Code in B3"))),IF($B$3="em",$H23*OFFSET('Exponential Model'!$I$72,($B$18-2000)+($G23-AI$1),0),IF($B$3="dm",$H23*OFFSET('Dispersion Model'!$I$72,($B$18-2000)+($G23-AI$1),0),IF($B$3="pm",$H23*OFFSET('Piston Model'!$I$72,($B$18-2000)+($G23-AI$1),0),"Wrong Code in B3")))),0)</f>
        <v>0</v>
      </c>
      <c r="AJ23">
        <f ca="1">IF(AJ$1&gt;$G23,IF($B$15="he",IF($B$3="em",$H23*(1-EXP(-0.05599*(AJ$1-$G23)))*OFFSET('Exponential Model'!$I$72,($B$18-2000)+($G23-AJ$1),0),IF($B$3="dm",$H23*(1-EXP(-0.05599*(AJ$1-$G23)))*OFFSET('Dispersion Model'!$I$72,($B$18-2000)+($G23-AJ$1),0),IF($B$3="pm",$H23*(1-EXP(-0.05599*(AJ$1-$G23)))*OFFSET('Piston Model'!$I$72,($B$18-2000)+($G23-AJ$1),0),"Wrong Code in B3"))),IF($B$3="em",$H23*OFFSET('Exponential Model'!$I$72,($B$18-2000)+($G23-AJ$1),0),IF($B$3="dm",$H23*OFFSET('Dispersion Model'!$I$72,($B$18-2000)+($G23-AJ$1),0),IF($B$3="pm",$H23*OFFSET('Piston Model'!$I$72,($B$18-2000)+($G23-AJ$1),0),"Wrong Code in B3")))),0)</f>
        <v>0</v>
      </c>
      <c r="AK23">
        <f ca="1">IF(AK$1&gt;$G23,IF($B$15="he",IF($B$3="em",$H23*(1-EXP(-0.05599*(AK$1-$G23)))*OFFSET('Exponential Model'!$I$72,($B$18-2000)+($G23-AK$1),0),IF($B$3="dm",$H23*(1-EXP(-0.05599*(AK$1-$G23)))*OFFSET('Dispersion Model'!$I$72,($B$18-2000)+($G23-AK$1),0),IF($B$3="pm",$H23*(1-EXP(-0.05599*(AK$1-$G23)))*OFFSET('Piston Model'!$I$72,($B$18-2000)+($G23-AK$1),0),"Wrong Code in B3"))),IF($B$3="em",$H23*OFFSET('Exponential Model'!$I$72,($B$18-2000)+($G23-AK$1),0),IF($B$3="dm",$H23*OFFSET('Dispersion Model'!$I$72,($B$18-2000)+($G23-AK$1),0),IF($B$3="pm",$H23*OFFSET('Piston Model'!$I$72,($B$18-2000)+($G23-AK$1),0),"Wrong Code in B3")))),0)</f>
        <v>0</v>
      </c>
      <c r="AL23">
        <f ca="1">IF(AL$1&gt;$G23,IF($B$15="he",IF($B$3="em",$H23*(1-EXP(-0.05599*(AL$1-$G23)))*OFFSET('Exponential Model'!$I$72,($B$18-2000)+($G23-AL$1),0),IF($B$3="dm",$H23*(1-EXP(-0.05599*(AL$1-$G23)))*OFFSET('Dispersion Model'!$I$72,($B$18-2000)+($G23-AL$1),0),IF($B$3="pm",$H23*(1-EXP(-0.05599*(AL$1-$G23)))*OFFSET('Piston Model'!$I$72,($B$18-2000)+($G23-AL$1),0),"Wrong Code in B3"))),IF($B$3="em",$H23*OFFSET('Exponential Model'!$I$72,($B$18-2000)+($G23-AL$1),0),IF($B$3="dm",$H23*OFFSET('Dispersion Model'!$I$72,($B$18-2000)+($G23-AL$1),0),IF($B$3="pm",$H23*OFFSET('Piston Model'!$I$72,($B$18-2000)+($G23-AL$1),0),"Wrong Code in B3")))),0)</f>
        <v>0</v>
      </c>
      <c r="AM23">
        <f ca="1">IF(AM$1&gt;$G23,IF($B$15="he",IF($B$3="em",$H23*(1-EXP(-0.05599*(AM$1-$G23)))*OFFSET('Exponential Model'!$I$72,($B$18-2000)+($G23-AM$1),0),IF($B$3="dm",$H23*(1-EXP(-0.05599*(AM$1-$G23)))*OFFSET('Dispersion Model'!$I$72,($B$18-2000)+($G23-AM$1),0),IF($B$3="pm",$H23*(1-EXP(-0.05599*(AM$1-$G23)))*OFFSET('Piston Model'!$I$72,($B$18-2000)+($G23-AM$1),0),"Wrong Code in B3"))),IF($B$3="em",$H23*OFFSET('Exponential Model'!$I$72,($B$18-2000)+($G23-AM$1),0),IF($B$3="dm",$H23*OFFSET('Dispersion Model'!$I$72,($B$18-2000)+($G23-AM$1),0),IF($B$3="pm",$H23*OFFSET('Piston Model'!$I$72,($B$18-2000)+($G23-AM$1),0),"Wrong Code in B3")))),0)</f>
        <v>0</v>
      </c>
      <c r="AN23">
        <f ca="1">IF(AN$1&gt;$G23,IF($B$15="he",IF($B$3="em",$H23*(1-EXP(-0.05599*(AN$1-$G23)))*OFFSET('Exponential Model'!$I$72,($B$18-2000)+($G23-AN$1),0),IF($B$3="dm",$H23*(1-EXP(-0.05599*(AN$1-$G23)))*OFFSET('Dispersion Model'!$I$72,($B$18-2000)+($G23-AN$1),0),IF($B$3="pm",$H23*(1-EXP(-0.05599*(AN$1-$G23)))*OFFSET('Piston Model'!$I$72,($B$18-2000)+($G23-AN$1),0),"Wrong Code in B3"))),IF($B$3="em",$H23*OFFSET('Exponential Model'!$I$72,($B$18-2000)+($G23-AN$1),0),IF($B$3="dm",$H23*OFFSET('Dispersion Model'!$I$72,($B$18-2000)+($G23-AN$1),0),IF($B$3="pm",$H23*OFFSET('Piston Model'!$I$72,($B$18-2000)+($G23-AN$1),0),"Wrong Code in B3")))),0)</f>
        <v>0</v>
      </c>
      <c r="AO23">
        <f ca="1">IF(AO$1&gt;$G23,IF($B$15="he",IF($B$3="em",$H23*(1-EXP(-0.05599*(AO$1-$G23)))*OFFSET('Exponential Model'!$I$72,($B$18-2000)+($G23-AO$1),0),IF($B$3="dm",$H23*(1-EXP(-0.05599*(AO$1-$G23)))*OFFSET('Dispersion Model'!$I$72,($B$18-2000)+($G23-AO$1),0),IF($B$3="pm",$H23*(1-EXP(-0.05599*(AO$1-$G23)))*OFFSET('Piston Model'!$I$72,($B$18-2000)+($G23-AO$1),0),"Wrong Code in B3"))),IF($B$3="em",$H23*OFFSET('Exponential Model'!$I$72,($B$18-2000)+($G23-AO$1),0),IF($B$3="dm",$H23*OFFSET('Dispersion Model'!$I$72,($B$18-2000)+($G23-AO$1),0),IF($B$3="pm",$H23*OFFSET('Piston Model'!$I$72,($B$18-2000)+($G23-AO$1),0),"Wrong Code in B3")))),0)</f>
        <v>0</v>
      </c>
      <c r="AP23">
        <f ca="1">IF(AP$1&gt;$G23,IF($B$15="he",IF($B$3="em",$H23*(1-EXP(-0.05599*(AP$1-$G23)))*OFFSET('Exponential Model'!$I$72,($B$18-2000)+($G23-AP$1),0),IF($B$3="dm",$H23*(1-EXP(-0.05599*(AP$1-$G23)))*OFFSET('Dispersion Model'!$I$72,($B$18-2000)+($G23-AP$1),0),IF($B$3="pm",$H23*(1-EXP(-0.05599*(AP$1-$G23)))*OFFSET('Piston Model'!$I$72,($B$18-2000)+($G23-AP$1),0),"Wrong Code in B3"))),IF($B$3="em",$H23*OFFSET('Exponential Model'!$I$72,($B$18-2000)+($G23-AP$1),0),IF($B$3="dm",$H23*OFFSET('Dispersion Model'!$I$72,($B$18-2000)+($G23-AP$1),0),IF($B$3="pm",$H23*OFFSET('Piston Model'!$I$72,($B$18-2000)+($G23-AP$1),0),"Wrong Code in B3")))),0)</f>
        <v>0</v>
      </c>
      <c r="AQ23">
        <f ca="1">IF(AQ$1&gt;$G23,IF($B$15="he",IF($B$3="em",$H23*(1-EXP(-0.05599*(AQ$1-$G23)))*OFFSET('Exponential Model'!$I$72,($B$18-2000)+($G23-AQ$1),0),IF($B$3="dm",$H23*(1-EXP(-0.05599*(AQ$1-$G23)))*OFFSET('Dispersion Model'!$I$72,($B$18-2000)+($G23-AQ$1),0),IF($B$3="pm",$H23*(1-EXP(-0.05599*(AQ$1-$G23)))*OFFSET('Piston Model'!$I$72,($B$18-2000)+($G23-AQ$1),0),"Wrong Code in B3"))),IF($B$3="em",$H23*OFFSET('Exponential Model'!$I$72,($B$18-2000)+($G23-AQ$1),0),IF($B$3="dm",$H23*OFFSET('Dispersion Model'!$I$72,($B$18-2000)+($G23-AQ$1),0),IF($B$3="pm",$H23*OFFSET('Piston Model'!$I$72,($B$18-2000)+($G23-AQ$1),0),"Wrong Code in B3")))),0)</f>
        <v>0</v>
      </c>
      <c r="AR23">
        <f ca="1">IF(AR$1&gt;$G23,IF($B$15="he",IF($B$3="em",$H23*(1-EXP(-0.05599*(AR$1-$G23)))*OFFSET('Exponential Model'!$I$72,($B$18-2000)+($G23-AR$1),0),IF($B$3="dm",$H23*(1-EXP(-0.05599*(AR$1-$G23)))*OFFSET('Dispersion Model'!$I$72,($B$18-2000)+($G23-AR$1),0),IF($B$3="pm",$H23*(1-EXP(-0.05599*(AR$1-$G23)))*OFFSET('Piston Model'!$I$72,($B$18-2000)+($G23-AR$1),0),"Wrong Code in B3"))),IF($B$3="em",$H23*OFFSET('Exponential Model'!$I$72,($B$18-2000)+($G23-AR$1),0),IF($B$3="dm",$H23*OFFSET('Dispersion Model'!$I$72,($B$18-2000)+($G23-AR$1),0),IF($B$3="pm",$H23*OFFSET('Piston Model'!$I$72,($B$18-2000)+($G23-AR$1),0),"Wrong Code in B3")))),0)</f>
        <v>0</v>
      </c>
      <c r="AS23">
        <f ca="1">IF(AS$1&gt;$G23,IF($B$15="he",IF($B$3="em",$H23*(1-EXP(-0.05599*(AS$1-$G23)))*OFFSET('Exponential Model'!$I$72,($B$18-2000)+($G23-AS$1),0),IF($B$3="dm",$H23*(1-EXP(-0.05599*(AS$1-$G23)))*OFFSET('Dispersion Model'!$I$72,($B$18-2000)+($G23-AS$1),0),IF($B$3="pm",$H23*(1-EXP(-0.05599*(AS$1-$G23)))*OFFSET('Piston Model'!$I$72,($B$18-2000)+($G23-AS$1),0),"Wrong Code in B3"))),IF($B$3="em",$H23*OFFSET('Exponential Model'!$I$72,($B$18-2000)+($G23-AS$1),0),IF($B$3="dm",$H23*OFFSET('Dispersion Model'!$I$72,($B$18-2000)+($G23-AS$1),0),IF($B$3="pm",$H23*OFFSET('Piston Model'!$I$72,($B$18-2000)+($G23-AS$1),0),"Wrong Code in B3")))),0)</f>
        <v>0</v>
      </c>
      <c r="AT23">
        <f ca="1">IF(AT$1&gt;$G23,IF($B$15="he",IF($B$3="em",$H23*(1-EXP(-0.05599*(AT$1-$G23)))*OFFSET('Exponential Model'!$I$72,($B$18-2000)+($G23-AT$1),0),IF($B$3="dm",$H23*(1-EXP(-0.05599*(AT$1-$G23)))*OFFSET('Dispersion Model'!$I$72,($B$18-2000)+($G23-AT$1),0),IF($B$3="pm",$H23*(1-EXP(-0.05599*(AT$1-$G23)))*OFFSET('Piston Model'!$I$72,($B$18-2000)+($G23-AT$1),0),"Wrong Code in B3"))),IF($B$3="em",$H23*OFFSET('Exponential Model'!$I$72,($B$18-2000)+($G23-AT$1),0),IF($B$3="dm",$H23*OFFSET('Dispersion Model'!$I$72,($B$18-2000)+($G23-AT$1),0),IF($B$3="pm",$H23*OFFSET('Piston Model'!$I$72,($B$18-2000)+($G23-AT$1),0),"Wrong Code in B3")))),0)</f>
        <v>0</v>
      </c>
      <c r="AU23">
        <f ca="1">IF(AU$1&gt;$G23,IF($B$15="he",IF($B$3="em",$H23*(1-EXP(-0.05599*(AU$1-$G23)))*OFFSET('Exponential Model'!$I$72,($B$18-2000)+($G23-AU$1),0),IF($B$3="dm",$H23*(1-EXP(-0.05599*(AU$1-$G23)))*OFFSET('Dispersion Model'!$I$72,($B$18-2000)+($G23-AU$1),0),IF($B$3="pm",$H23*(1-EXP(-0.05599*(AU$1-$G23)))*OFFSET('Piston Model'!$I$72,($B$18-2000)+($G23-AU$1),0),"Wrong Code in B3"))),IF($B$3="em",$H23*OFFSET('Exponential Model'!$I$72,($B$18-2000)+($G23-AU$1),0),IF($B$3="dm",$H23*OFFSET('Dispersion Model'!$I$72,($B$18-2000)+($G23-AU$1),0),IF($B$3="pm",$H23*OFFSET('Piston Model'!$I$72,($B$18-2000)+($G23-AU$1),0),"Wrong Code in B3")))),0)</f>
        <v>0</v>
      </c>
      <c r="AV23">
        <f ca="1">IF(AV$1&gt;$G23,IF($B$15="he",IF($B$3="em",$H23*(1-EXP(-0.05599*(AV$1-$G23)))*OFFSET('Exponential Model'!$I$72,($B$18-2000)+($G23-AV$1),0),IF($B$3="dm",$H23*(1-EXP(-0.05599*(AV$1-$G23)))*OFFSET('Dispersion Model'!$I$72,($B$18-2000)+($G23-AV$1),0),IF($B$3="pm",$H23*(1-EXP(-0.05599*(AV$1-$G23)))*OFFSET('Piston Model'!$I$72,($B$18-2000)+($G23-AV$1),0),"Wrong Code in B3"))),IF($B$3="em",$H23*OFFSET('Exponential Model'!$I$72,($B$18-2000)+($G23-AV$1),0),IF($B$3="dm",$H23*OFFSET('Dispersion Model'!$I$72,($B$18-2000)+($G23-AV$1),0),IF($B$3="pm",$H23*OFFSET('Piston Model'!$I$72,($B$18-2000)+($G23-AV$1),0),"Wrong Code in B3")))),0)</f>
        <v>0</v>
      </c>
      <c r="AW23">
        <f ca="1">IF(AW$1&gt;$G23,IF($B$15="he",IF($B$3="em",$H23*(1-EXP(-0.05599*(AW$1-$G23)))*OFFSET('Exponential Model'!$I$72,($B$18-2000)+($G23-AW$1),0),IF($B$3="dm",$H23*(1-EXP(-0.05599*(AW$1-$G23)))*OFFSET('Dispersion Model'!$I$72,($B$18-2000)+($G23-AW$1),0),IF($B$3="pm",$H23*(1-EXP(-0.05599*(AW$1-$G23)))*OFFSET('Piston Model'!$I$72,($B$18-2000)+($G23-AW$1),0),"Wrong Code in B3"))),IF($B$3="em",$H23*OFFSET('Exponential Model'!$I$72,($B$18-2000)+($G23-AW$1),0),IF($B$3="dm",$H23*OFFSET('Dispersion Model'!$I$72,($B$18-2000)+($G23-AW$1),0),IF($B$3="pm",$H23*OFFSET('Piston Model'!$I$72,($B$18-2000)+($G23-AW$1),0),"Wrong Code in B3")))),0)</f>
        <v>0</v>
      </c>
      <c r="AX23">
        <f ca="1">IF(AX$1&gt;$G23,IF($B$15="he",IF($B$3="em",$H23*(1-EXP(-0.05599*(AX$1-$G23)))*OFFSET('Exponential Model'!$I$72,($B$18-2000)+($G23-AX$1),0),IF($B$3="dm",$H23*(1-EXP(-0.05599*(AX$1-$G23)))*OFFSET('Dispersion Model'!$I$72,($B$18-2000)+($G23-AX$1),0),IF($B$3="pm",$H23*(1-EXP(-0.05599*(AX$1-$G23)))*OFFSET('Piston Model'!$I$72,($B$18-2000)+($G23-AX$1),0),"Wrong Code in B3"))),IF($B$3="em",$H23*OFFSET('Exponential Model'!$I$72,($B$18-2000)+($G23-AX$1),0),IF($B$3="dm",$H23*OFFSET('Dispersion Model'!$I$72,($B$18-2000)+($G23-AX$1),0),IF($B$3="pm",$H23*OFFSET('Piston Model'!$I$72,($B$18-2000)+($G23-AX$1),0),"Wrong Code in B3")))),0)</f>
        <v>0</v>
      </c>
      <c r="AY23">
        <f ca="1">IF(AY$1&gt;$G23,IF($B$15="he",IF($B$3="em",$H23*(1-EXP(-0.05599*(AY$1-$G23)))*OFFSET('Exponential Model'!$I$72,($B$18-2000)+($G23-AY$1),0),IF($B$3="dm",$H23*(1-EXP(-0.05599*(AY$1-$G23)))*OFFSET('Dispersion Model'!$I$72,($B$18-2000)+($G23-AY$1),0),IF($B$3="pm",$H23*(1-EXP(-0.05599*(AY$1-$G23)))*OFFSET('Piston Model'!$I$72,($B$18-2000)+($G23-AY$1),0),"Wrong Code in B3"))),IF($B$3="em",$H23*OFFSET('Exponential Model'!$I$72,($B$18-2000)+($G23-AY$1),0),IF($B$3="dm",$H23*OFFSET('Dispersion Model'!$I$72,($B$18-2000)+($G23-AY$1),0),IF($B$3="pm",$H23*OFFSET('Piston Model'!$I$72,($B$18-2000)+($G23-AY$1),0),"Wrong Code in B3")))),0)</f>
        <v>0</v>
      </c>
      <c r="AZ23">
        <f ca="1">IF(AZ$1&gt;$G23,IF($B$15="he",IF($B$3="em",$H23*(1-EXP(-0.05599*(AZ$1-$G23)))*OFFSET('Exponential Model'!$I$72,($B$18-2000)+($G23-AZ$1),0),IF($B$3="dm",$H23*(1-EXP(-0.05599*(AZ$1-$G23)))*OFFSET('Dispersion Model'!$I$72,($B$18-2000)+($G23-AZ$1),0),IF($B$3="pm",$H23*(1-EXP(-0.05599*(AZ$1-$G23)))*OFFSET('Piston Model'!$I$72,($B$18-2000)+($G23-AZ$1),0),"Wrong Code in B3"))),IF($B$3="em",$H23*OFFSET('Exponential Model'!$I$72,($B$18-2000)+($G23-AZ$1),0),IF($B$3="dm",$H23*OFFSET('Dispersion Model'!$I$72,($B$18-2000)+($G23-AZ$1),0),IF($B$3="pm",$H23*OFFSET('Piston Model'!$I$72,($B$18-2000)+($G23-AZ$1),0),"Wrong Code in B3")))),0)</f>
        <v>0</v>
      </c>
      <c r="BA23">
        <f ca="1">IF(BA$1&gt;$G23,IF($B$15="he",IF($B$3="em",$H23*(1-EXP(-0.05599*(BA$1-$G23)))*OFFSET('Exponential Model'!$I$72,($B$18-2000)+($G23-BA$1),0),IF($B$3="dm",$H23*(1-EXP(-0.05599*(BA$1-$G23)))*OFFSET('Dispersion Model'!$I$72,($B$18-2000)+($G23-BA$1),0),IF($B$3="pm",$H23*(1-EXP(-0.05599*(BA$1-$G23)))*OFFSET('Piston Model'!$I$72,($B$18-2000)+($G23-BA$1),0),"Wrong Code in B3"))),IF($B$3="em",$H23*OFFSET('Exponential Model'!$I$72,($B$18-2000)+($G23-BA$1),0),IF($B$3="dm",$H23*OFFSET('Dispersion Model'!$I$72,($B$18-2000)+($G23-BA$1),0),IF($B$3="pm",$H23*OFFSET('Piston Model'!$I$72,($B$18-2000)+($G23-BA$1),0),"Wrong Code in B3")))),0)</f>
        <v>0</v>
      </c>
      <c r="BB23">
        <f ca="1">IF(BB$1&gt;$G23,IF($B$15="he",IF($B$3="em",$H23*(1-EXP(-0.05599*(BB$1-$G23)))*OFFSET('Exponential Model'!$I$72,($B$18-2000)+($G23-BB$1),0),IF($B$3="dm",$H23*(1-EXP(-0.05599*(BB$1-$G23)))*OFFSET('Dispersion Model'!$I$72,($B$18-2000)+($G23-BB$1),0),IF($B$3="pm",$H23*(1-EXP(-0.05599*(BB$1-$G23)))*OFFSET('Piston Model'!$I$72,($B$18-2000)+($G23-BB$1),0),"Wrong Code in B3"))),IF($B$3="em",$H23*OFFSET('Exponential Model'!$I$72,($B$18-2000)+($G23-BB$1),0),IF($B$3="dm",$H23*OFFSET('Dispersion Model'!$I$72,($B$18-2000)+($G23-BB$1),0),IF($B$3="pm",$H23*OFFSET('Piston Model'!$I$72,($B$18-2000)+($G23-BB$1),0),"Wrong Code in B3")))),0)</f>
        <v>0</v>
      </c>
      <c r="BC23">
        <f ca="1">IF(BC$1&gt;$G23,IF($B$15="he",IF($B$3="em",$H23*(1-EXP(-0.05599*(BC$1-$G23)))*OFFSET('Exponential Model'!$I$72,($B$18-2000)+($G23-BC$1),0),IF($B$3="dm",$H23*(1-EXP(-0.05599*(BC$1-$G23)))*OFFSET('Dispersion Model'!$I$72,($B$18-2000)+($G23-BC$1),0),IF($B$3="pm",$H23*(1-EXP(-0.05599*(BC$1-$G23)))*OFFSET('Piston Model'!$I$72,($B$18-2000)+($G23-BC$1),0),"Wrong Code in B3"))),IF($B$3="em",$H23*OFFSET('Exponential Model'!$I$72,($B$18-2000)+($G23-BC$1),0),IF($B$3="dm",$H23*OFFSET('Dispersion Model'!$I$72,($B$18-2000)+($G23-BC$1),0),IF($B$3="pm",$H23*OFFSET('Piston Model'!$I$72,($B$18-2000)+($G23-BC$1),0),"Wrong Code in B3")))),0)</f>
        <v>0</v>
      </c>
      <c r="BD23">
        <f ca="1">IF(BD$1&gt;$G23,IF($B$15="he",IF($B$3="em",$H23*(1-EXP(-0.05599*(BD$1-$G23)))*OFFSET('Exponential Model'!$I$72,($B$18-2000)+($G23-BD$1),0),IF($B$3="dm",$H23*(1-EXP(-0.05599*(BD$1-$G23)))*OFFSET('Dispersion Model'!$I$72,($B$18-2000)+($G23-BD$1),0),IF($B$3="pm",$H23*(1-EXP(-0.05599*(BD$1-$G23)))*OFFSET('Piston Model'!$I$72,($B$18-2000)+($G23-BD$1),0),"Wrong Code in B3"))),IF($B$3="em",$H23*OFFSET('Exponential Model'!$I$72,($B$18-2000)+($G23-BD$1),0),IF($B$3="dm",$H23*OFFSET('Dispersion Model'!$I$72,($B$18-2000)+($G23-BD$1),0),IF($B$3="pm",$H23*OFFSET('Piston Model'!$I$72,($B$18-2000)+($G23-BD$1),0),"Wrong Code in B3")))),0)</f>
        <v>0</v>
      </c>
      <c r="BE23">
        <f ca="1">IF(BE$1&gt;$G23,IF($B$15="he",IF($B$3="em",$H23*(1-EXP(-0.05599*(BE$1-$G23)))*OFFSET('Exponential Model'!$I$72,($B$18-2000)+($G23-BE$1),0),IF($B$3="dm",$H23*(1-EXP(-0.05599*(BE$1-$G23)))*OFFSET('Dispersion Model'!$I$72,($B$18-2000)+($G23-BE$1),0),IF($B$3="pm",$H23*(1-EXP(-0.05599*(BE$1-$G23)))*OFFSET('Piston Model'!$I$72,($B$18-2000)+($G23-BE$1),0),"Wrong Code in B3"))),IF($B$3="em",$H23*OFFSET('Exponential Model'!$I$72,($B$18-2000)+($G23-BE$1),0),IF($B$3="dm",$H23*OFFSET('Dispersion Model'!$I$72,($B$18-2000)+($G23-BE$1),0),IF($B$3="pm",$H23*OFFSET('Piston Model'!$I$72,($B$18-2000)+($G23-BE$1),0),"Wrong Code in B3")))),0)</f>
        <v>0</v>
      </c>
      <c r="BF23">
        <f ca="1">IF(BF$1&gt;$G23,IF($B$15="he",IF($B$3="em",$H23*(1-EXP(-0.05599*(BF$1-$G23)))*OFFSET('Exponential Model'!$I$72,($B$18-2000)+($G23-BF$1),0),IF($B$3="dm",$H23*(1-EXP(-0.05599*(BF$1-$G23)))*OFFSET('Dispersion Model'!$I$72,($B$18-2000)+($G23-BF$1),0),IF($B$3="pm",$H23*(1-EXP(-0.05599*(BF$1-$G23)))*OFFSET('Piston Model'!$I$72,($B$18-2000)+($G23-BF$1),0),"Wrong Code in B3"))),IF($B$3="em",$H23*OFFSET('Exponential Model'!$I$72,($B$18-2000)+($G23-BF$1),0),IF($B$3="dm",$H23*OFFSET('Dispersion Model'!$I$72,($B$18-2000)+($G23-BF$1),0),IF($B$3="pm",$H23*OFFSET('Piston Model'!$I$72,($B$18-2000)+($G23-BF$1),0),"Wrong Code in B3")))),0)</f>
        <v>0</v>
      </c>
      <c r="BG23">
        <f ca="1">IF(BG$1&gt;$G23,IF($B$15="he",IF($B$3="em",$H23*(1-EXP(-0.05599*(BG$1-$G23)))*OFFSET('Exponential Model'!$I$72,($B$18-2000)+($G23-BG$1),0),IF($B$3="dm",$H23*(1-EXP(-0.05599*(BG$1-$G23)))*OFFSET('Dispersion Model'!$I$72,($B$18-2000)+($G23-BG$1),0),IF($B$3="pm",$H23*(1-EXP(-0.05599*(BG$1-$G23)))*OFFSET('Piston Model'!$I$72,($B$18-2000)+($G23-BG$1),0),"Wrong Code in B3"))),IF($B$3="em",$H23*OFFSET('Exponential Model'!$I$72,($B$18-2000)+($G23-BG$1),0),IF($B$3="dm",$H23*OFFSET('Dispersion Model'!$I$72,($B$18-2000)+($G23-BG$1),0),IF($B$3="pm",$H23*OFFSET('Piston Model'!$I$72,($B$18-2000)+($G23-BG$1),0),"Wrong Code in B3")))),0)</f>
        <v>0</v>
      </c>
    </row>
    <row r="24" spans="1:59" x14ac:dyDescent="0.15">
      <c r="A24" t="s">
        <v>32</v>
      </c>
      <c r="B24" s="5">
        <f>INTERFACE!B26</f>
        <v>25.7</v>
      </c>
      <c r="G24">
        <v>1952</v>
      </c>
      <c r="H24">
        <f>IF($B$15="tr",'Tritium Input'!H33,IF($B$15="cfc",'CFC Input'!H33,IF($B$15="kr",'85Kr Input'!H33,IF($B$15="he",'Tritium Input'!H33,"Wrong Code in B12!"))))</f>
        <v>10.1</v>
      </c>
      <c r="I24">
        <f ca="1">IF(I$1&gt;$G24,IF($B$15="he",IF($B$3="em",$H24*(1-EXP(-0.05599*(I$1-$G24)))*OFFSET('Exponential Model'!$I$72,($B$18-2000)+($G24-I$1),0),IF($B$3="dm",$H24*(1-EXP(-0.05599*(I$1-$G24)))*OFFSET('Dispersion Model'!$I$72,($B$18-2000)+($G24-I$1),0),IF($B$3="pm",$H24*(1-EXP(-0.05599*(I$1-$G24)))*OFFSET('Piston Model'!$I$72,($B$18-2000)+($G24-I$1),0),"Wrong Code in B3"))),IF($B$3="em",$H24*OFFSET('Exponential Model'!$I$72,($B$18-2000)+($G24-I$1),0),IF($B$3="dm",$H24*OFFSET('Dispersion Model'!$I$72,($B$18-2000)+($G24-I$1),0),IF($B$3="pm",$H24*OFFSET('Piston Model'!$I$72,($B$18-2000)+($G24-I$1),0),"Wrong Code in B3")))),0)</f>
        <v>0</v>
      </c>
      <c r="J24">
        <f ca="1">IF(J$1&gt;$G24,IF($B$15="he",IF($B$3="em",$H24*(1-EXP(-0.05599*(J$1-$G24)))*OFFSET('Exponential Model'!$I$72,($B$18-2000)+($G24-J$1),0),IF($B$3="dm",$H24*(1-EXP(-0.05599*(J$1-$G24)))*OFFSET('Dispersion Model'!$I$72,($B$18-2000)+($G24-J$1),0),IF($B$3="pm",$H24*(1-EXP(-0.05599*(J$1-$G24)))*OFFSET('Piston Model'!$I$72,($B$18-2000)+($G24-J$1),0),"Wrong Code in B3"))),IF($B$3="em",$H24*OFFSET('Exponential Model'!$I$72,($B$18-2000)+($G24-J$1),0),IF($B$3="dm",$H24*OFFSET('Dispersion Model'!$I$72,($B$18-2000)+($G24-J$1),0),IF($B$3="pm",$H24*OFFSET('Piston Model'!$I$72,($B$18-2000)+($G24-J$1),0),"Wrong Code in B3")))),0)</f>
        <v>0</v>
      </c>
      <c r="K24">
        <f ca="1">IF(K$1&gt;$G24,IF($B$15="he",IF($B$3="em",$H24*(1-EXP(-0.05599*(K$1-$G24)))*OFFSET('Exponential Model'!$I$72,($B$18-2000)+($G24-K$1),0),IF($B$3="dm",$H24*(1-EXP(-0.05599*(K$1-$G24)))*OFFSET('Dispersion Model'!$I$72,($B$18-2000)+($G24-K$1),0),IF($B$3="pm",$H24*(1-EXP(-0.05599*(K$1-$G24)))*OFFSET('Piston Model'!$I$72,($B$18-2000)+($G24-K$1),0),"Wrong Code in B3"))),IF($B$3="em",$H24*OFFSET('Exponential Model'!$I$72,($B$18-2000)+($G24-K$1),0),IF($B$3="dm",$H24*OFFSET('Dispersion Model'!$I$72,($B$18-2000)+($G24-K$1),0),IF($B$3="pm",$H24*OFFSET('Piston Model'!$I$72,($B$18-2000)+($G24-K$1),0),"Wrong Code in B3")))),0)</f>
        <v>0</v>
      </c>
      <c r="L24">
        <f ca="1">IF(L$1&gt;$G24,IF($B$15="he",IF($B$3="em",$H24*(1-EXP(-0.05599*(L$1-$G24)))*OFFSET('Exponential Model'!$I$72,($B$18-2000)+($G24-L$1),0),IF($B$3="dm",$H24*(1-EXP(-0.05599*(L$1-$G24)))*OFFSET('Dispersion Model'!$I$72,($B$18-2000)+($G24-L$1),0),IF($B$3="pm",$H24*(1-EXP(-0.05599*(L$1-$G24)))*OFFSET('Piston Model'!$I$72,($B$18-2000)+($G24-L$1),0),"Wrong Code in B3"))),IF($B$3="em",$H24*OFFSET('Exponential Model'!$I$72,($B$18-2000)+($G24-L$1),0),IF($B$3="dm",$H24*OFFSET('Dispersion Model'!$I$72,($B$18-2000)+($G24-L$1),0),IF($B$3="pm",$H24*OFFSET('Piston Model'!$I$72,($B$18-2000)+($G24-L$1),0),"Wrong Code in B3")))),0)</f>
        <v>0</v>
      </c>
      <c r="M24">
        <f ca="1">IF(M$1&gt;$G24,IF($B$15="he",IF($B$3="em",$H24*(1-EXP(-0.05599*(M$1-$G24)))*OFFSET('Exponential Model'!$I$72,($B$18-2000)+($G24-M$1),0),IF($B$3="dm",$H24*(1-EXP(-0.05599*(M$1-$G24)))*OFFSET('Dispersion Model'!$I$72,($B$18-2000)+($G24-M$1),0),IF($B$3="pm",$H24*(1-EXP(-0.05599*(M$1-$G24)))*OFFSET('Piston Model'!$I$72,($B$18-2000)+($G24-M$1),0),"Wrong Code in B3"))),IF($B$3="em",$H24*OFFSET('Exponential Model'!$I$72,($B$18-2000)+($G24-M$1),0),IF($B$3="dm",$H24*OFFSET('Dispersion Model'!$I$72,($B$18-2000)+($G24-M$1),0),IF($B$3="pm",$H24*OFFSET('Piston Model'!$I$72,($B$18-2000)+($G24-M$1),0),"Wrong Code in B3")))),0)</f>
        <v>0</v>
      </c>
      <c r="N24">
        <f ca="1">IF(N$1&gt;$G24,IF($B$15="he",IF($B$3="em",$H24*(1-EXP(-0.05599*(N$1-$G24)))*OFFSET('Exponential Model'!$I$72,($B$18-2000)+($G24-N$1),0),IF($B$3="dm",$H24*(1-EXP(-0.05599*(N$1-$G24)))*OFFSET('Dispersion Model'!$I$72,($B$18-2000)+($G24-N$1),0),IF($B$3="pm",$H24*(1-EXP(-0.05599*(N$1-$G24)))*OFFSET('Piston Model'!$I$72,($B$18-2000)+($G24-N$1),0),"Wrong Code in B3"))),IF($B$3="em",$H24*OFFSET('Exponential Model'!$I$72,($B$18-2000)+($G24-N$1),0),IF($B$3="dm",$H24*OFFSET('Dispersion Model'!$I$72,($B$18-2000)+($G24-N$1),0),IF($B$3="pm",$H24*OFFSET('Piston Model'!$I$72,($B$18-2000)+($G24-N$1),0),"Wrong Code in B3")))),0)</f>
        <v>0</v>
      </c>
      <c r="O24">
        <f ca="1">IF(O$1&gt;$G24,IF($B$15="he",IF($B$3="em",$H24*(1-EXP(-0.05599*(O$1-$G24)))*OFFSET('Exponential Model'!$I$72,($B$18-2000)+($G24-O$1),0),IF($B$3="dm",$H24*(1-EXP(-0.05599*(O$1-$G24)))*OFFSET('Dispersion Model'!$I$72,($B$18-2000)+($G24-O$1),0),IF($B$3="pm",$H24*(1-EXP(-0.05599*(O$1-$G24)))*OFFSET('Piston Model'!$I$72,($B$18-2000)+($G24-O$1),0),"Wrong Code in B3"))),IF($B$3="em",$H24*OFFSET('Exponential Model'!$I$72,($B$18-2000)+($G24-O$1),0),IF($B$3="dm",$H24*OFFSET('Dispersion Model'!$I$72,($B$18-2000)+($G24-O$1),0),IF($B$3="pm",$H24*OFFSET('Piston Model'!$I$72,($B$18-2000)+($G24-O$1),0),"Wrong Code in B3")))),0)</f>
        <v>0</v>
      </c>
      <c r="P24">
        <f ca="1">IF(P$1&gt;$G24,IF($B$15="he",IF($B$3="em",$H24*(1-EXP(-0.05599*(P$1-$G24)))*OFFSET('Exponential Model'!$I$72,($B$18-2000)+($G24-P$1),0),IF($B$3="dm",$H24*(1-EXP(-0.05599*(P$1-$G24)))*OFFSET('Dispersion Model'!$I$72,($B$18-2000)+($G24-P$1),0),IF($B$3="pm",$H24*(1-EXP(-0.05599*(P$1-$G24)))*OFFSET('Piston Model'!$I$72,($B$18-2000)+($G24-P$1),0),"Wrong Code in B3"))),IF($B$3="em",$H24*OFFSET('Exponential Model'!$I$72,($B$18-2000)+($G24-P$1),0),IF($B$3="dm",$H24*OFFSET('Dispersion Model'!$I$72,($B$18-2000)+($G24-P$1),0),IF($B$3="pm",$H24*OFFSET('Piston Model'!$I$72,($B$18-2000)+($G24-P$1),0),"Wrong Code in B3")))),0)</f>
        <v>0</v>
      </c>
      <c r="Q24">
        <f ca="1">IF(Q$1&gt;$G24,IF($B$15="he",IF($B$3="em",$H24*(1-EXP(-0.05599*(Q$1-$G24)))*OFFSET('Exponential Model'!$I$72,($B$18-2000)+($G24-Q$1),0),IF($B$3="dm",$H24*(1-EXP(-0.05599*(Q$1-$G24)))*OFFSET('Dispersion Model'!$I$72,($B$18-2000)+($G24-Q$1),0),IF($B$3="pm",$H24*(1-EXP(-0.05599*(Q$1-$G24)))*OFFSET('Piston Model'!$I$72,($B$18-2000)+($G24-Q$1),0),"Wrong Code in B3"))),IF($B$3="em",$H24*OFFSET('Exponential Model'!$I$72,($B$18-2000)+($G24-Q$1),0),IF($B$3="dm",$H24*OFFSET('Dispersion Model'!$I$72,($B$18-2000)+($G24-Q$1),0),IF($B$3="pm",$H24*OFFSET('Piston Model'!$I$72,($B$18-2000)+($G24-Q$1),0),"Wrong Code in B3")))),0)</f>
        <v>0</v>
      </c>
      <c r="R24">
        <f ca="1">IF(R$1&gt;$G24,IF($B$15="he",IF($B$3="em",$H24*(1-EXP(-0.05599*(R$1-$G24)))*OFFSET('Exponential Model'!$I$72,($B$18-2000)+($G24-R$1),0),IF($B$3="dm",$H24*(1-EXP(-0.05599*(R$1-$G24)))*OFFSET('Dispersion Model'!$I$72,($B$18-2000)+($G24-R$1),0),IF($B$3="pm",$H24*(1-EXP(-0.05599*(R$1-$G24)))*OFFSET('Piston Model'!$I$72,($B$18-2000)+($G24-R$1),0),"Wrong Code in B3"))),IF($B$3="em",$H24*OFFSET('Exponential Model'!$I$72,($B$18-2000)+($G24-R$1),0),IF($B$3="dm",$H24*OFFSET('Dispersion Model'!$I$72,($B$18-2000)+($G24-R$1),0),IF($B$3="pm",$H24*OFFSET('Piston Model'!$I$72,($B$18-2000)+($G24-R$1),0),"Wrong Code in B3")))),0)</f>
        <v>0</v>
      </c>
      <c r="S24">
        <f ca="1">IF(S$1&gt;$G24,IF($B$15="he",IF($B$3="em",$H24*(1-EXP(-0.05599*(S$1-$G24)))*OFFSET('Exponential Model'!$I$72,($B$18-2000)+($G24-S$1),0),IF($B$3="dm",$H24*(1-EXP(-0.05599*(S$1-$G24)))*OFFSET('Dispersion Model'!$I$72,($B$18-2000)+($G24-S$1),0),IF($B$3="pm",$H24*(1-EXP(-0.05599*(S$1-$G24)))*OFFSET('Piston Model'!$I$72,($B$18-2000)+($G24-S$1),0),"Wrong Code in B3"))),IF($B$3="em",$H24*OFFSET('Exponential Model'!$I$72,($B$18-2000)+($G24-S$1),0),IF($B$3="dm",$H24*OFFSET('Dispersion Model'!$I$72,($B$18-2000)+($G24-S$1),0),IF($B$3="pm",$H24*OFFSET('Piston Model'!$I$72,($B$18-2000)+($G24-S$1),0),"Wrong Code in B3")))),0)</f>
        <v>0</v>
      </c>
      <c r="T24">
        <f ca="1">IF(T$1&gt;$G24,IF($B$15="he",IF($B$3="em",$H24*(1-EXP(-0.05599*(T$1-$G24)))*OFFSET('Exponential Model'!$I$72,($B$18-2000)+($G24-T$1),0),IF($B$3="dm",$H24*(1-EXP(-0.05599*(T$1-$G24)))*OFFSET('Dispersion Model'!$I$72,($B$18-2000)+($G24-T$1),0),IF($B$3="pm",$H24*(1-EXP(-0.05599*(T$1-$G24)))*OFFSET('Piston Model'!$I$72,($B$18-2000)+($G24-T$1),0),"Wrong Code in B3"))),IF($B$3="em",$H24*OFFSET('Exponential Model'!$I$72,($B$18-2000)+($G24-T$1),0),IF($B$3="dm",$H24*OFFSET('Dispersion Model'!$I$72,($B$18-2000)+($G24-T$1),0),IF($B$3="pm",$H24*OFFSET('Piston Model'!$I$72,($B$18-2000)+($G24-T$1),0),"Wrong Code in B3")))),0)</f>
        <v>0</v>
      </c>
      <c r="U24">
        <f ca="1">IF(U$1&gt;$G24,IF($B$15="he",IF($B$3="em",$H24*(1-EXP(-0.05599*(U$1-$G24)))*OFFSET('Exponential Model'!$I$72,($B$18-2000)+($G24-U$1),0),IF($B$3="dm",$H24*(1-EXP(-0.05599*(U$1-$G24)))*OFFSET('Dispersion Model'!$I$72,($B$18-2000)+($G24-U$1),0),IF($B$3="pm",$H24*(1-EXP(-0.05599*(U$1-$G24)))*OFFSET('Piston Model'!$I$72,($B$18-2000)+($G24-U$1),0),"Wrong Code in B3"))),IF($B$3="em",$H24*OFFSET('Exponential Model'!$I$72,($B$18-2000)+($G24-U$1),0),IF($B$3="dm",$H24*OFFSET('Dispersion Model'!$I$72,($B$18-2000)+($G24-U$1),0),IF($B$3="pm",$H24*OFFSET('Piston Model'!$I$72,($B$18-2000)+($G24-U$1),0),"Wrong Code in B3")))),0)</f>
        <v>10.1</v>
      </c>
      <c r="V24">
        <f ca="1">IF(V$1&gt;$G24,IF($B$15="he",IF($B$3="em",$H24*(1-EXP(-0.05599*(V$1-$G24)))*OFFSET('Exponential Model'!$I$72,($B$18-2000)+($G24-V$1),0),IF($B$3="dm",$H24*(1-EXP(-0.05599*(V$1-$G24)))*OFFSET('Dispersion Model'!$I$72,($B$18-2000)+($G24-V$1),0),IF($B$3="pm",$H24*(1-EXP(-0.05599*(V$1-$G24)))*OFFSET('Piston Model'!$I$72,($B$18-2000)+($G24-V$1),0),"Wrong Code in B3"))),IF($B$3="em",$H24*OFFSET('Exponential Model'!$I$72,($B$18-2000)+($G24-V$1),0),IF($B$3="dm",$H24*OFFSET('Dispersion Model'!$I$72,($B$18-2000)+($G24-V$1),0),IF($B$3="pm",$H24*OFFSET('Piston Model'!$I$72,($B$18-2000)+($G24-V$1),0),"Wrong Code in B3")))),0)</f>
        <v>0</v>
      </c>
      <c r="W24">
        <f ca="1">IF(W$1&gt;$G24,IF($B$15="he",IF($B$3="em",$H24*(1-EXP(-0.05599*(W$1-$G24)))*OFFSET('Exponential Model'!$I$72,($B$18-2000)+($G24-W$1),0),IF($B$3="dm",$H24*(1-EXP(-0.05599*(W$1-$G24)))*OFFSET('Dispersion Model'!$I$72,($B$18-2000)+($G24-W$1),0),IF($B$3="pm",$H24*(1-EXP(-0.05599*(W$1-$G24)))*OFFSET('Piston Model'!$I$72,($B$18-2000)+($G24-W$1),0),"Wrong Code in B3"))),IF($B$3="em",$H24*OFFSET('Exponential Model'!$I$72,($B$18-2000)+($G24-W$1),0),IF($B$3="dm",$H24*OFFSET('Dispersion Model'!$I$72,($B$18-2000)+($G24-W$1),0),IF($B$3="pm",$H24*OFFSET('Piston Model'!$I$72,($B$18-2000)+($G24-W$1),0),"Wrong Code in B3")))),0)</f>
        <v>0</v>
      </c>
      <c r="X24">
        <f ca="1">IF(X$1&gt;$G24,IF($B$15="he",IF($B$3="em",$H24*(1-EXP(-0.05599*(X$1-$G24)))*OFFSET('Exponential Model'!$I$72,($B$18-2000)+($G24-X$1),0),IF($B$3="dm",$H24*(1-EXP(-0.05599*(X$1-$G24)))*OFFSET('Dispersion Model'!$I$72,($B$18-2000)+($G24-X$1),0),IF($B$3="pm",$H24*(1-EXP(-0.05599*(X$1-$G24)))*OFFSET('Piston Model'!$I$72,($B$18-2000)+($G24-X$1),0),"Wrong Code in B3"))),IF($B$3="em",$H24*OFFSET('Exponential Model'!$I$72,($B$18-2000)+($G24-X$1),0),IF($B$3="dm",$H24*OFFSET('Dispersion Model'!$I$72,($B$18-2000)+($G24-X$1),0),IF($B$3="pm",$H24*OFFSET('Piston Model'!$I$72,($B$18-2000)+($G24-X$1),0),"Wrong Code in B3")))),0)</f>
        <v>0</v>
      </c>
      <c r="Y24">
        <f ca="1">IF(Y$1&gt;$G24,IF($B$15="he",IF($B$3="em",$H24*(1-EXP(-0.05599*(Y$1-$G24)))*OFFSET('Exponential Model'!$I$72,($B$18-2000)+($G24-Y$1),0),IF($B$3="dm",$H24*(1-EXP(-0.05599*(Y$1-$G24)))*OFFSET('Dispersion Model'!$I$72,($B$18-2000)+($G24-Y$1),0),IF($B$3="pm",$H24*(1-EXP(-0.05599*(Y$1-$G24)))*OFFSET('Piston Model'!$I$72,($B$18-2000)+($G24-Y$1),0),"Wrong Code in B3"))),IF($B$3="em",$H24*OFFSET('Exponential Model'!$I$72,($B$18-2000)+($G24-Y$1),0),IF($B$3="dm",$H24*OFFSET('Dispersion Model'!$I$72,($B$18-2000)+($G24-Y$1),0),IF($B$3="pm",$H24*OFFSET('Piston Model'!$I$72,($B$18-2000)+($G24-Y$1),0),"Wrong Code in B3")))),0)</f>
        <v>0</v>
      </c>
      <c r="Z24">
        <f ca="1">IF(Z$1&gt;$G24,IF($B$15="he",IF($B$3="em",$H24*(1-EXP(-0.05599*(Z$1-$G24)))*OFFSET('Exponential Model'!$I$72,($B$18-2000)+($G24-Z$1),0),IF($B$3="dm",$H24*(1-EXP(-0.05599*(Z$1-$G24)))*OFFSET('Dispersion Model'!$I$72,($B$18-2000)+($G24-Z$1),0),IF($B$3="pm",$H24*(1-EXP(-0.05599*(Z$1-$G24)))*OFFSET('Piston Model'!$I$72,($B$18-2000)+($G24-Z$1),0),"Wrong Code in B3"))),IF($B$3="em",$H24*OFFSET('Exponential Model'!$I$72,($B$18-2000)+($G24-Z$1),0),IF($B$3="dm",$H24*OFFSET('Dispersion Model'!$I$72,($B$18-2000)+($G24-Z$1),0),IF($B$3="pm",$H24*OFFSET('Piston Model'!$I$72,($B$18-2000)+($G24-Z$1),0),"Wrong Code in B3")))),0)</f>
        <v>0</v>
      </c>
      <c r="AA24">
        <f ca="1">IF(AA$1&gt;$G24,IF($B$15="he",IF($B$3="em",$H24*(1-EXP(-0.05599*(AA$1-$G24)))*OFFSET('Exponential Model'!$I$72,($B$18-2000)+($G24-AA$1),0),IF($B$3="dm",$H24*(1-EXP(-0.05599*(AA$1-$G24)))*OFFSET('Dispersion Model'!$I$72,($B$18-2000)+($G24-AA$1),0),IF($B$3="pm",$H24*(1-EXP(-0.05599*(AA$1-$G24)))*OFFSET('Piston Model'!$I$72,($B$18-2000)+($G24-AA$1),0),"Wrong Code in B3"))),IF($B$3="em",$H24*OFFSET('Exponential Model'!$I$72,($B$18-2000)+($G24-AA$1),0),IF($B$3="dm",$H24*OFFSET('Dispersion Model'!$I$72,($B$18-2000)+($G24-AA$1),0),IF($B$3="pm",$H24*OFFSET('Piston Model'!$I$72,($B$18-2000)+($G24-AA$1),0),"Wrong Code in B3")))),0)</f>
        <v>0</v>
      </c>
      <c r="AB24">
        <f ca="1">IF(AB$1&gt;$G24,IF($B$15="he",IF($B$3="em",$H24*(1-EXP(-0.05599*(AB$1-$G24)))*OFFSET('Exponential Model'!$I$72,($B$18-2000)+($G24-AB$1),0),IF($B$3="dm",$H24*(1-EXP(-0.05599*(AB$1-$G24)))*OFFSET('Dispersion Model'!$I$72,($B$18-2000)+($G24-AB$1),0),IF($B$3="pm",$H24*(1-EXP(-0.05599*(AB$1-$G24)))*OFFSET('Piston Model'!$I$72,($B$18-2000)+($G24-AB$1),0),"Wrong Code in B3"))),IF($B$3="em",$H24*OFFSET('Exponential Model'!$I$72,($B$18-2000)+($G24-AB$1),0),IF($B$3="dm",$H24*OFFSET('Dispersion Model'!$I$72,($B$18-2000)+($G24-AB$1),0),IF($B$3="pm",$H24*OFFSET('Piston Model'!$I$72,($B$18-2000)+($G24-AB$1),0),"Wrong Code in B3")))),0)</f>
        <v>0</v>
      </c>
      <c r="AC24">
        <f ca="1">IF(AC$1&gt;$G24,IF($B$15="he",IF($B$3="em",$H24*(1-EXP(-0.05599*(AC$1-$G24)))*OFFSET('Exponential Model'!$I$72,($B$18-2000)+($G24-AC$1),0),IF($B$3="dm",$H24*(1-EXP(-0.05599*(AC$1-$G24)))*OFFSET('Dispersion Model'!$I$72,($B$18-2000)+($G24-AC$1),0),IF($B$3="pm",$H24*(1-EXP(-0.05599*(AC$1-$G24)))*OFFSET('Piston Model'!$I$72,($B$18-2000)+($G24-AC$1),0),"Wrong Code in B3"))),IF($B$3="em",$H24*OFFSET('Exponential Model'!$I$72,($B$18-2000)+($G24-AC$1),0),IF($B$3="dm",$H24*OFFSET('Dispersion Model'!$I$72,($B$18-2000)+($G24-AC$1),0),IF($B$3="pm",$H24*OFFSET('Piston Model'!$I$72,($B$18-2000)+($G24-AC$1),0),"Wrong Code in B3")))),0)</f>
        <v>0</v>
      </c>
      <c r="AD24">
        <f ca="1">IF(AD$1&gt;$G24,IF($B$15="he",IF($B$3="em",$H24*(1-EXP(-0.05599*(AD$1-$G24)))*OFFSET('Exponential Model'!$I$72,($B$18-2000)+($G24-AD$1),0),IF($B$3="dm",$H24*(1-EXP(-0.05599*(AD$1-$G24)))*OFFSET('Dispersion Model'!$I$72,($B$18-2000)+($G24-AD$1),0),IF($B$3="pm",$H24*(1-EXP(-0.05599*(AD$1-$G24)))*OFFSET('Piston Model'!$I$72,($B$18-2000)+($G24-AD$1),0),"Wrong Code in B3"))),IF($B$3="em",$H24*OFFSET('Exponential Model'!$I$72,($B$18-2000)+($G24-AD$1),0),IF($B$3="dm",$H24*OFFSET('Dispersion Model'!$I$72,($B$18-2000)+($G24-AD$1),0),IF($B$3="pm",$H24*OFFSET('Piston Model'!$I$72,($B$18-2000)+($G24-AD$1),0),"Wrong Code in B3")))),0)</f>
        <v>0</v>
      </c>
      <c r="AE24">
        <f ca="1">IF(AE$1&gt;$G24,IF($B$15="he",IF($B$3="em",$H24*(1-EXP(-0.05599*(AE$1-$G24)))*OFFSET('Exponential Model'!$I$72,($B$18-2000)+($G24-AE$1),0),IF($B$3="dm",$H24*(1-EXP(-0.05599*(AE$1-$G24)))*OFFSET('Dispersion Model'!$I$72,($B$18-2000)+($G24-AE$1),0),IF($B$3="pm",$H24*(1-EXP(-0.05599*(AE$1-$G24)))*OFFSET('Piston Model'!$I$72,($B$18-2000)+($G24-AE$1),0),"Wrong Code in B3"))),IF($B$3="em",$H24*OFFSET('Exponential Model'!$I$72,($B$18-2000)+($G24-AE$1),0),IF($B$3="dm",$H24*OFFSET('Dispersion Model'!$I$72,($B$18-2000)+($G24-AE$1),0),IF($B$3="pm",$H24*OFFSET('Piston Model'!$I$72,($B$18-2000)+($G24-AE$1),0),"Wrong Code in B3")))),0)</f>
        <v>0</v>
      </c>
      <c r="AF24">
        <f ca="1">IF(AF$1&gt;$G24,IF($B$15="he",IF($B$3="em",$H24*(1-EXP(-0.05599*(AF$1-$G24)))*OFFSET('Exponential Model'!$I$72,($B$18-2000)+($G24-AF$1),0),IF($B$3="dm",$H24*(1-EXP(-0.05599*(AF$1-$G24)))*OFFSET('Dispersion Model'!$I$72,($B$18-2000)+($G24-AF$1),0),IF($B$3="pm",$H24*(1-EXP(-0.05599*(AF$1-$G24)))*OFFSET('Piston Model'!$I$72,($B$18-2000)+($G24-AF$1),0),"Wrong Code in B3"))),IF($B$3="em",$H24*OFFSET('Exponential Model'!$I$72,($B$18-2000)+($G24-AF$1),0),IF($B$3="dm",$H24*OFFSET('Dispersion Model'!$I$72,($B$18-2000)+($G24-AF$1),0),IF($B$3="pm",$H24*OFFSET('Piston Model'!$I$72,($B$18-2000)+($G24-AF$1),0),"Wrong Code in B3")))),0)</f>
        <v>0</v>
      </c>
      <c r="AG24">
        <f ca="1">IF(AG$1&gt;$G24,IF($B$15="he",IF($B$3="em",$H24*(1-EXP(-0.05599*(AG$1-$G24)))*OFFSET('Exponential Model'!$I$72,($B$18-2000)+($G24-AG$1),0),IF($B$3="dm",$H24*(1-EXP(-0.05599*(AG$1-$G24)))*OFFSET('Dispersion Model'!$I$72,($B$18-2000)+($G24-AG$1),0),IF($B$3="pm",$H24*(1-EXP(-0.05599*(AG$1-$G24)))*OFFSET('Piston Model'!$I$72,($B$18-2000)+($G24-AG$1),0),"Wrong Code in B3"))),IF($B$3="em",$H24*OFFSET('Exponential Model'!$I$72,($B$18-2000)+($G24-AG$1),0),IF($B$3="dm",$H24*OFFSET('Dispersion Model'!$I$72,($B$18-2000)+($G24-AG$1),0),IF($B$3="pm",$H24*OFFSET('Piston Model'!$I$72,($B$18-2000)+($G24-AG$1),0),"Wrong Code in B3")))),0)</f>
        <v>0</v>
      </c>
      <c r="AH24">
        <f ca="1">IF(AH$1&gt;$G24,IF($B$15="he",IF($B$3="em",$H24*(1-EXP(-0.05599*(AH$1-$G24)))*OFFSET('Exponential Model'!$I$72,($B$18-2000)+($G24-AH$1),0),IF($B$3="dm",$H24*(1-EXP(-0.05599*(AH$1-$G24)))*OFFSET('Dispersion Model'!$I$72,($B$18-2000)+($G24-AH$1),0),IF($B$3="pm",$H24*(1-EXP(-0.05599*(AH$1-$G24)))*OFFSET('Piston Model'!$I$72,($B$18-2000)+($G24-AH$1),0),"Wrong Code in B3"))),IF($B$3="em",$H24*OFFSET('Exponential Model'!$I$72,($B$18-2000)+($G24-AH$1),0),IF($B$3="dm",$H24*OFFSET('Dispersion Model'!$I$72,($B$18-2000)+($G24-AH$1),0),IF($B$3="pm",$H24*OFFSET('Piston Model'!$I$72,($B$18-2000)+($G24-AH$1),0),"Wrong Code in B3")))),0)</f>
        <v>0</v>
      </c>
      <c r="AI24">
        <f ca="1">IF(AI$1&gt;$G24,IF($B$15="he",IF($B$3="em",$H24*(1-EXP(-0.05599*(AI$1-$G24)))*OFFSET('Exponential Model'!$I$72,($B$18-2000)+($G24-AI$1),0),IF($B$3="dm",$H24*(1-EXP(-0.05599*(AI$1-$G24)))*OFFSET('Dispersion Model'!$I$72,($B$18-2000)+($G24-AI$1),0),IF($B$3="pm",$H24*(1-EXP(-0.05599*(AI$1-$G24)))*OFFSET('Piston Model'!$I$72,($B$18-2000)+($G24-AI$1),0),"Wrong Code in B3"))),IF($B$3="em",$H24*OFFSET('Exponential Model'!$I$72,($B$18-2000)+($G24-AI$1),0),IF($B$3="dm",$H24*OFFSET('Dispersion Model'!$I$72,($B$18-2000)+($G24-AI$1),0),IF($B$3="pm",$H24*OFFSET('Piston Model'!$I$72,($B$18-2000)+($G24-AI$1),0),"Wrong Code in B3")))),0)</f>
        <v>0</v>
      </c>
      <c r="AJ24">
        <f ca="1">IF(AJ$1&gt;$G24,IF($B$15="he",IF($B$3="em",$H24*(1-EXP(-0.05599*(AJ$1-$G24)))*OFFSET('Exponential Model'!$I$72,($B$18-2000)+($G24-AJ$1),0),IF($B$3="dm",$H24*(1-EXP(-0.05599*(AJ$1-$G24)))*OFFSET('Dispersion Model'!$I$72,($B$18-2000)+($G24-AJ$1),0),IF($B$3="pm",$H24*(1-EXP(-0.05599*(AJ$1-$G24)))*OFFSET('Piston Model'!$I$72,($B$18-2000)+($G24-AJ$1),0),"Wrong Code in B3"))),IF($B$3="em",$H24*OFFSET('Exponential Model'!$I$72,($B$18-2000)+($G24-AJ$1),0),IF($B$3="dm",$H24*OFFSET('Dispersion Model'!$I$72,($B$18-2000)+($G24-AJ$1),0),IF($B$3="pm",$H24*OFFSET('Piston Model'!$I$72,($B$18-2000)+($G24-AJ$1),0),"Wrong Code in B3")))),0)</f>
        <v>0</v>
      </c>
      <c r="AK24">
        <f ca="1">IF(AK$1&gt;$G24,IF($B$15="he",IF($B$3="em",$H24*(1-EXP(-0.05599*(AK$1-$G24)))*OFFSET('Exponential Model'!$I$72,($B$18-2000)+($G24-AK$1),0),IF($B$3="dm",$H24*(1-EXP(-0.05599*(AK$1-$G24)))*OFFSET('Dispersion Model'!$I$72,($B$18-2000)+($G24-AK$1),0),IF($B$3="pm",$H24*(1-EXP(-0.05599*(AK$1-$G24)))*OFFSET('Piston Model'!$I$72,($B$18-2000)+($G24-AK$1),0),"Wrong Code in B3"))),IF($B$3="em",$H24*OFFSET('Exponential Model'!$I$72,($B$18-2000)+($G24-AK$1),0),IF($B$3="dm",$H24*OFFSET('Dispersion Model'!$I$72,($B$18-2000)+($G24-AK$1),0),IF($B$3="pm",$H24*OFFSET('Piston Model'!$I$72,($B$18-2000)+($G24-AK$1),0),"Wrong Code in B3")))),0)</f>
        <v>0</v>
      </c>
      <c r="AL24">
        <f ca="1">IF(AL$1&gt;$G24,IF($B$15="he",IF($B$3="em",$H24*(1-EXP(-0.05599*(AL$1-$G24)))*OFFSET('Exponential Model'!$I$72,($B$18-2000)+($G24-AL$1),0),IF($B$3="dm",$H24*(1-EXP(-0.05599*(AL$1-$G24)))*OFFSET('Dispersion Model'!$I$72,($B$18-2000)+($G24-AL$1),0),IF($B$3="pm",$H24*(1-EXP(-0.05599*(AL$1-$G24)))*OFFSET('Piston Model'!$I$72,($B$18-2000)+($G24-AL$1),0),"Wrong Code in B3"))),IF($B$3="em",$H24*OFFSET('Exponential Model'!$I$72,($B$18-2000)+($G24-AL$1),0),IF($B$3="dm",$H24*OFFSET('Dispersion Model'!$I$72,($B$18-2000)+($G24-AL$1),0),IF($B$3="pm",$H24*OFFSET('Piston Model'!$I$72,($B$18-2000)+($G24-AL$1),0),"Wrong Code in B3")))),0)</f>
        <v>0</v>
      </c>
      <c r="AM24">
        <f ca="1">IF(AM$1&gt;$G24,IF($B$15="he",IF($B$3="em",$H24*(1-EXP(-0.05599*(AM$1-$G24)))*OFFSET('Exponential Model'!$I$72,($B$18-2000)+($G24-AM$1),0),IF($B$3="dm",$H24*(1-EXP(-0.05599*(AM$1-$G24)))*OFFSET('Dispersion Model'!$I$72,($B$18-2000)+($G24-AM$1),0),IF($B$3="pm",$H24*(1-EXP(-0.05599*(AM$1-$G24)))*OFFSET('Piston Model'!$I$72,($B$18-2000)+($G24-AM$1),0),"Wrong Code in B3"))),IF($B$3="em",$H24*OFFSET('Exponential Model'!$I$72,($B$18-2000)+($G24-AM$1),0),IF($B$3="dm",$H24*OFFSET('Dispersion Model'!$I$72,($B$18-2000)+($G24-AM$1),0),IF($B$3="pm",$H24*OFFSET('Piston Model'!$I$72,($B$18-2000)+($G24-AM$1),0),"Wrong Code in B3")))),0)</f>
        <v>0</v>
      </c>
      <c r="AN24">
        <f ca="1">IF(AN$1&gt;$G24,IF($B$15="he",IF($B$3="em",$H24*(1-EXP(-0.05599*(AN$1-$G24)))*OFFSET('Exponential Model'!$I$72,($B$18-2000)+($G24-AN$1),0),IF($B$3="dm",$H24*(1-EXP(-0.05599*(AN$1-$G24)))*OFFSET('Dispersion Model'!$I$72,($B$18-2000)+($G24-AN$1),0),IF($B$3="pm",$H24*(1-EXP(-0.05599*(AN$1-$G24)))*OFFSET('Piston Model'!$I$72,($B$18-2000)+($G24-AN$1),0),"Wrong Code in B3"))),IF($B$3="em",$H24*OFFSET('Exponential Model'!$I$72,($B$18-2000)+($G24-AN$1),0),IF($B$3="dm",$H24*OFFSET('Dispersion Model'!$I$72,($B$18-2000)+($G24-AN$1),0),IF($B$3="pm",$H24*OFFSET('Piston Model'!$I$72,($B$18-2000)+($G24-AN$1),0),"Wrong Code in B3")))),0)</f>
        <v>0</v>
      </c>
      <c r="AO24">
        <f ca="1">IF(AO$1&gt;$G24,IF($B$15="he",IF($B$3="em",$H24*(1-EXP(-0.05599*(AO$1-$G24)))*OFFSET('Exponential Model'!$I$72,($B$18-2000)+($G24-AO$1),0),IF($B$3="dm",$H24*(1-EXP(-0.05599*(AO$1-$G24)))*OFFSET('Dispersion Model'!$I$72,($B$18-2000)+($G24-AO$1),0),IF($B$3="pm",$H24*(1-EXP(-0.05599*(AO$1-$G24)))*OFFSET('Piston Model'!$I$72,($B$18-2000)+($G24-AO$1),0),"Wrong Code in B3"))),IF($B$3="em",$H24*OFFSET('Exponential Model'!$I$72,($B$18-2000)+($G24-AO$1),0),IF($B$3="dm",$H24*OFFSET('Dispersion Model'!$I$72,($B$18-2000)+($G24-AO$1),0),IF($B$3="pm",$H24*OFFSET('Piston Model'!$I$72,($B$18-2000)+($G24-AO$1),0),"Wrong Code in B3")))),0)</f>
        <v>0</v>
      </c>
      <c r="AP24">
        <f ca="1">IF(AP$1&gt;$G24,IF($B$15="he",IF($B$3="em",$H24*(1-EXP(-0.05599*(AP$1-$G24)))*OFFSET('Exponential Model'!$I$72,($B$18-2000)+($G24-AP$1),0),IF($B$3="dm",$H24*(1-EXP(-0.05599*(AP$1-$G24)))*OFFSET('Dispersion Model'!$I$72,($B$18-2000)+($G24-AP$1),0),IF($B$3="pm",$H24*(1-EXP(-0.05599*(AP$1-$G24)))*OFFSET('Piston Model'!$I$72,($B$18-2000)+($G24-AP$1),0),"Wrong Code in B3"))),IF($B$3="em",$H24*OFFSET('Exponential Model'!$I$72,($B$18-2000)+($G24-AP$1),0),IF($B$3="dm",$H24*OFFSET('Dispersion Model'!$I$72,($B$18-2000)+($G24-AP$1),0),IF($B$3="pm",$H24*OFFSET('Piston Model'!$I$72,($B$18-2000)+($G24-AP$1),0),"Wrong Code in B3")))),0)</f>
        <v>0</v>
      </c>
      <c r="AQ24">
        <f ca="1">IF(AQ$1&gt;$G24,IF($B$15="he",IF($B$3="em",$H24*(1-EXP(-0.05599*(AQ$1-$G24)))*OFFSET('Exponential Model'!$I$72,($B$18-2000)+($G24-AQ$1),0),IF($B$3="dm",$H24*(1-EXP(-0.05599*(AQ$1-$G24)))*OFFSET('Dispersion Model'!$I$72,($B$18-2000)+($G24-AQ$1),0),IF($B$3="pm",$H24*(1-EXP(-0.05599*(AQ$1-$G24)))*OFFSET('Piston Model'!$I$72,($B$18-2000)+($G24-AQ$1),0),"Wrong Code in B3"))),IF($B$3="em",$H24*OFFSET('Exponential Model'!$I$72,($B$18-2000)+($G24-AQ$1),0),IF($B$3="dm",$H24*OFFSET('Dispersion Model'!$I$72,($B$18-2000)+($G24-AQ$1),0),IF($B$3="pm",$H24*OFFSET('Piston Model'!$I$72,($B$18-2000)+($G24-AQ$1),0),"Wrong Code in B3")))),0)</f>
        <v>0</v>
      </c>
      <c r="AR24">
        <f ca="1">IF(AR$1&gt;$G24,IF($B$15="he",IF($B$3="em",$H24*(1-EXP(-0.05599*(AR$1-$G24)))*OFFSET('Exponential Model'!$I$72,($B$18-2000)+($G24-AR$1),0),IF($B$3="dm",$H24*(1-EXP(-0.05599*(AR$1-$G24)))*OFFSET('Dispersion Model'!$I$72,($B$18-2000)+($G24-AR$1),0),IF($B$3="pm",$H24*(1-EXP(-0.05599*(AR$1-$G24)))*OFFSET('Piston Model'!$I$72,($B$18-2000)+($G24-AR$1),0),"Wrong Code in B3"))),IF($B$3="em",$H24*OFFSET('Exponential Model'!$I$72,($B$18-2000)+($G24-AR$1),0),IF($B$3="dm",$H24*OFFSET('Dispersion Model'!$I$72,($B$18-2000)+($G24-AR$1),0),IF($B$3="pm",$H24*OFFSET('Piston Model'!$I$72,($B$18-2000)+($G24-AR$1),0),"Wrong Code in B3")))),0)</f>
        <v>0</v>
      </c>
      <c r="AS24">
        <f ca="1">IF(AS$1&gt;$G24,IF($B$15="he",IF($B$3="em",$H24*(1-EXP(-0.05599*(AS$1-$G24)))*OFFSET('Exponential Model'!$I$72,($B$18-2000)+($G24-AS$1),0),IF($B$3="dm",$H24*(1-EXP(-0.05599*(AS$1-$G24)))*OFFSET('Dispersion Model'!$I$72,($B$18-2000)+($G24-AS$1),0),IF($B$3="pm",$H24*(1-EXP(-0.05599*(AS$1-$G24)))*OFFSET('Piston Model'!$I$72,($B$18-2000)+($G24-AS$1),0),"Wrong Code in B3"))),IF($B$3="em",$H24*OFFSET('Exponential Model'!$I$72,($B$18-2000)+($G24-AS$1),0),IF($B$3="dm",$H24*OFFSET('Dispersion Model'!$I$72,($B$18-2000)+($G24-AS$1),0),IF($B$3="pm",$H24*OFFSET('Piston Model'!$I$72,($B$18-2000)+($G24-AS$1),0),"Wrong Code in B3")))),0)</f>
        <v>0</v>
      </c>
      <c r="AT24">
        <f ca="1">IF(AT$1&gt;$G24,IF($B$15="he",IF($B$3="em",$H24*(1-EXP(-0.05599*(AT$1-$G24)))*OFFSET('Exponential Model'!$I$72,($B$18-2000)+($G24-AT$1),0),IF($B$3="dm",$H24*(1-EXP(-0.05599*(AT$1-$G24)))*OFFSET('Dispersion Model'!$I$72,($B$18-2000)+($G24-AT$1),0),IF($B$3="pm",$H24*(1-EXP(-0.05599*(AT$1-$G24)))*OFFSET('Piston Model'!$I$72,($B$18-2000)+($G24-AT$1),0),"Wrong Code in B3"))),IF($B$3="em",$H24*OFFSET('Exponential Model'!$I$72,($B$18-2000)+($G24-AT$1),0),IF($B$3="dm",$H24*OFFSET('Dispersion Model'!$I$72,($B$18-2000)+($G24-AT$1),0),IF($B$3="pm",$H24*OFFSET('Piston Model'!$I$72,($B$18-2000)+($G24-AT$1),0),"Wrong Code in B3")))),0)</f>
        <v>0</v>
      </c>
      <c r="AU24">
        <f ca="1">IF(AU$1&gt;$G24,IF($B$15="he",IF($B$3="em",$H24*(1-EXP(-0.05599*(AU$1-$G24)))*OFFSET('Exponential Model'!$I$72,($B$18-2000)+($G24-AU$1),0),IF($B$3="dm",$H24*(1-EXP(-0.05599*(AU$1-$G24)))*OFFSET('Dispersion Model'!$I$72,($B$18-2000)+($G24-AU$1),0),IF($B$3="pm",$H24*(1-EXP(-0.05599*(AU$1-$G24)))*OFFSET('Piston Model'!$I$72,($B$18-2000)+($G24-AU$1),0),"Wrong Code in B3"))),IF($B$3="em",$H24*OFFSET('Exponential Model'!$I$72,($B$18-2000)+($G24-AU$1),0),IF($B$3="dm",$H24*OFFSET('Dispersion Model'!$I$72,($B$18-2000)+($G24-AU$1),0),IF($B$3="pm",$H24*OFFSET('Piston Model'!$I$72,($B$18-2000)+($G24-AU$1),0),"Wrong Code in B3")))),0)</f>
        <v>0</v>
      </c>
      <c r="AV24">
        <f ca="1">IF(AV$1&gt;$G24,IF($B$15="he",IF($B$3="em",$H24*(1-EXP(-0.05599*(AV$1-$G24)))*OFFSET('Exponential Model'!$I$72,($B$18-2000)+($G24-AV$1),0),IF($B$3="dm",$H24*(1-EXP(-0.05599*(AV$1-$G24)))*OFFSET('Dispersion Model'!$I$72,($B$18-2000)+($G24-AV$1),0),IF($B$3="pm",$H24*(1-EXP(-0.05599*(AV$1-$G24)))*OFFSET('Piston Model'!$I$72,($B$18-2000)+($G24-AV$1),0),"Wrong Code in B3"))),IF($B$3="em",$H24*OFFSET('Exponential Model'!$I$72,($B$18-2000)+($G24-AV$1),0),IF($B$3="dm",$H24*OFFSET('Dispersion Model'!$I$72,($B$18-2000)+($G24-AV$1),0),IF($B$3="pm",$H24*OFFSET('Piston Model'!$I$72,($B$18-2000)+($G24-AV$1),0),"Wrong Code in B3")))),0)</f>
        <v>0</v>
      </c>
      <c r="AW24">
        <f ca="1">IF(AW$1&gt;$G24,IF($B$15="he",IF($B$3="em",$H24*(1-EXP(-0.05599*(AW$1-$G24)))*OFFSET('Exponential Model'!$I$72,($B$18-2000)+($G24-AW$1),0),IF($B$3="dm",$H24*(1-EXP(-0.05599*(AW$1-$G24)))*OFFSET('Dispersion Model'!$I$72,($B$18-2000)+($G24-AW$1),0),IF($B$3="pm",$H24*(1-EXP(-0.05599*(AW$1-$G24)))*OFFSET('Piston Model'!$I$72,($B$18-2000)+($G24-AW$1),0),"Wrong Code in B3"))),IF($B$3="em",$H24*OFFSET('Exponential Model'!$I$72,($B$18-2000)+($G24-AW$1),0),IF($B$3="dm",$H24*OFFSET('Dispersion Model'!$I$72,($B$18-2000)+($G24-AW$1),0),IF($B$3="pm",$H24*OFFSET('Piston Model'!$I$72,($B$18-2000)+($G24-AW$1),0),"Wrong Code in B3")))),0)</f>
        <v>0</v>
      </c>
      <c r="AX24">
        <f ca="1">IF(AX$1&gt;$G24,IF($B$15="he",IF($B$3="em",$H24*(1-EXP(-0.05599*(AX$1-$G24)))*OFFSET('Exponential Model'!$I$72,($B$18-2000)+($G24-AX$1),0),IF($B$3="dm",$H24*(1-EXP(-0.05599*(AX$1-$G24)))*OFFSET('Dispersion Model'!$I$72,($B$18-2000)+($G24-AX$1),0),IF($B$3="pm",$H24*(1-EXP(-0.05599*(AX$1-$G24)))*OFFSET('Piston Model'!$I$72,($B$18-2000)+($G24-AX$1),0),"Wrong Code in B3"))),IF($B$3="em",$H24*OFFSET('Exponential Model'!$I$72,($B$18-2000)+($G24-AX$1),0),IF($B$3="dm",$H24*OFFSET('Dispersion Model'!$I$72,($B$18-2000)+($G24-AX$1),0),IF($B$3="pm",$H24*OFFSET('Piston Model'!$I$72,($B$18-2000)+($G24-AX$1),0),"Wrong Code in B3")))),0)</f>
        <v>0</v>
      </c>
      <c r="AY24">
        <f ca="1">IF(AY$1&gt;$G24,IF($B$15="he",IF($B$3="em",$H24*(1-EXP(-0.05599*(AY$1-$G24)))*OFFSET('Exponential Model'!$I$72,($B$18-2000)+($G24-AY$1),0),IF($B$3="dm",$H24*(1-EXP(-0.05599*(AY$1-$G24)))*OFFSET('Dispersion Model'!$I$72,($B$18-2000)+($G24-AY$1),0),IF($B$3="pm",$H24*(1-EXP(-0.05599*(AY$1-$G24)))*OFFSET('Piston Model'!$I$72,($B$18-2000)+($G24-AY$1),0),"Wrong Code in B3"))),IF($B$3="em",$H24*OFFSET('Exponential Model'!$I$72,($B$18-2000)+($G24-AY$1),0),IF($B$3="dm",$H24*OFFSET('Dispersion Model'!$I$72,($B$18-2000)+($G24-AY$1),0),IF($B$3="pm",$H24*OFFSET('Piston Model'!$I$72,($B$18-2000)+($G24-AY$1),0),"Wrong Code in B3")))),0)</f>
        <v>0</v>
      </c>
      <c r="AZ24">
        <f ca="1">IF(AZ$1&gt;$G24,IF($B$15="he",IF($B$3="em",$H24*(1-EXP(-0.05599*(AZ$1-$G24)))*OFFSET('Exponential Model'!$I$72,($B$18-2000)+($G24-AZ$1),0),IF($B$3="dm",$H24*(1-EXP(-0.05599*(AZ$1-$G24)))*OFFSET('Dispersion Model'!$I$72,($B$18-2000)+($G24-AZ$1),0),IF($B$3="pm",$H24*(1-EXP(-0.05599*(AZ$1-$G24)))*OFFSET('Piston Model'!$I$72,($B$18-2000)+($G24-AZ$1),0),"Wrong Code in B3"))),IF($B$3="em",$H24*OFFSET('Exponential Model'!$I$72,($B$18-2000)+($G24-AZ$1),0),IF($B$3="dm",$H24*OFFSET('Dispersion Model'!$I$72,($B$18-2000)+($G24-AZ$1),0),IF($B$3="pm",$H24*OFFSET('Piston Model'!$I$72,($B$18-2000)+($G24-AZ$1),0),"Wrong Code in B3")))),0)</f>
        <v>0</v>
      </c>
      <c r="BA24">
        <f ca="1">IF(BA$1&gt;$G24,IF($B$15="he",IF($B$3="em",$H24*(1-EXP(-0.05599*(BA$1-$G24)))*OFFSET('Exponential Model'!$I$72,($B$18-2000)+($G24-BA$1),0),IF($B$3="dm",$H24*(1-EXP(-0.05599*(BA$1-$G24)))*OFFSET('Dispersion Model'!$I$72,($B$18-2000)+($G24-BA$1),0),IF($B$3="pm",$H24*(1-EXP(-0.05599*(BA$1-$G24)))*OFFSET('Piston Model'!$I$72,($B$18-2000)+($G24-BA$1),0),"Wrong Code in B3"))),IF($B$3="em",$H24*OFFSET('Exponential Model'!$I$72,($B$18-2000)+($G24-BA$1),0),IF($B$3="dm",$H24*OFFSET('Dispersion Model'!$I$72,($B$18-2000)+($G24-BA$1),0),IF($B$3="pm",$H24*OFFSET('Piston Model'!$I$72,($B$18-2000)+($G24-BA$1),0),"Wrong Code in B3")))),0)</f>
        <v>0</v>
      </c>
      <c r="BB24">
        <f ca="1">IF(BB$1&gt;$G24,IF($B$15="he",IF($B$3="em",$H24*(1-EXP(-0.05599*(BB$1-$G24)))*OFFSET('Exponential Model'!$I$72,($B$18-2000)+($G24-BB$1),0),IF($B$3="dm",$H24*(1-EXP(-0.05599*(BB$1-$G24)))*OFFSET('Dispersion Model'!$I$72,($B$18-2000)+($G24-BB$1),0),IF($B$3="pm",$H24*(1-EXP(-0.05599*(BB$1-$G24)))*OFFSET('Piston Model'!$I$72,($B$18-2000)+($G24-BB$1),0),"Wrong Code in B3"))),IF($B$3="em",$H24*OFFSET('Exponential Model'!$I$72,($B$18-2000)+($G24-BB$1),0),IF($B$3="dm",$H24*OFFSET('Dispersion Model'!$I$72,($B$18-2000)+($G24-BB$1),0),IF($B$3="pm",$H24*OFFSET('Piston Model'!$I$72,($B$18-2000)+($G24-BB$1),0),"Wrong Code in B3")))),0)</f>
        <v>0</v>
      </c>
      <c r="BC24">
        <f ca="1">IF(BC$1&gt;$G24,IF($B$15="he",IF($B$3="em",$H24*(1-EXP(-0.05599*(BC$1-$G24)))*OFFSET('Exponential Model'!$I$72,($B$18-2000)+($G24-BC$1),0),IF($B$3="dm",$H24*(1-EXP(-0.05599*(BC$1-$G24)))*OFFSET('Dispersion Model'!$I$72,($B$18-2000)+($G24-BC$1),0),IF($B$3="pm",$H24*(1-EXP(-0.05599*(BC$1-$G24)))*OFFSET('Piston Model'!$I$72,($B$18-2000)+($G24-BC$1),0),"Wrong Code in B3"))),IF($B$3="em",$H24*OFFSET('Exponential Model'!$I$72,($B$18-2000)+($G24-BC$1),0),IF($B$3="dm",$H24*OFFSET('Dispersion Model'!$I$72,($B$18-2000)+($G24-BC$1),0),IF($B$3="pm",$H24*OFFSET('Piston Model'!$I$72,($B$18-2000)+($G24-BC$1),0),"Wrong Code in B3")))),0)</f>
        <v>0</v>
      </c>
      <c r="BD24">
        <f ca="1">IF(BD$1&gt;$G24,IF($B$15="he",IF($B$3="em",$H24*(1-EXP(-0.05599*(BD$1-$G24)))*OFFSET('Exponential Model'!$I$72,($B$18-2000)+($G24-BD$1),0),IF($B$3="dm",$H24*(1-EXP(-0.05599*(BD$1-$G24)))*OFFSET('Dispersion Model'!$I$72,($B$18-2000)+($G24-BD$1),0),IF($B$3="pm",$H24*(1-EXP(-0.05599*(BD$1-$G24)))*OFFSET('Piston Model'!$I$72,($B$18-2000)+($G24-BD$1),0),"Wrong Code in B3"))),IF($B$3="em",$H24*OFFSET('Exponential Model'!$I$72,($B$18-2000)+($G24-BD$1),0),IF($B$3="dm",$H24*OFFSET('Dispersion Model'!$I$72,($B$18-2000)+($G24-BD$1),0),IF($B$3="pm",$H24*OFFSET('Piston Model'!$I$72,($B$18-2000)+($G24-BD$1),0),"Wrong Code in B3")))),0)</f>
        <v>0</v>
      </c>
      <c r="BE24">
        <f ca="1">IF(BE$1&gt;$G24,IF($B$15="he",IF($B$3="em",$H24*(1-EXP(-0.05599*(BE$1-$G24)))*OFFSET('Exponential Model'!$I$72,($B$18-2000)+($G24-BE$1),0),IF($B$3="dm",$H24*(1-EXP(-0.05599*(BE$1-$G24)))*OFFSET('Dispersion Model'!$I$72,($B$18-2000)+($G24-BE$1),0),IF($B$3="pm",$H24*(1-EXP(-0.05599*(BE$1-$G24)))*OFFSET('Piston Model'!$I$72,($B$18-2000)+($G24-BE$1),0),"Wrong Code in B3"))),IF($B$3="em",$H24*OFFSET('Exponential Model'!$I$72,($B$18-2000)+($G24-BE$1),0),IF($B$3="dm",$H24*OFFSET('Dispersion Model'!$I$72,($B$18-2000)+($G24-BE$1),0),IF($B$3="pm",$H24*OFFSET('Piston Model'!$I$72,($B$18-2000)+($G24-BE$1),0),"Wrong Code in B3")))),0)</f>
        <v>0</v>
      </c>
      <c r="BF24">
        <f ca="1">IF(BF$1&gt;$G24,IF($B$15="he",IF($B$3="em",$H24*(1-EXP(-0.05599*(BF$1-$G24)))*OFFSET('Exponential Model'!$I$72,($B$18-2000)+($G24-BF$1),0),IF($B$3="dm",$H24*(1-EXP(-0.05599*(BF$1-$G24)))*OFFSET('Dispersion Model'!$I$72,($B$18-2000)+($G24-BF$1),0),IF($B$3="pm",$H24*(1-EXP(-0.05599*(BF$1-$G24)))*OFFSET('Piston Model'!$I$72,($B$18-2000)+($G24-BF$1),0),"Wrong Code in B3"))),IF($B$3="em",$H24*OFFSET('Exponential Model'!$I$72,($B$18-2000)+($G24-BF$1),0),IF($B$3="dm",$H24*OFFSET('Dispersion Model'!$I$72,($B$18-2000)+($G24-BF$1),0),IF($B$3="pm",$H24*OFFSET('Piston Model'!$I$72,($B$18-2000)+($G24-BF$1),0),"Wrong Code in B3")))),0)</f>
        <v>0</v>
      </c>
      <c r="BG24">
        <f ca="1">IF(BG$1&gt;$G24,IF($B$15="he",IF($B$3="em",$H24*(1-EXP(-0.05599*(BG$1-$G24)))*OFFSET('Exponential Model'!$I$72,($B$18-2000)+($G24-BG$1),0),IF($B$3="dm",$H24*(1-EXP(-0.05599*(BG$1-$G24)))*OFFSET('Dispersion Model'!$I$72,($B$18-2000)+($G24-BG$1),0),IF($B$3="pm",$H24*(1-EXP(-0.05599*(BG$1-$G24)))*OFFSET('Piston Model'!$I$72,($B$18-2000)+($G24-BG$1),0),"Wrong Code in B3"))),IF($B$3="em",$H24*OFFSET('Exponential Model'!$I$72,($B$18-2000)+($G24-BG$1),0),IF($B$3="dm",$H24*OFFSET('Dispersion Model'!$I$72,($B$18-2000)+($G24-BG$1),0),IF($B$3="pm",$H24*OFFSET('Piston Model'!$I$72,($B$18-2000)+($G24-BG$1),0),"Wrong Code in B3")))),0)</f>
        <v>0</v>
      </c>
    </row>
    <row r="25" spans="1:59" ht="14" thickBot="1" x14ac:dyDescent="0.2">
      <c r="A25" t="s">
        <v>43</v>
      </c>
      <c r="B25" s="6">
        <f>INTERFACE!B27</f>
        <v>56.6</v>
      </c>
      <c r="G25">
        <v>1953</v>
      </c>
      <c r="H25">
        <f>IF($B$15="tr",'Tritium Input'!H34,IF($B$15="cfc",'CFC Input'!H34,IF($B$15="kr",'85Kr Input'!H34,IF($B$15="he",'Tritium Input'!H34,"Wrong Code in B12!"))))</f>
        <v>11.9</v>
      </c>
      <c r="I25">
        <f ca="1">IF(I$1&gt;$G25,IF($B$15="he",IF($B$3="em",$H25*(1-EXP(-0.05599*(I$1-$G25)))*OFFSET('Exponential Model'!$I$72,($B$18-2000)+($G25-I$1),0),IF($B$3="dm",$H25*(1-EXP(-0.05599*(I$1-$G25)))*OFFSET('Dispersion Model'!$I$72,($B$18-2000)+($G25-I$1),0),IF($B$3="pm",$H25*(1-EXP(-0.05599*(I$1-$G25)))*OFFSET('Piston Model'!$I$72,($B$18-2000)+($G25-I$1),0),"Wrong Code in B3"))),IF($B$3="em",$H25*OFFSET('Exponential Model'!$I$72,($B$18-2000)+($G25-I$1),0),IF($B$3="dm",$H25*OFFSET('Dispersion Model'!$I$72,($B$18-2000)+($G25-I$1),0),IF($B$3="pm",$H25*OFFSET('Piston Model'!$I$72,($B$18-2000)+($G25-I$1),0),"Wrong Code in B3")))),0)</f>
        <v>0</v>
      </c>
      <c r="J25">
        <f ca="1">IF(J$1&gt;$G25,IF($B$15="he",IF($B$3="em",$H25*(1-EXP(-0.05599*(J$1-$G25)))*OFFSET('Exponential Model'!$I$72,($B$18-2000)+($G25-J$1),0),IF($B$3="dm",$H25*(1-EXP(-0.05599*(J$1-$G25)))*OFFSET('Dispersion Model'!$I$72,($B$18-2000)+($G25-J$1),0),IF($B$3="pm",$H25*(1-EXP(-0.05599*(J$1-$G25)))*OFFSET('Piston Model'!$I$72,($B$18-2000)+($G25-J$1),0),"Wrong Code in B3"))),IF($B$3="em",$H25*OFFSET('Exponential Model'!$I$72,($B$18-2000)+($G25-J$1),0),IF($B$3="dm",$H25*OFFSET('Dispersion Model'!$I$72,($B$18-2000)+($G25-J$1),0),IF($B$3="pm",$H25*OFFSET('Piston Model'!$I$72,($B$18-2000)+($G25-J$1),0),"Wrong Code in B3")))),0)</f>
        <v>0</v>
      </c>
      <c r="K25">
        <f ca="1">IF(K$1&gt;$G25,IF($B$15="he",IF($B$3="em",$H25*(1-EXP(-0.05599*(K$1-$G25)))*OFFSET('Exponential Model'!$I$72,($B$18-2000)+($G25-K$1),0),IF($B$3="dm",$H25*(1-EXP(-0.05599*(K$1-$G25)))*OFFSET('Dispersion Model'!$I$72,($B$18-2000)+($G25-K$1),0),IF($B$3="pm",$H25*(1-EXP(-0.05599*(K$1-$G25)))*OFFSET('Piston Model'!$I$72,($B$18-2000)+($G25-K$1),0),"Wrong Code in B3"))),IF($B$3="em",$H25*OFFSET('Exponential Model'!$I$72,($B$18-2000)+($G25-K$1),0),IF($B$3="dm",$H25*OFFSET('Dispersion Model'!$I$72,($B$18-2000)+($G25-K$1),0),IF($B$3="pm",$H25*OFFSET('Piston Model'!$I$72,($B$18-2000)+($G25-K$1),0),"Wrong Code in B3")))),0)</f>
        <v>0</v>
      </c>
      <c r="L25">
        <f ca="1">IF(L$1&gt;$G25,IF($B$15="he",IF($B$3="em",$H25*(1-EXP(-0.05599*(L$1-$G25)))*OFFSET('Exponential Model'!$I$72,($B$18-2000)+($G25-L$1),0),IF($B$3="dm",$H25*(1-EXP(-0.05599*(L$1-$G25)))*OFFSET('Dispersion Model'!$I$72,($B$18-2000)+($G25-L$1),0),IF($B$3="pm",$H25*(1-EXP(-0.05599*(L$1-$G25)))*OFFSET('Piston Model'!$I$72,($B$18-2000)+($G25-L$1),0),"Wrong Code in B3"))),IF($B$3="em",$H25*OFFSET('Exponential Model'!$I$72,($B$18-2000)+($G25-L$1),0),IF($B$3="dm",$H25*OFFSET('Dispersion Model'!$I$72,($B$18-2000)+($G25-L$1),0),IF($B$3="pm",$H25*OFFSET('Piston Model'!$I$72,($B$18-2000)+($G25-L$1),0),"Wrong Code in B3")))),0)</f>
        <v>0</v>
      </c>
      <c r="M25">
        <f ca="1">IF(M$1&gt;$G25,IF($B$15="he",IF($B$3="em",$H25*(1-EXP(-0.05599*(M$1-$G25)))*OFFSET('Exponential Model'!$I$72,($B$18-2000)+($G25-M$1),0),IF($B$3="dm",$H25*(1-EXP(-0.05599*(M$1-$G25)))*OFFSET('Dispersion Model'!$I$72,($B$18-2000)+($G25-M$1),0),IF($B$3="pm",$H25*(1-EXP(-0.05599*(M$1-$G25)))*OFFSET('Piston Model'!$I$72,($B$18-2000)+($G25-M$1),0),"Wrong Code in B3"))),IF($B$3="em",$H25*OFFSET('Exponential Model'!$I$72,($B$18-2000)+($G25-M$1),0),IF($B$3="dm",$H25*OFFSET('Dispersion Model'!$I$72,($B$18-2000)+($G25-M$1),0),IF($B$3="pm",$H25*OFFSET('Piston Model'!$I$72,($B$18-2000)+($G25-M$1),0),"Wrong Code in B3")))),0)</f>
        <v>0</v>
      </c>
      <c r="N25">
        <f ca="1">IF(N$1&gt;$G25,IF($B$15="he",IF($B$3="em",$H25*(1-EXP(-0.05599*(N$1-$G25)))*OFFSET('Exponential Model'!$I$72,($B$18-2000)+($G25-N$1),0),IF($B$3="dm",$H25*(1-EXP(-0.05599*(N$1-$G25)))*OFFSET('Dispersion Model'!$I$72,($B$18-2000)+($G25-N$1),0),IF($B$3="pm",$H25*(1-EXP(-0.05599*(N$1-$G25)))*OFFSET('Piston Model'!$I$72,($B$18-2000)+($G25-N$1),0),"Wrong Code in B3"))),IF($B$3="em",$H25*OFFSET('Exponential Model'!$I$72,($B$18-2000)+($G25-N$1),0),IF($B$3="dm",$H25*OFFSET('Dispersion Model'!$I$72,($B$18-2000)+($G25-N$1),0),IF($B$3="pm",$H25*OFFSET('Piston Model'!$I$72,($B$18-2000)+($G25-N$1),0),"Wrong Code in B3")))),0)</f>
        <v>0</v>
      </c>
      <c r="O25">
        <f ca="1">IF(O$1&gt;$G25,IF($B$15="he",IF($B$3="em",$H25*(1-EXP(-0.05599*(O$1-$G25)))*OFFSET('Exponential Model'!$I$72,($B$18-2000)+($G25-O$1),0),IF($B$3="dm",$H25*(1-EXP(-0.05599*(O$1-$G25)))*OFFSET('Dispersion Model'!$I$72,($B$18-2000)+($G25-O$1),0),IF($B$3="pm",$H25*(1-EXP(-0.05599*(O$1-$G25)))*OFFSET('Piston Model'!$I$72,($B$18-2000)+($G25-O$1),0),"Wrong Code in B3"))),IF($B$3="em",$H25*OFFSET('Exponential Model'!$I$72,($B$18-2000)+($G25-O$1),0),IF($B$3="dm",$H25*OFFSET('Dispersion Model'!$I$72,($B$18-2000)+($G25-O$1),0),IF($B$3="pm",$H25*OFFSET('Piston Model'!$I$72,($B$18-2000)+($G25-O$1),0),"Wrong Code in B3")))),0)</f>
        <v>0</v>
      </c>
      <c r="P25">
        <f ca="1">IF(P$1&gt;$G25,IF($B$15="he",IF($B$3="em",$H25*(1-EXP(-0.05599*(P$1-$G25)))*OFFSET('Exponential Model'!$I$72,($B$18-2000)+($G25-P$1),0),IF($B$3="dm",$H25*(1-EXP(-0.05599*(P$1-$G25)))*OFFSET('Dispersion Model'!$I$72,($B$18-2000)+($G25-P$1),0),IF($B$3="pm",$H25*(1-EXP(-0.05599*(P$1-$G25)))*OFFSET('Piston Model'!$I$72,($B$18-2000)+($G25-P$1),0),"Wrong Code in B3"))),IF($B$3="em",$H25*OFFSET('Exponential Model'!$I$72,($B$18-2000)+($G25-P$1),0),IF($B$3="dm",$H25*OFFSET('Dispersion Model'!$I$72,($B$18-2000)+($G25-P$1),0),IF($B$3="pm",$H25*OFFSET('Piston Model'!$I$72,($B$18-2000)+($G25-P$1),0),"Wrong Code in B3")))),0)</f>
        <v>0</v>
      </c>
      <c r="Q25">
        <f ca="1">IF(Q$1&gt;$G25,IF($B$15="he",IF($B$3="em",$H25*(1-EXP(-0.05599*(Q$1-$G25)))*OFFSET('Exponential Model'!$I$72,($B$18-2000)+($G25-Q$1),0),IF($B$3="dm",$H25*(1-EXP(-0.05599*(Q$1-$G25)))*OFFSET('Dispersion Model'!$I$72,($B$18-2000)+($G25-Q$1),0),IF($B$3="pm",$H25*(1-EXP(-0.05599*(Q$1-$G25)))*OFFSET('Piston Model'!$I$72,($B$18-2000)+($G25-Q$1),0),"Wrong Code in B3"))),IF($B$3="em",$H25*OFFSET('Exponential Model'!$I$72,($B$18-2000)+($G25-Q$1),0),IF($B$3="dm",$H25*OFFSET('Dispersion Model'!$I$72,($B$18-2000)+($G25-Q$1),0),IF($B$3="pm",$H25*OFFSET('Piston Model'!$I$72,($B$18-2000)+($G25-Q$1),0),"Wrong Code in B3")))),0)</f>
        <v>0</v>
      </c>
      <c r="R25">
        <f ca="1">IF(R$1&gt;$G25,IF($B$15="he",IF($B$3="em",$H25*(1-EXP(-0.05599*(R$1-$G25)))*OFFSET('Exponential Model'!$I$72,($B$18-2000)+($G25-R$1),0),IF($B$3="dm",$H25*(1-EXP(-0.05599*(R$1-$G25)))*OFFSET('Dispersion Model'!$I$72,($B$18-2000)+($G25-R$1),0),IF($B$3="pm",$H25*(1-EXP(-0.05599*(R$1-$G25)))*OFFSET('Piston Model'!$I$72,($B$18-2000)+($G25-R$1),0),"Wrong Code in B3"))),IF($B$3="em",$H25*OFFSET('Exponential Model'!$I$72,($B$18-2000)+($G25-R$1),0),IF($B$3="dm",$H25*OFFSET('Dispersion Model'!$I$72,($B$18-2000)+($G25-R$1),0),IF($B$3="pm",$H25*OFFSET('Piston Model'!$I$72,($B$18-2000)+($G25-R$1),0),"Wrong Code in B3")))),0)</f>
        <v>0</v>
      </c>
      <c r="S25">
        <f ca="1">IF(S$1&gt;$G25,IF($B$15="he",IF($B$3="em",$H25*(1-EXP(-0.05599*(S$1-$G25)))*OFFSET('Exponential Model'!$I$72,($B$18-2000)+($G25-S$1),0),IF($B$3="dm",$H25*(1-EXP(-0.05599*(S$1-$G25)))*OFFSET('Dispersion Model'!$I$72,($B$18-2000)+($G25-S$1),0),IF($B$3="pm",$H25*(1-EXP(-0.05599*(S$1-$G25)))*OFFSET('Piston Model'!$I$72,($B$18-2000)+($G25-S$1),0),"Wrong Code in B3"))),IF($B$3="em",$H25*OFFSET('Exponential Model'!$I$72,($B$18-2000)+($G25-S$1),0),IF($B$3="dm",$H25*OFFSET('Dispersion Model'!$I$72,($B$18-2000)+($G25-S$1),0),IF($B$3="pm",$H25*OFFSET('Piston Model'!$I$72,($B$18-2000)+($G25-S$1),0),"Wrong Code in B3")))),0)</f>
        <v>0</v>
      </c>
      <c r="T25">
        <f ca="1">IF(T$1&gt;$G25,IF($B$15="he",IF($B$3="em",$H25*(1-EXP(-0.05599*(T$1-$G25)))*OFFSET('Exponential Model'!$I$72,($B$18-2000)+($G25-T$1),0),IF($B$3="dm",$H25*(1-EXP(-0.05599*(T$1-$G25)))*OFFSET('Dispersion Model'!$I$72,($B$18-2000)+($G25-T$1),0),IF($B$3="pm",$H25*(1-EXP(-0.05599*(T$1-$G25)))*OFFSET('Piston Model'!$I$72,($B$18-2000)+($G25-T$1),0),"Wrong Code in B3"))),IF($B$3="em",$H25*OFFSET('Exponential Model'!$I$72,($B$18-2000)+($G25-T$1),0),IF($B$3="dm",$H25*OFFSET('Dispersion Model'!$I$72,($B$18-2000)+($G25-T$1),0),IF($B$3="pm",$H25*OFFSET('Piston Model'!$I$72,($B$18-2000)+($G25-T$1),0),"Wrong Code in B3")))),0)</f>
        <v>0</v>
      </c>
      <c r="U25">
        <f ca="1">IF(U$1&gt;$G25,IF($B$15="he",IF($B$3="em",$H25*(1-EXP(-0.05599*(U$1-$G25)))*OFFSET('Exponential Model'!$I$72,($B$18-2000)+($G25-U$1),0),IF($B$3="dm",$H25*(1-EXP(-0.05599*(U$1-$G25)))*OFFSET('Dispersion Model'!$I$72,($B$18-2000)+($G25-U$1),0),IF($B$3="pm",$H25*(1-EXP(-0.05599*(U$1-$G25)))*OFFSET('Piston Model'!$I$72,($B$18-2000)+($G25-U$1),0),"Wrong Code in B3"))),IF($B$3="em",$H25*OFFSET('Exponential Model'!$I$72,($B$18-2000)+($G25-U$1),0),IF($B$3="dm",$H25*OFFSET('Dispersion Model'!$I$72,($B$18-2000)+($G25-U$1),0),IF($B$3="pm",$H25*OFFSET('Piston Model'!$I$72,($B$18-2000)+($G25-U$1),0),"Wrong Code in B3")))),0)</f>
        <v>0</v>
      </c>
      <c r="V25">
        <f ca="1">IF(V$1&gt;$G25,IF($B$15="he",IF($B$3="em",$H25*(1-EXP(-0.05599*(V$1-$G25)))*OFFSET('Exponential Model'!$I$72,($B$18-2000)+($G25-V$1),0),IF($B$3="dm",$H25*(1-EXP(-0.05599*(V$1-$G25)))*OFFSET('Dispersion Model'!$I$72,($B$18-2000)+($G25-V$1),0),IF($B$3="pm",$H25*(1-EXP(-0.05599*(V$1-$G25)))*OFFSET('Piston Model'!$I$72,($B$18-2000)+($G25-V$1),0),"Wrong Code in B3"))),IF($B$3="em",$H25*OFFSET('Exponential Model'!$I$72,($B$18-2000)+($G25-V$1),0),IF($B$3="dm",$H25*OFFSET('Dispersion Model'!$I$72,($B$18-2000)+($G25-V$1),0),IF($B$3="pm",$H25*OFFSET('Piston Model'!$I$72,($B$18-2000)+($G25-V$1),0),"Wrong Code in B3")))),0)</f>
        <v>11.9</v>
      </c>
      <c r="W25">
        <f ca="1">IF(W$1&gt;$G25,IF($B$15="he",IF($B$3="em",$H25*(1-EXP(-0.05599*(W$1-$G25)))*OFFSET('Exponential Model'!$I$72,($B$18-2000)+($G25-W$1),0),IF($B$3="dm",$H25*(1-EXP(-0.05599*(W$1-$G25)))*OFFSET('Dispersion Model'!$I$72,($B$18-2000)+($G25-W$1),0),IF($B$3="pm",$H25*(1-EXP(-0.05599*(W$1-$G25)))*OFFSET('Piston Model'!$I$72,($B$18-2000)+($G25-W$1),0),"Wrong Code in B3"))),IF($B$3="em",$H25*OFFSET('Exponential Model'!$I$72,($B$18-2000)+($G25-W$1),0),IF($B$3="dm",$H25*OFFSET('Dispersion Model'!$I$72,($B$18-2000)+($G25-W$1),0),IF($B$3="pm",$H25*OFFSET('Piston Model'!$I$72,($B$18-2000)+($G25-W$1),0),"Wrong Code in B3")))),0)</f>
        <v>0</v>
      </c>
      <c r="X25">
        <f ca="1">IF(X$1&gt;$G25,IF($B$15="he",IF($B$3="em",$H25*(1-EXP(-0.05599*(X$1-$G25)))*OFFSET('Exponential Model'!$I$72,($B$18-2000)+($G25-X$1),0),IF($B$3="dm",$H25*(1-EXP(-0.05599*(X$1-$G25)))*OFFSET('Dispersion Model'!$I$72,($B$18-2000)+($G25-X$1),0),IF($B$3="pm",$H25*(1-EXP(-0.05599*(X$1-$G25)))*OFFSET('Piston Model'!$I$72,($B$18-2000)+($G25-X$1),0),"Wrong Code in B3"))),IF($B$3="em",$H25*OFFSET('Exponential Model'!$I$72,($B$18-2000)+($G25-X$1),0),IF($B$3="dm",$H25*OFFSET('Dispersion Model'!$I$72,($B$18-2000)+($G25-X$1),0),IF($B$3="pm",$H25*OFFSET('Piston Model'!$I$72,($B$18-2000)+($G25-X$1),0),"Wrong Code in B3")))),0)</f>
        <v>0</v>
      </c>
      <c r="Y25">
        <f ca="1">IF(Y$1&gt;$G25,IF($B$15="he",IF($B$3="em",$H25*(1-EXP(-0.05599*(Y$1-$G25)))*OFFSET('Exponential Model'!$I$72,($B$18-2000)+($G25-Y$1),0),IF($B$3="dm",$H25*(1-EXP(-0.05599*(Y$1-$G25)))*OFFSET('Dispersion Model'!$I$72,($B$18-2000)+($G25-Y$1),0),IF($B$3="pm",$H25*(1-EXP(-0.05599*(Y$1-$G25)))*OFFSET('Piston Model'!$I$72,($B$18-2000)+($G25-Y$1),0),"Wrong Code in B3"))),IF($B$3="em",$H25*OFFSET('Exponential Model'!$I$72,($B$18-2000)+($G25-Y$1),0),IF($B$3="dm",$H25*OFFSET('Dispersion Model'!$I$72,($B$18-2000)+($G25-Y$1),0),IF($B$3="pm",$H25*OFFSET('Piston Model'!$I$72,($B$18-2000)+($G25-Y$1),0),"Wrong Code in B3")))),0)</f>
        <v>0</v>
      </c>
      <c r="Z25">
        <f ca="1">IF(Z$1&gt;$G25,IF($B$15="he",IF($B$3="em",$H25*(1-EXP(-0.05599*(Z$1-$G25)))*OFFSET('Exponential Model'!$I$72,($B$18-2000)+($G25-Z$1),0),IF($B$3="dm",$H25*(1-EXP(-0.05599*(Z$1-$G25)))*OFFSET('Dispersion Model'!$I$72,($B$18-2000)+($G25-Z$1),0),IF($B$3="pm",$H25*(1-EXP(-0.05599*(Z$1-$G25)))*OFFSET('Piston Model'!$I$72,($B$18-2000)+($G25-Z$1),0),"Wrong Code in B3"))),IF($B$3="em",$H25*OFFSET('Exponential Model'!$I$72,($B$18-2000)+($G25-Z$1),0),IF($B$3="dm",$H25*OFFSET('Dispersion Model'!$I$72,($B$18-2000)+($G25-Z$1),0),IF($B$3="pm",$H25*OFFSET('Piston Model'!$I$72,($B$18-2000)+($G25-Z$1),0),"Wrong Code in B3")))),0)</f>
        <v>0</v>
      </c>
      <c r="AA25">
        <f ca="1">IF(AA$1&gt;$G25,IF($B$15="he",IF($B$3="em",$H25*(1-EXP(-0.05599*(AA$1-$G25)))*OFFSET('Exponential Model'!$I$72,($B$18-2000)+($G25-AA$1),0),IF($B$3="dm",$H25*(1-EXP(-0.05599*(AA$1-$G25)))*OFFSET('Dispersion Model'!$I$72,($B$18-2000)+($G25-AA$1),0),IF($B$3="pm",$H25*(1-EXP(-0.05599*(AA$1-$G25)))*OFFSET('Piston Model'!$I$72,($B$18-2000)+($G25-AA$1),0),"Wrong Code in B3"))),IF($B$3="em",$H25*OFFSET('Exponential Model'!$I$72,($B$18-2000)+($G25-AA$1),0),IF($B$3="dm",$H25*OFFSET('Dispersion Model'!$I$72,($B$18-2000)+($G25-AA$1),0),IF($B$3="pm",$H25*OFFSET('Piston Model'!$I$72,($B$18-2000)+($G25-AA$1),0),"Wrong Code in B3")))),0)</f>
        <v>0</v>
      </c>
      <c r="AB25">
        <f ca="1">IF(AB$1&gt;$G25,IF($B$15="he",IF($B$3="em",$H25*(1-EXP(-0.05599*(AB$1-$G25)))*OFFSET('Exponential Model'!$I$72,($B$18-2000)+($G25-AB$1),0),IF($B$3="dm",$H25*(1-EXP(-0.05599*(AB$1-$G25)))*OFFSET('Dispersion Model'!$I$72,($B$18-2000)+($G25-AB$1),0),IF($B$3="pm",$H25*(1-EXP(-0.05599*(AB$1-$G25)))*OFFSET('Piston Model'!$I$72,($B$18-2000)+($G25-AB$1),0),"Wrong Code in B3"))),IF($B$3="em",$H25*OFFSET('Exponential Model'!$I$72,($B$18-2000)+($G25-AB$1),0),IF($B$3="dm",$H25*OFFSET('Dispersion Model'!$I$72,($B$18-2000)+($G25-AB$1),0),IF($B$3="pm",$H25*OFFSET('Piston Model'!$I$72,($B$18-2000)+($G25-AB$1),0),"Wrong Code in B3")))),0)</f>
        <v>0</v>
      </c>
      <c r="AC25">
        <f ca="1">IF(AC$1&gt;$G25,IF($B$15="he",IF($B$3="em",$H25*(1-EXP(-0.05599*(AC$1-$G25)))*OFFSET('Exponential Model'!$I$72,($B$18-2000)+($G25-AC$1),0),IF($B$3="dm",$H25*(1-EXP(-0.05599*(AC$1-$G25)))*OFFSET('Dispersion Model'!$I$72,($B$18-2000)+($G25-AC$1),0),IF($B$3="pm",$H25*(1-EXP(-0.05599*(AC$1-$G25)))*OFFSET('Piston Model'!$I$72,($B$18-2000)+($G25-AC$1),0),"Wrong Code in B3"))),IF($B$3="em",$H25*OFFSET('Exponential Model'!$I$72,($B$18-2000)+($G25-AC$1),0),IF($B$3="dm",$H25*OFFSET('Dispersion Model'!$I$72,($B$18-2000)+($G25-AC$1),0),IF($B$3="pm",$H25*OFFSET('Piston Model'!$I$72,($B$18-2000)+($G25-AC$1),0),"Wrong Code in B3")))),0)</f>
        <v>0</v>
      </c>
      <c r="AD25">
        <f ca="1">IF(AD$1&gt;$G25,IF($B$15="he",IF($B$3="em",$H25*(1-EXP(-0.05599*(AD$1-$G25)))*OFFSET('Exponential Model'!$I$72,($B$18-2000)+($G25-AD$1),0),IF($B$3="dm",$H25*(1-EXP(-0.05599*(AD$1-$G25)))*OFFSET('Dispersion Model'!$I$72,($B$18-2000)+($G25-AD$1),0),IF($B$3="pm",$H25*(1-EXP(-0.05599*(AD$1-$G25)))*OFFSET('Piston Model'!$I$72,($B$18-2000)+($G25-AD$1),0),"Wrong Code in B3"))),IF($B$3="em",$H25*OFFSET('Exponential Model'!$I$72,($B$18-2000)+($G25-AD$1),0),IF($B$3="dm",$H25*OFFSET('Dispersion Model'!$I$72,($B$18-2000)+($G25-AD$1),0),IF($B$3="pm",$H25*OFFSET('Piston Model'!$I$72,($B$18-2000)+($G25-AD$1),0),"Wrong Code in B3")))),0)</f>
        <v>0</v>
      </c>
      <c r="AE25">
        <f ca="1">IF(AE$1&gt;$G25,IF($B$15="he",IF($B$3="em",$H25*(1-EXP(-0.05599*(AE$1-$G25)))*OFFSET('Exponential Model'!$I$72,($B$18-2000)+($G25-AE$1),0),IF($B$3="dm",$H25*(1-EXP(-0.05599*(AE$1-$G25)))*OFFSET('Dispersion Model'!$I$72,($B$18-2000)+($G25-AE$1),0),IF($B$3="pm",$H25*(1-EXP(-0.05599*(AE$1-$G25)))*OFFSET('Piston Model'!$I$72,($B$18-2000)+($G25-AE$1),0),"Wrong Code in B3"))),IF($B$3="em",$H25*OFFSET('Exponential Model'!$I$72,($B$18-2000)+($G25-AE$1),0),IF($B$3="dm",$H25*OFFSET('Dispersion Model'!$I$72,($B$18-2000)+($G25-AE$1),0),IF($B$3="pm",$H25*OFFSET('Piston Model'!$I$72,($B$18-2000)+($G25-AE$1),0),"Wrong Code in B3")))),0)</f>
        <v>0</v>
      </c>
      <c r="AF25">
        <f ca="1">IF(AF$1&gt;$G25,IF($B$15="he",IF($B$3="em",$H25*(1-EXP(-0.05599*(AF$1-$G25)))*OFFSET('Exponential Model'!$I$72,($B$18-2000)+($G25-AF$1),0),IF($B$3="dm",$H25*(1-EXP(-0.05599*(AF$1-$G25)))*OFFSET('Dispersion Model'!$I$72,($B$18-2000)+($G25-AF$1),0),IF($B$3="pm",$H25*(1-EXP(-0.05599*(AF$1-$G25)))*OFFSET('Piston Model'!$I$72,($B$18-2000)+($G25-AF$1),0),"Wrong Code in B3"))),IF($B$3="em",$H25*OFFSET('Exponential Model'!$I$72,($B$18-2000)+($G25-AF$1),0),IF($B$3="dm",$H25*OFFSET('Dispersion Model'!$I$72,($B$18-2000)+($G25-AF$1),0),IF($B$3="pm",$H25*OFFSET('Piston Model'!$I$72,($B$18-2000)+($G25-AF$1),0),"Wrong Code in B3")))),0)</f>
        <v>0</v>
      </c>
      <c r="AG25">
        <f ca="1">IF(AG$1&gt;$G25,IF($B$15="he",IF($B$3="em",$H25*(1-EXP(-0.05599*(AG$1-$G25)))*OFFSET('Exponential Model'!$I$72,($B$18-2000)+($G25-AG$1),0),IF($B$3="dm",$H25*(1-EXP(-0.05599*(AG$1-$G25)))*OFFSET('Dispersion Model'!$I$72,($B$18-2000)+($G25-AG$1),0),IF($B$3="pm",$H25*(1-EXP(-0.05599*(AG$1-$G25)))*OFFSET('Piston Model'!$I$72,($B$18-2000)+($G25-AG$1),0),"Wrong Code in B3"))),IF($B$3="em",$H25*OFFSET('Exponential Model'!$I$72,($B$18-2000)+($G25-AG$1),0),IF($B$3="dm",$H25*OFFSET('Dispersion Model'!$I$72,($B$18-2000)+($G25-AG$1),0),IF($B$3="pm",$H25*OFFSET('Piston Model'!$I$72,($B$18-2000)+($G25-AG$1),0),"Wrong Code in B3")))),0)</f>
        <v>0</v>
      </c>
      <c r="AH25">
        <f ca="1">IF(AH$1&gt;$G25,IF($B$15="he",IF($B$3="em",$H25*(1-EXP(-0.05599*(AH$1-$G25)))*OFFSET('Exponential Model'!$I$72,($B$18-2000)+($G25-AH$1),0),IF($B$3="dm",$H25*(1-EXP(-0.05599*(AH$1-$G25)))*OFFSET('Dispersion Model'!$I$72,($B$18-2000)+($G25-AH$1),0),IF($B$3="pm",$H25*(1-EXP(-0.05599*(AH$1-$G25)))*OFFSET('Piston Model'!$I$72,($B$18-2000)+($G25-AH$1),0),"Wrong Code in B3"))),IF($B$3="em",$H25*OFFSET('Exponential Model'!$I$72,($B$18-2000)+($G25-AH$1),0),IF($B$3="dm",$H25*OFFSET('Dispersion Model'!$I$72,($B$18-2000)+($G25-AH$1),0),IF($B$3="pm",$H25*OFFSET('Piston Model'!$I$72,($B$18-2000)+($G25-AH$1),0),"Wrong Code in B3")))),0)</f>
        <v>0</v>
      </c>
      <c r="AI25">
        <f ca="1">IF(AI$1&gt;$G25,IF($B$15="he",IF($B$3="em",$H25*(1-EXP(-0.05599*(AI$1-$G25)))*OFFSET('Exponential Model'!$I$72,($B$18-2000)+($G25-AI$1),0),IF($B$3="dm",$H25*(1-EXP(-0.05599*(AI$1-$G25)))*OFFSET('Dispersion Model'!$I$72,($B$18-2000)+($G25-AI$1),0),IF($B$3="pm",$H25*(1-EXP(-0.05599*(AI$1-$G25)))*OFFSET('Piston Model'!$I$72,($B$18-2000)+($G25-AI$1),0),"Wrong Code in B3"))),IF($B$3="em",$H25*OFFSET('Exponential Model'!$I$72,($B$18-2000)+($G25-AI$1),0),IF($B$3="dm",$H25*OFFSET('Dispersion Model'!$I$72,($B$18-2000)+($G25-AI$1),0),IF($B$3="pm",$H25*OFFSET('Piston Model'!$I$72,($B$18-2000)+($G25-AI$1),0),"Wrong Code in B3")))),0)</f>
        <v>0</v>
      </c>
      <c r="AJ25">
        <f ca="1">IF(AJ$1&gt;$G25,IF($B$15="he",IF($B$3="em",$H25*(1-EXP(-0.05599*(AJ$1-$G25)))*OFFSET('Exponential Model'!$I$72,($B$18-2000)+($G25-AJ$1),0),IF($B$3="dm",$H25*(1-EXP(-0.05599*(AJ$1-$G25)))*OFFSET('Dispersion Model'!$I$72,($B$18-2000)+($G25-AJ$1),0),IF($B$3="pm",$H25*(1-EXP(-0.05599*(AJ$1-$G25)))*OFFSET('Piston Model'!$I$72,($B$18-2000)+($G25-AJ$1),0),"Wrong Code in B3"))),IF($B$3="em",$H25*OFFSET('Exponential Model'!$I$72,($B$18-2000)+($G25-AJ$1),0),IF($B$3="dm",$H25*OFFSET('Dispersion Model'!$I$72,($B$18-2000)+($G25-AJ$1),0),IF($B$3="pm",$H25*OFFSET('Piston Model'!$I$72,($B$18-2000)+($G25-AJ$1),0),"Wrong Code in B3")))),0)</f>
        <v>0</v>
      </c>
      <c r="AK25">
        <f ca="1">IF(AK$1&gt;$G25,IF($B$15="he",IF($B$3="em",$H25*(1-EXP(-0.05599*(AK$1-$G25)))*OFFSET('Exponential Model'!$I$72,($B$18-2000)+($G25-AK$1),0),IF($B$3="dm",$H25*(1-EXP(-0.05599*(AK$1-$G25)))*OFFSET('Dispersion Model'!$I$72,($B$18-2000)+($G25-AK$1),0),IF($B$3="pm",$H25*(1-EXP(-0.05599*(AK$1-$G25)))*OFFSET('Piston Model'!$I$72,($B$18-2000)+($G25-AK$1),0),"Wrong Code in B3"))),IF($B$3="em",$H25*OFFSET('Exponential Model'!$I$72,($B$18-2000)+($G25-AK$1),0),IF($B$3="dm",$H25*OFFSET('Dispersion Model'!$I$72,($B$18-2000)+($G25-AK$1),0),IF($B$3="pm",$H25*OFFSET('Piston Model'!$I$72,($B$18-2000)+($G25-AK$1),0),"Wrong Code in B3")))),0)</f>
        <v>0</v>
      </c>
      <c r="AL25">
        <f ca="1">IF(AL$1&gt;$G25,IF($B$15="he",IF($B$3="em",$H25*(1-EXP(-0.05599*(AL$1-$G25)))*OFFSET('Exponential Model'!$I$72,($B$18-2000)+($G25-AL$1),0),IF($B$3="dm",$H25*(1-EXP(-0.05599*(AL$1-$G25)))*OFFSET('Dispersion Model'!$I$72,($B$18-2000)+($G25-AL$1),0),IF($B$3="pm",$H25*(1-EXP(-0.05599*(AL$1-$G25)))*OFFSET('Piston Model'!$I$72,($B$18-2000)+($G25-AL$1),0),"Wrong Code in B3"))),IF($B$3="em",$H25*OFFSET('Exponential Model'!$I$72,($B$18-2000)+($G25-AL$1),0),IF($B$3="dm",$H25*OFFSET('Dispersion Model'!$I$72,($B$18-2000)+($G25-AL$1),0),IF($B$3="pm",$H25*OFFSET('Piston Model'!$I$72,($B$18-2000)+($G25-AL$1),0),"Wrong Code in B3")))),0)</f>
        <v>0</v>
      </c>
      <c r="AM25">
        <f ca="1">IF(AM$1&gt;$G25,IF($B$15="he",IF($B$3="em",$H25*(1-EXP(-0.05599*(AM$1-$G25)))*OFFSET('Exponential Model'!$I$72,($B$18-2000)+($G25-AM$1),0),IF($B$3="dm",$H25*(1-EXP(-0.05599*(AM$1-$G25)))*OFFSET('Dispersion Model'!$I$72,($B$18-2000)+($G25-AM$1),0),IF($B$3="pm",$H25*(1-EXP(-0.05599*(AM$1-$G25)))*OFFSET('Piston Model'!$I$72,($B$18-2000)+($G25-AM$1),0),"Wrong Code in B3"))),IF($B$3="em",$H25*OFFSET('Exponential Model'!$I$72,($B$18-2000)+($G25-AM$1),0),IF($B$3="dm",$H25*OFFSET('Dispersion Model'!$I$72,($B$18-2000)+($G25-AM$1),0),IF($B$3="pm",$H25*OFFSET('Piston Model'!$I$72,($B$18-2000)+($G25-AM$1),0),"Wrong Code in B3")))),0)</f>
        <v>0</v>
      </c>
      <c r="AN25">
        <f ca="1">IF(AN$1&gt;$G25,IF($B$15="he",IF($B$3="em",$H25*(1-EXP(-0.05599*(AN$1-$G25)))*OFFSET('Exponential Model'!$I$72,($B$18-2000)+($G25-AN$1),0),IF($B$3="dm",$H25*(1-EXP(-0.05599*(AN$1-$G25)))*OFFSET('Dispersion Model'!$I$72,($B$18-2000)+($G25-AN$1),0),IF($B$3="pm",$H25*(1-EXP(-0.05599*(AN$1-$G25)))*OFFSET('Piston Model'!$I$72,($B$18-2000)+($G25-AN$1),0),"Wrong Code in B3"))),IF($B$3="em",$H25*OFFSET('Exponential Model'!$I$72,($B$18-2000)+($G25-AN$1),0),IF($B$3="dm",$H25*OFFSET('Dispersion Model'!$I$72,($B$18-2000)+($G25-AN$1),0),IF($B$3="pm",$H25*OFFSET('Piston Model'!$I$72,($B$18-2000)+($G25-AN$1),0),"Wrong Code in B3")))),0)</f>
        <v>0</v>
      </c>
      <c r="AO25">
        <f ca="1">IF(AO$1&gt;$G25,IF($B$15="he",IF($B$3="em",$H25*(1-EXP(-0.05599*(AO$1-$G25)))*OFFSET('Exponential Model'!$I$72,($B$18-2000)+($G25-AO$1),0),IF($B$3="dm",$H25*(1-EXP(-0.05599*(AO$1-$G25)))*OFFSET('Dispersion Model'!$I$72,($B$18-2000)+($G25-AO$1),0),IF($B$3="pm",$H25*(1-EXP(-0.05599*(AO$1-$G25)))*OFFSET('Piston Model'!$I$72,($B$18-2000)+($G25-AO$1),0),"Wrong Code in B3"))),IF($B$3="em",$H25*OFFSET('Exponential Model'!$I$72,($B$18-2000)+($G25-AO$1),0),IF($B$3="dm",$H25*OFFSET('Dispersion Model'!$I$72,($B$18-2000)+($G25-AO$1),0),IF($B$3="pm",$H25*OFFSET('Piston Model'!$I$72,($B$18-2000)+($G25-AO$1),0),"Wrong Code in B3")))),0)</f>
        <v>0</v>
      </c>
      <c r="AP25">
        <f ca="1">IF(AP$1&gt;$G25,IF($B$15="he",IF($B$3="em",$H25*(1-EXP(-0.05599*(AP$1-$G25)))*OFFSET('Exponential Model'!$I$72,($B$18-2000)+($G25-AP$1),0),IF($B$3="dm",$H25*(1-EXP(-0.05599*(AP$1-$G25)))*OFFSET('Dispersion Model'!$I$72,($B$18-2000)+($G25-AP$1),0),IF($B$3="pm",$H25*(1-EXP(-0.05599*(AP$1-$G25)))*OFFSET('Piston Model'!$I$72,($B$18-2000)+($G25-AP$1),0),"Wrong Code in B3"))),IF($B$3="em",$H25*OFFSET('Exponential Model'!$I$72,($B$18-2000)+($G25-AP$1),0),IF($B$3="dm",$H25*OFFSET('Dispersion Model'!$I$72,($B$18-2000)+($G25-AP$1),0),IF($B$3="pm",$H25*OFFSET('Piston Model'!$I$72,($B$18-2000)+($G25-AP$1),0),"Wrong Code in B3")))),0)</f>
        <v>0</v>
      </c>
      <c r="AQ25">
        <f ca="1">IF(AQ$1&gt;$G25,IF($B$15="he",IF($B$3="em",$H25*(1-EXP(-0.05599*(AQ$1-$G25)))*OFFSET('Exponential Model'!$I$72,($B$18-2000)+($G25-AQ$1),0),IF($B$3="dm",$H25*(1-EXP(-0.05599*(AQ$1-$G25)))*OFFSET('Dispersion Model'!$I$72,($B$18-2000)+($G25-AQ$1),0),IF($B$3="pm",$H25*(1-EXP(-0.05599*(AQ$1-$G25)))*OFFSET('Piston Model'!$I$72,($B$18-2000)+($G25-AQ$1),0),"Wrong Code in B3"))),IF($B$3="em",$H25*OFFSET('Exponential Model'!$I$72,($B$18-2000)+($G25-AQ$1),0),IF($B$3="dm",$H25*OFFSET('Dispersion Model'!$I$72,($B$18-2000)+($G25-AQ$1),0),IF($B$3="pm",$H25*OFFSET('Piston Model'!$I$72,($B$18-2000)+($G25-AQ$1),0),"Wrong Code in B3")))),0)</f>
        <v>0</v>
      </c>
      <c r="AR25">
        <f ca="1">IF(AR$1&gt;$G25,IF($B$15="he",IF($B$3="em",$H25*(1-EXP(-0.05599*(AR$1-$G25)))*OFFSET('Exponential Model'!$I$72,($B$18-2000)+($G25-AR$1),0),IF($B$3="dm",$H25*(1-EXP(-0.05599*(AR$1-$G25)))*OFFSET('Dispersion Model'!$I$72,($B$18-2000)+($G25-AR$1),0),IF($B$3="pm",$H25*(1-EXP(-0.05599*(AR$1-$G25)))*OFFSET('Piston Model'!$I$72,($B$18-2000)+($G25-AR$1),0),"Wrong Code in B3"))),IF($B$3="em",$H25*OFFSET('Exponential Model'!$I$72,($B$18-2000)+($G25-AR$1),0),IF($B$3="dm",$H25*OFFSET('Dispersion Model'!$I$72,($B$18-2000)+($G25-AR$1),0),IF($B$3="pm",$H25*OFFSET('Piston Model'!$I$72,($B$18-2000)+($G25-AR$1),0),"Wrong Code in B3")))),0)</f>
        <v>0</v>
      </c>
      <c r="AS25">
        <f ca="1">IF(AS$1&gt;$G25,IF($B$15="he",IF($B$3="em",$H25*(1-EXP(-0.05599*(AS$1-$G25)))*OFFSET('Exponential Model'!$I$72,($B$18-2000)+($G25-AS$1),0),IF($B$3="dm",$H25*(1-EXP(-0.05599*(AS$1-$G25)))*OFFSET('Dispersion Model'!$I$72,($B$18-2000)+($G25-AS$1),0),IF($B$3="pm",$H25*(1-EXP(-0.05599*(AS$1-$G25)))*OFFSET('Piston Model'!$I$72,($B$18-2000)+($G25-AS$1),0),"Wrong Code in B3"))),IF($B$3="em",$H25*OFFSET('Exponential Model'!$I$72,($B$18-2000)+($G25-AS$1),0),IF($B$3="dm",$H25*OFFSET('Dispersion Model'!$I$72,($B$18-2000)+($G25-AS$1),0),IF($B$3="pm",$H25*OFFSET('Piston Model'!$I$72,($B$18-2000)+($G25-AS$1),0),"Wrong Code in B3")))),0)</f>
        <v>0</v>
      </c>
      <c r="AT25">
        <f ca="1">IF(AT$1&gt;$G25,IF($B$15="he",IF($B$3="em",$H25*(1-EXP(-0.05599*(AT$1-$G25)))*OFFSET('Exponential Model'!$I$72,($B$18-2000)+($G25-AT$1),0),IF($B$3="dm",$H25*(1-EXP(-0.05599*(AT$1-$G25)))*OFFSET('Dispersion Model'!$I$72,($B$18-2000)+($G25-AT$1),0),IF($B$3="pm",$H25*(1-EXP(-0.05599*(AT$1-$G25)))*OFFSET('Piston Model'!$I$72,($B$18-2000)+($G25-AT$1),0),"Wrong Code in B3"))),IF($B$3="em",$H25*OFFSET('Exponential Model'!$I$72,($B$18-2000)+($G25-AT$1),0),IF($B$3="dm",$H25*OFFSET('Dispersion Model'!$I$72,($B$18-2000)+($G25-AT$1),0),IF($B$3="pm",$H25*OFFSET('Piston Model'!$I$72,($B$18-2000)+($G25-AT$1),0),"Wrong Code in B3")))),0)</f>
        <v>0</v>
      </c>
      <c r="AU25">
        <f ca="1">IF(AU$1&gt;$G25,IF($B$15="he",IF($B$3="em",$H25*(1-EXP(-0.05599*(AU$1-$G25)))*OFFSET('Exponential Model'!$I$72,($B$18-2000)+($G25-AU$1),0),IF($B$3="dm",$H25*(1-EXP(-0.05599*(AU$1-$G25)))*OFFSET('Dispersion Model'!$I$72,($B$18-2000)+($G25-AU$1),0),IF($B$3="pm",$H25*(1-EXP(-0.05599*(AU$1-$G25)))*OFFSET('Piston Model'!$I$72,($B$18-2000)+($G25-AU$1),0),"Wrong Code in B3"))),IF($B$3="em",$H25*OFFSET('Exponential Model'!$I$72,($B$18-2000)+($G25-AU$1),0),IF($B$3="dm",$H25*OFFSET('Dispersion Model'!$I$72,($B$18-2000)+($G25-AU$1),0),IF($B$3="pm",$H25*OFFSET('Piston Model'!$I$72,($B$18-2000)+($G25-AU$1),0),"Wrong Code in B3")))),0)</f>
        <v>0</v>
      </c>
      <c r="AV25">
        <f ca="1">IF(AV$1&gt;$G25,IF($B$15="he",IF($B$3="em",$H25*(1-EXP(-0.05599*(AV$1-$G25)))*OFFSET('Exponential Model'!$I$72,($B$18-2000)+($G25-AV$1),0),IF($B$3="dm",$H25*(1-EXP(-0.05599*(AV$1-$G25)))*OFFSET('Dispersion Model'!$I$72,($B$18-2000)+($G25-AV$1),0),IF($B$3="pm",$H25*(1-EXP(-0.05599*(AV$1-$G25)))*OFFSET('Piston Model'!$I$72,($B$18-2000)+($G25-AV$1),0),"Wrong Code in B3"))),IF($B$3="em",$H25*OFFSET('Exponential Model'!$I$72,($B$18-2000)+($G25-AV$1),0),IF($B$3="dm",$H25*OFFSET('Dispersion Model'!$I$72,($B$18-2000)+($G25-AV$1),0),IF($B$3="pm",$H25*OFFSET('Piston Model'!$I$72,($B$18-2000)+($G25-AV$1),0),"Wrong Code in B3")))),0)</f>
        <v>0</v>
      </c>
      <c r="AW25">
        <f ca="1">IF(AW$1&gt;$G25,IF($B$15="he",IF($B$3="em",$H25*(1-EXP(-0.05599*(AW$1-$G25)))*OFFSET('Exponential Model'!$I$72,($B$18-2000)+($G25-AW$1),0),IF($B$3="dm",$H25*(1-EXP(-0.05599*(AW$1-$G25)))*OFFSET('Dispersion Model'!$I$72,($B$18-2000)+($G25-AW$1),0),IF($B$3="pm",$H25*(1-EXP(-0.05599*(AW$1-$G25)))*OFFSET('Piston Model'!$I$72,($B$18-2000)+($G25-AW$1),0),"Wrong Code in B3"))),IF($B$3="em",$H25*OFFSET('Exponential Model'!$I$72,($B$18-2000)+($G25-AW$1),0),IF($B$3="dm",$H25*OFFSET('Dispersion Model'!$I$72,($B$18-2000)+($G25-AW$1),0),IF($B$3="pm",$H25*OFFSET('Piston Model'!$I$72,($B$18-2000)+($G25-AW$1),0),"Wrong Code in B3")))),0)</f>
        <v>0</v>
      </c>
      <c r="AX25">
        <f ca="1">IF(AX$1&gt;$G25,IF($B$15="he",IF($B$3="em",$H25*(1-EXP(-0.05599*(AX$1-$G25)))*OFFSET('Exponential Model'!$I$72,($B$18-2000)+($G25-AX$1),0),IF($B$3="dm",$H25*(1-EXP(-0.05599*(AX$1-$G25)))*OFFSET('Dispersion Model'!$I$72,($B$18-2000)+($G25-AX$1),0),IF($B$3="pm",$H25*(1-EXP(-0.05599*(AX$1-$G25)))*OFFSET('Piston Model'!$I$72,($B$18-2000)+($G25-AX$1),0),"Wrong Code in B3"))),IF($B$3="em",$H25*OFFSET('Exponential Model'!$I$72,($B$18-2000)+($G25-AX$1),0),IF($B$3="dm",$H25*OFFSET('Dispersion Model'!$I$72,($B$18-2000)+($G25-AX$1),0),IF($B$3="pm",$H25*OFFSET('Piston Model'!$I$72,($B$18-2000)+($G25-AX$1),0),"Wrong Code in B3")))),0)</f>
        <v>0</v>
      </c>
      <c r="AY25">
        <f ca="1">IF(AY$1&gt;$G25,IF($B$15="he",IF($B$3="em",$H25*(1-EXP(-0.05599*(AY$1-$G25)))*OFFSET('Exponential Model'!$I$72,($B$18-2000)+($G25-AY$1),0),IF($B$3="dm",$H25*(1-EXP(-0.05599*(AY$1-$G25)))*OFFSET('Dispersion Model'!$I$72,($B$18-2000)+($G25-AY$1),0),IF($B$3="pm",$H25*(1-EXP(-0.05599*(AY$1-$G25)))*OFFSET('Piston Model'!$I$72,($B$18-2000)+($G25-AY$1),0),"Wrong Code in B3"))),IF($B$3="em",$H25*OFFSET('Exponential Model'!$I$72,($B$18-2000)+($G25-AY$1),0),IF($B$3="dm",$H25*OFFSET('Dispersion Model'!$I$72,($B$18-2000)+($G25-AY$1),0),IF($B$3="pm",$H25*OFFSET('Piston Model'!$I$72,($B$18-2000)+($G25-AY$1),0),"Wrong Code in B3")))),0)</f>
        <v>0</v>
      </c>
      <c r="AZ25">
        <f ca="1">IF(AZ$1&gt;$G25,IF($B$15="he",IF($B$3="em",$H25*(1-EXP(-0.05599*(AZ$1-$G25)))*OFFSET('Exponential Model'!$I$72,($B$18-2000)+($G25-AZ$1),0),IF($B$3="dm",$H25*(1-EXP(-0.05599*(AZ$1-$G25)))*OFFSET('Dispersion Model'!$I$72,($B$18-2000)+($G25-AZ$1),0),IF($B$3="pm",$H25*(1-EXP(-0.05599*(AZ$1-$G25)))*OFFSET('Piston Model'!$I$72,($B$18-2000)+($G25-AZ$1),0),"Wrong Code in B3"))),IF($B$3="em",$H25*OFFSET('Exponential Model'!$I$72,($B$18-2000)+($G25-AZ$1),0),IF($B$3="dm",$H25*OFFSET('Dispersion Model'!$I$72,($B$18-2000)+($G25-AZ$1),0),IF($B$3="pm",$H25*OFFSET('Piston Model'!$I$72,($B$18-2000)+($G25-AZ$1),0),"Wrong Code in B3")))),0)</f>
        <v>0</v>
      </c>
      <c r="BA25">
        <f ca="1">IF(BA$1&gt;$G25,IF($B$15="he",IF($B$3="em",$H25*(1-EXP(-0.05599*(BA$1-$G25)))*OFFSET('Exponential Model'!$I$72,($B$18-2000)+($G25-BA$1),0),IF($B$3="dm",$H25*(1-EXP(-0.05599*(BA$1-$G25)))*OFFSET('Dispersion Model'!$I$72,($B$18-2000)+($G25-BA$1),0),IF($B$3="pm",$H25*(1-EXP(-0.05599*(BA$1-$G25)))*OFFSET('Piston Model'!$I$72,($B$18-2000)+($G25-BA$1),0),"Wrong Code in B3"))),IF($B$3="em",$H25*OFFSET('Exponential Model'!$I$72,($B$18-2000)+($G25-BA$1),0),IF($B$3="dm",$H25*OFFSET('Dispersion Model'!$I$72,($B$18-2000)+($G25-BA$1),0),IF($B$3="pm",$H25*OFFSET('Piston Model'!$I$72,($B$18-2000)+($G25-BA$1),0),"Wrong Code in B3")))),0)</f>
        <v>0</v>
      </c>
      <c r="BB25">
        <f ca="1">IF(BB$1&gt;$G25,IF($B$15="he",IF($B$3="em",$H25*(1-EXP(-0.05599*(BB$1-$G25)))*OFFSET('Exponential Model'!$I$72,($B$18-2000)+($G25-BB$1),0),IF($B$3="dm",$H25*(1-EXP(-0.05599*(BB$1-$G25)))*OFFSET('Dispersion Model'!$I$72,($B$18-2000)+($G25-BB$1),0),IF($B$3="pm",$H25*(1-EXP(-0.05599*(BB$1-$G25)))*OFFSET('Piston Model'!$I$72,($B$18-2000)+($G25-BB$1),0),"Wrong Code in B3"))),IF($B$3="em",$H25*OFFSET('Exponential Model'!$I$72,($B$18-2000)+($G25-BB$1),0),IF($B$3="dm",$H25*OFFSET('Dispersion Model'!$I$72,($B$18-2000)+($G25-BB$1),0),IF($B$3="pm",$H25*OFFSET('Piston Model'!$I$72,($B$18-2000)+($G25-BB$1),0),"Wrong Code in B3")))),0)</f>
        <v>0</v>
      </c>
      <c r="BC25">
        <f ca="1">IF(BC$1&gt;$G25,IF($B$15="he",IF($B$3="em",$H25*(1-EXP(-0.05599*(BC$1-$G25)))*OFFSET('Exponential Model'!$I$72,($B$18-2000)+($G25-BC$1),0),IF($B$3="dm",$H25*(1-EXP(-0.05599*(BC$1-$G25)))*OFFSET('Dispersion Model'!$I$72,($B$18-2000)+($G25-BC$1),0),IF($B$3="pm",$H25*(1-EXP(-0.05599*(BC$1-$G25)))*OFFSET('Piston Model'!$I$72,($B$18-2000)+($G25-BC$1),0),"Wrong Code in B3"))),IF($B$3="em",$H25*OFFSET('Exponential Model'!$I$72,($B$18-2000)+($G25-BC$1),0),IF($B$3="dm",$H25*OFFSET('Dispersion Model'!$I$72,($B$18-2000)+($G25-BC$1),0),IF($B$3="pm",$H25*OFFSET('Piston Model'!$I$72,($B$18-2000)+($G25-BC$1),0),"Wrong Code in B3")))),0)</f>
        <v>0</v>
      </c>
      <c r="BD25">
        <f ca="1">IF(BD$1&gt;$G25,IF($B$15="he",IF($B$3="em",$H25*(1-EXP(-0.05599*(BD$1-$G25)))*OFFSET('Exponential Model'!$I$72,($B$18-2000)+($G25-BD$1),0),IF($B$3="dm",$H25*(1-EXP(-0.05599*(BD$1-$G25)))*OFFSET('Dispersion Model'!$I$72,($B$18-2000)+($G25-BD$1),0),IF($B$3="pm",$H25*(1-EXP(-0.05599*(BD$1-$G25)))*OFFSET('Piston Model'!$I$72,($B$18-2000)+($G25-BD$1),0),"Wrong Code in B3"))),IF($B$3="em",$H25*OFFSET('Exponential Model'!$I$72,($B$18-2000)+($G25-BD$1),0),IF($B$3="dm",$H25*OFFSET('Dispersion Model'!$I$72,($B$18-2000)+($G25-BD$1),0),IF($B$3="pm",$H25*OFFSET('Piston Model'!$I$72,($B$18-2000)+($G25-BD$1),0),"Wrong Code in B3")))),0)</f>
        <v>0</v>
      </c>
      <c r="BE25">
        <f ca="1">IF(BE$1&gt;$G25,IF($B$15="he",IF($B$3="em",$H25*(1-EXP(-0.05599*(BE$1-$G25)))*OFFSET('Exponential Model'!$I$72,($B$18-2000)+($G25-BE$1),0),IF($B$3="dm",$H25*(1-EXP(-0.05599*(BE$1-$G25)))*OFFSET('Dispersion Model'!$I$72,($B$18-2000)+($G25-BE$1),0),IF($B$3="pm",$H25*(1-EXP(-0.05599*(BE$1-$G25)))*OFFSET('Piston Model'!$I$72,($B$18-2000)+($G25-BE$1),0),"Wrong Code in B3"))),IF($B$3="em",$H25*OFFSET('Exponential Model'!$I$72,($B$18-2000)+($G25-BE$1),0),IF($B$3="dm",$H25*OFFSET('Dispersion Model'!$I$72,($B$18-2000)+($G25-BE$1),0),IF($B$3="pm",$H25*OFFSET('Piston Model'!$I$72,($B$18-2000)+($G25-BE$1),0),"Wrong Code in B3")))),0)</f>
        <v>0</v>
      </c>
      <c r="BF25">
        <f ca="1">IF(BF$1&gt;$G25,IF($B$15="he",IF($B$3="em",$H25*(1-EXP(-0.05599*(BF$1-$G25)))*OFFSET('Exponential Model'!$I$72,($B$18-2000)+($G25-BF$1),0),IF($B$3="dm",$H25*(1-EXP(-0.05599*(BF$1-$G25)))*OFFSET('Dispersion Model'!$I$72,($B$18-2000)+($G25-BF$1),0),IF($B$3="pm",$H25*(1-EXP(-0.05599*(BF$1-$G25)))*OFFSET('Piston Model'!$I$72,($B$18-2000)+($G25-BF$1),0),"Wrong Code in B3"))),IF($B$3="em",$H25*OFFSET('Exponential Model'!$I$72,($B$18-2000)+($G25-BF$1),0),IF($B$3="dm",$H25*OFFSET('Dispersion Model'!$I$72,($B$18-2000)+($G25-BF$1),0),IF($B$3="pm",$H25*OFFSET('Piston Model'!$I$72,($B$18-2000)+($G25-BF$1),0),"Wrong Code in B3")))),0)</f>
        <v>0</v>
      </c>
      <c r="BG25">
        <f ca="1">IF(BG$1&gt;$G25,IF($B$15="he",IF($B$3="em",$H25*(1-EXP(-0.05599*(BG$1-$G25)))*OFFSET('Exponential Model'!$I$72,($B$18-2000)+($G25-BG$1),0),IF($B$3="dm",$H25*(1-EXP(-0.05599*(BG$1-$G25)))*OFFSET('Dispersion Model'!$I$72,($B$18-2000)+($G25-BG$1),0),IF($B$3="pm",$H25*(1-EXP(-0.05599*(BG$1-$G25)))*OFFSET('Piston Model'!$I$72,($B$18-2000)+($G25-BG$1),0),"Wrong Code in B3"))),IF($B$3="em",$H25*OFFSET('Exponential Model'!$I$72,($B$18-2000)+($G25-BG$1),0),IF($B$3="dm",$H25*OFFSET('Dispersion Model'!$I$72,($B$18-2000)+($G25-BG$1),0),IF($B$3="pm",$H25*OFFSET('Piston Model'!$I$72,($B$18-2000)+($G25-BG$1),0),"Wrong Code in B3")))),0)</f>
        <v>0</v>
      </c>
    </row>
    <row r="26" spans="1:59" x14ac:dyDescent="0.15">
      <c r="G26">
        <v>1954</v>
      </c>
      <c r="H26">
        <f>IF($B$15="tr",'Tritium Input'!H35,IF($B$15="cfc",'CFC Input'!H35,IF($B$15="kr",'85Kr Input'!H35,IF($B$15="he",'Tritium Input'!H35,"Wrong Code in B12!"))))</f>
        <v>14</v>
      </c>
      <c r="I26">
        <f ca="1">IF(I$1&gt;$G26,IF($B$15="he",IF($B$3="em",$H26*(1-EXP(-0.05599*(I$1-$G26)))*OFFSET('Exponential Model'!$I$72,($B$18-2000)+($G26-I$1),0),IF($B$3="dm",$H26*(1-EXP(-0.05599*(I$1-$G26)))*OFFSET('Dispersion Model'!$I$72,($B$18-2000)+($G26-I$1),0),IF($B$3="pm",$H26*(1-EXP(-0.05599*(I$1-$G26)))*OFFSET('Piston Model'!$I$72,($B$18-2000)+($G26-I$1),0),"Wrong Code in B3"))),IF($B$3="em",$H26*OFFSET('Exponential Model'!$I$72,($B$18-2000)+($G26-I$1),0),IF($B$3="dm",$H26*OFFSET('Dispersion Model'!$I$72,($B$18-2000)+($G26-I$1),0),IF($B$3="pm",$H26*OFFSET('Piston Model'!$I$72,($B$18-2000)+($G26-I$1),0),"Wrong Code in B3")))),0)</f>
        <v>0</v>
      </c>
      <c r="J26">
        <f ca="1">IF(J$1&gt;$G26,IF($B$15="he",IF($B$3="em",$H26*(1-EXP(-0.05599*(J$1-$G26)))*OFFSET('Exponential Model'!$I$72,($B$18-2000)+($G26-J$1),0),IF($B$3="dm",$H26*(1-EXP(-0.05599*(J$1-$G26)))*OFFSET('Dispersion Model'!$I$72,($B$18-2000)+($G26-J$1),0),IF($B$3="pm",$H26*(1-EXP(-0.05599*(J$1-$G26)))*OFFSET('Piston Model'!$I$72,($B$18-2000)+($G26-J$1),0),"Wrong Code in B3"))),IF($B$3="em",$H26*OFFSET('Exponential Model'!$I$72,($B$18-2000)+($G26-J$1),0),IF($B$3="dm",$H26*OFFSET('Dispersion Model'!$I$72,($B$18-2000)+($G26-J$1),0),IF($B$3="pm",$H26*OFFSET('Piston Model'!$I$72,($B$18-2000)+($G26-J$1),0),"Wrong Code in B3")))),0)</f>
        <v>0</v>
      </c>
      <c r="K26">
        <f ca="1">IF(K$1&gt;$G26,IF($B$15="he",IF($B$3="em",$H26*(1-EXP(-0.05599*(K$1-$G26)))*OFFSET('Exponential Model'!$I$72,($B$18-2000)+($G26-K$1),0),IF($B$3="dm",$H26*(1-EXP(-0.05599*(K$1-$G26)))*OFFSET('Dispersion Model'!$I$72,($B$18-2000)+($G26-K$1),0),IF($B$3="pm",$H26*(1-EXP(-0.05599*(K$1-$G26)))*OFFSET('Piston Model'!$I$72,($B$18-2000)+($G26-K$1),0),"Wrong Code in B3"))),IF($B$3="em",$H26*OFFSET('Exponential Model'!$I$72,($B$18-2000)+($G26-K$1),0),IF($B$3="dm",$H26*OFFSET('Dispersion Model'!$I$72,($B$18-2000)+($G26-K$1),0),IF($B$3="pm",$H26*OFFSET('Piston Model'!$I$72,($B$18-2000)+($G26-K$1),0),"Wrong Code in B3")))),0)</f>
        <v>0</v>
      </c>
      <c r="L26">
        <f ca="1">IF(L$1&gt;$G26,IF($B$15="he",IF($B$3="em",$H26*(1-EXP(-0.05599*(L$1-$G26)))*OFFSET('Exponential Model'!$I$72,($B$18-2000)+($G26-L$1),0),IF($B$3="dm",$H26*(1-EXP(-0.05599*(L$1-$G26)))*OFFSET('Dispersion Model'!$I$72,($B$18-2000)+($G26-L$1),0),IF($B$3="pm",$H26*(1-EXP(-0.05599*(L$1-$G26)))*OFFSET('Piston Model'!$I$72,($B$18-2000)+($G26-L$1),0),"Wrong Code in B3"))),IF($B$3="em",$H26*OFFSET('Exponential Model'!$I$72,($B$18-2000)+($G26-L$1),0),IF($B$3="dm",$H26*OFFSET('Dispersion Model'!$I$72,($B$18-2000)+($G26-L$1),0),IF($B$3="pm",$H26*OFFSET('Piston Model'!$I$72,($B$18-2000)+($G26-L$1),0),"Wrong Code in B3")))),0)</f>
        <v>0</v>
      </c>
      <c r="M26">
        <f ca="1">IF(M$1&gt;$G26,IF($B$15="he",IF($B$3="em",$H26*(1-EXP(-0.05599*(M$1-$G26)))*OFFSET('Exponential Model'!$I$72,($B$18-2000)+($G26-M$1),0),IF($B$3="dm",$H26*(1-EXP(-0.05599*(M$1-$G26)))*OFFSET('Dispersion Model'!$I$72,($B$18-2000)+($G26-M$1),0),IF($B$3="pm",$H26*(1-EXP(-0.05599*(M$1-$G26)))*OFFSET('Piston Model'!$I$72,($B$18-2000)+($G26-M$1),0),"Wrong Code in B3"))),IF($B$3="em",$H26*OFFSET('Exponential Model'!$I$72,($B$18-2000)+($G26-M$1),0),IF($B$3="dm",$H26*OFFSET('Dispersion Model'!$I$72,($B$18-2000)+($G26-M$1),0),IF($B$3="pm",$H26*OFFSET('Piston Model'!$I$72,($B$18-2000)+($G26-M$1),0),"Wrong Code in B3")))),0)</f>
        <v>0</v>
      </c>
      <c r="N26">
        <f ca="1">IF(N$1&gt;$G26,IF($B$15="he",IF($B$3="em",$H26*(1-EXP(-0.05599*(N$1-$G26)))*OFFSET('Exponential Model'!$I$72,($B$18-2000)+($G26-N$1),0),IF($B$3="dm",$H26*(1-EXP(-0.05599*(N$1-$G26)))*OFFSET('Dispersion Model'!$I$72,($B$18-2000)+($G26-N$1),0),IF($B$3="pm",$H26*(1-EXP(-0.05599*(N$1-$G26)))*OFFSET('Piston Model'!$I$72,($B$18-2000)+($G26-N$1),0),"Wrong Code in B3"))),IF($B$3="em",$H26*OFFSET('Exponential Model'!$I$72,($B$18-2000)+($G26-N$1),0),IF($B$3="dm",$H26*OFFSET('Dispersion Model'!$I$72,($B$18-2000)+($G26-N$1),0),IF($B$3="pm",$H26*OFFSET('Piston Model'!$I$72,($B$18-2000)+($G26-N$1),0),"Wrong Code in B3")))),0)</f>
        <v>0</v>
      </c>
      <c r="O26">
        <f ca="1">IF(O$1&gt;$G26,IF($B$15="he",IF($B$3="em",$H26*(1-EXP(-0.05599*(O$1-$G26)))*OFFSET('Exponential Model'!$I$72,($B$18-2000)+($G26-O$1),0),IF($B$3="dm",$H26*(1-EXP(-0.05599*(O$1-$G26)))*OFFSET('Dispersion Model'!$I$72,($B$18-2000)+($G26-O$1),0),IF($B$3="pm",$H26*(1-EXP(-0.05599*(O$1-$G26)))*OFFSET('Piston Model'!$I$72,($B$18-2000)+($G26-O$1),0),"Wrong Code in B3"))),IF($B$3="em",$H26*OFFSET('Exponential Model'!$I$72,($B$18-2000)+($G26-O$1),0),IF($B$3="dm",$H26*OFFSET('Dispersion Model'!$I$72,($B$18-2000)+($G26-O$1),0),IF($B$3="pm",$H26*OFFSET('Piston Model'!$I$72,($B$18-2000)+($G26-O$1),0),"Wrong Code in B3")))),0)</f>
        <v>0</v>
      </c>
      <c r="P26">
        <f ca="1">IF(P$1&gt;$G26,IF($B$15="he",IF($B$3="em",$H26*(1-EXP(-0.05599*(P$1-$G26)))*OFFSET('Exponential Model'!$I$72,($B$18-2000)+($G26-P$1),0),IF($B$3="dm",$H26*(1-EXP(-0.05599*(P$1-$G26)))*OFFSET('Dispersion Model'!$I$72,($B$18-2000)+($G26-P$1),0),IF($B$3="pm",$H26*(1-EXP(-0.05599*(P$1-$G26)))*OFFSET('Piston Model'!$I$72,($B$18-2000)+($G26-P$1),0),"Wrong Code in B3"))),IF($B$3="em",$H26*OFFSET('Exponential Model'!$I$72,($B$18-2000)+($G26-P$1),0),IF($B$3="dm",$H26*OFFSET('Dispersion Model'!$I$72,($B$18-2000)+($G26-P$1),0),IF($B$3="pm",$H26*OFFSET('Piston Model'!$I$72,($B$18-2000)+($G26-P$1),0),"Wrong Code in B3")))),0)</f>
        <v>0</v>
      </c>
      <c r="Q26">
        <f ca="1">IF(Q$1&gt;$G26,IF($B$15="he",IF($B$3="em",$H26*(1-EXP(-0.05599*(Q$1-$G26)))*OFFSET('Exponential Model'!$I$72,($B$18-2000)+($G26-Q$1),0),IF($B$3="dm",$H26*(1-EXP(-0.05599*(Q$1-$G26)))*OFFSET('Dispersion Model'!$I$72,($B$18-2000)+($G26-Q$1),0),IF($B$3="pm",$H26*(1-EXP(-0.05599*(Q$1-$G26)))*OFFSET('Piston Model'!$I$72,($B$18-2000)+($G26-Q$1),0),"Wrong Code in B3"))),IF($B$3="em",$H26*OFFSET('Exponential Model'!$I$72,($B$18-2000)+($G26-Q$1),0),IF($B$3="dm",$H26*OFFSET('Dispersion Model'!$I$72,($B$18-2000)+($G26-Q$1),0),IF($B$3="pm",$H26*OFFSET('Piston Model'!$I$72,($B$18-2000)+($G26-Q$1),0),"Wrong Code in B3")))),0)</f>
        <v>0</v>
      </c>
      <c r="R26">
        <f ca="1">IF(R$1&gt;$G26,IF($B$15="he",IF($B$3="em",$H26*(1-EXP(-0.05599*(R$1-$G26)))*OFFSET('Exponential Model'!$I$72,($B$18-2000)+($G26-R$1),0),IF($B$3="dm",$H26*(1-EXP(-0.05599*(R$1-$G26)))*OFFSET('Dispersion Model'!$I$72,($B$18-2000)+($G26-R$1),0),IF($B$3="pm",$H26*(1-EXP(-0.05599*(R$1-$G26)))*OFFSET('Piston Model'!$I$72,($B$18-2000)+($G26-R$1),0),"Wrong Code in B3"))),IF($B$3="em",$H26*OFFSET('Exponential Model'!$I$72,($B$18-2000)+($G26-R$1),0),IF($B$3="dm",$H26*OFFSET('Dispersion Model'!$I$72,($B$18-2000)+($G26-R$1),0),IF($B$3="pm",$H26*OFFSET('Piston Model'!$I$72,($B$18-2000)+($G26-R$1),0),"Wrong Code in B3")))),0)</f>
        <v>0</v>
      </c>
      <c r="S26">
        <f ca="1">IF(S$1&gt;$G26,IF($B$15="he",IF($B$3="em",$H26*(1-EXP(-0.05599*(S$1-$G26)))*OFFSET('Exponential Model'!$I$72,($B$18-2000)+($G26-S$1),0),IF($B$3="dm",$H26*(1-EXP(-0.05599*(S$1-$G26)))*OFFSET('Dispersion Model'!$I$72,($B$18-2000)+($G26-S$1),0),IF($B$3="pm",$H26*(1-EXP(-0.05599*(S$1-$G26)))*OFFSET('Piston Model'!$I$72,($B$18-2000)+($G26-S$1),0),"Wrong Code in B3"))),IF($B$3="em",$H26*OFFSET('Exponential Model'!$I$72,($B$18-2000)+($G26-S$1),0),IF($B$3="dm",$H26*OFFSET('Dispersion Model'!$I$72,($B$18-2000)+($G26-S$1),0),IF($B$3="pm",$H26*OFFSET('Piston Model'!$I$72,($B$18-2000)+($G26-S$1),0),"Wrong Code in B3")))),0)</f>
        <v>0</v>
      </c>
      <c r="T26">
        <f ca="1">IF(T$1&gt;$G26,IF($B$15="he",IF($B$3="em",$H26*(1-EXP(-0.05599*(T$1-$G26)))*OFFSET('Exponential Model'!$I$72,($B$18-2000)+($G26-T$1),0),IF($B$3="dm",$H26*(1-EXP(-0.05599*(T$1-$G26)))*OFFSET('Dispersion Model'!$I$72,($B$18-2000)+($G26-T$1),0),IF($B$3="pm",$H26*(1-EXP(-0.05599*(T$1-$G26)))*OFFSET('Piston Model'!$I$72,($B$18-2000)+($G26-T$1),0),"Wrong Code in B3"))),IF($B$3="em",$H26*OFFSET('Exponential Model'!$I$72,($B$18-2000)+($G26-T$1),0),IF($B$3="dm",$H26*OFFSET('Dispersion Model'!$I$72,($B$18-2000)+($G26-T$1),0),IF($B$3="pm",$H26*OFFSET('Piston Model'!$I$72,($B$18-2000)+($G26-T$1),0),"Wrong Code in B3")))),0)</f>
        <v>0</v>
      </c>
      <c r="U26">
        <f ca="1">IF(U$1&gt;$G26,IF($B$15="he",IF($B$3="em",$H26*(1-EXP(-0.05599*(U$1-$G26)))*OFFSET('Exponential Model'!$I$72,($B$18-2000)+($G26-U$1),0),IF($B$3="dm",$H26*(1-EXP(-0.05599*(U$1-$G26)))*OFFSET('Dispersion Model'!$I$72,($B$18-2000)+($G26-U$1),0),IF($B$3="pm",$H26*(1-EXP(-0.05599*(U$1-$G26)))*OFFSET('Piston Model'!$I$72,($B$18-2000)+($G26-U$1),0),"Wrong Code in B3"))),IF($B$3="em",$H26*OFFSET('Exponential Model'!$I$72,($B$18-2000)+($G26-U$1),0),IF($B$3="dm",$H26*OFFSET('Dispersion Model'!$I$72,($B$18-2000)+($G26-U$1),0),IF($B$3="pm",$H26*OFFSET('Piston Model'!$I$72,($B$18-2000)+($G26-U$1),0),"Wrong Code in B3")))),0)</f>
        <v>0</v>
      </c>
      <c r="V26">
        <f ca="1">IF(V$1&gt;$G26,IF($B$15="he",IF($B$3="em",$H26*(1-EXP(-0.05599*(V$1-$G26)))*OFFSET('Exponential Model'!$I$72,($B$18-2000)+($G26-V$1),0),IF($B$3="dm",$H26*(1-EXP(-0.05599*(V$1-$G26)))*OFFSET('Dispersion Model'!$I$72,($B$18-2000)+($G26-V$1),0),IF($B$3="pm",$H26*(1-EXP(-0.05599*(V$1-$G26)))*OFFSET('Piston Model'!$I$72,($B$18-2000)+($G26-V$1),0),"Wrong Code in B3"))),IF($B$3="em",$H26*OFFSET('Exponential Model'!$I$72,($B$18-2000)+($G26-V$1),0),IF($B$3="dm",$H26*OFFSET('Dispersion Model'!$I$72,($B$18-2000)+($G26-V$1),0),IF($B$3="pm",$H26*OFFSET('Piston Model'!$I$72,($B$18-2000)+($G26-V$1),0),"Wrong Code in B3")))),0)</f>
        <v>0</v>
      </c>
      <c r="W26">
        <f ca="1">IF(W$1&gt;$G26,IF($B$15="he",IF($B$3="em",$H26*(1-EXP(-0.05599*(W$1-$G26)))*OFFSET('Exponential Model'!$I$72,($B$18-2000)+($G26-W$1),0),IF($B$3="dm",$H26*(1-EXP(-0.05599*(W$1-$G26)))*OFFSET('Dispersion Model'!$I$72,($B$18-2000)+($G26-W$1),0),IF($B$3="pm",$H26*(1-EXP(-0.05599*(W$1-$G26)))*OFFSET('Piston Model'!$I$72,($B$18-2000)+($G26-W$1),0),"Wrong Code in B3"))),IF($B$3="em",$H26*OFFSET('Exponential Model'!$I$72,($B$18-2000)+($G26-W$1),0),IF($B$3="dm",$H26*OFFSET('Dispersion Model'!$I$72,($B$18-2000)+($G26-W$1),0),IF($B$3="pm",$H26*OFFSET('Piston Model'!$I$72,($B$18-2000)+($G26-W$1),0),"Wrong Code in B3")))),0)</f>
        <v>14</v>
      </c>
      <c r="X26">
        <f ca="1">IF(X$1&gt;$G26,IF($B$15="he",IF($B$3="em",$H26*(1-EXP(-0.05599*(X$1-$G26)))*OFFSET('Exponential Model'!$I$72,($B$18-2000)+($G26-X$1),0),IF($B$3="dm",$H26*(1-EXP(-0.05599*(X$1-$G26)))*OFFSET('Dispersion Model'!$I$72,($B$18-2000)+($G26-X$1),0),IF($B$3="pm",$H26*(1-EXP(-0.05599*(X$1-$G26)))*OFFSET('Piston Model'!$I$72,($B$18-2000)+($G26-X$1),0),"Wrong Code in B3"))),IF($B$3="em",$H26*OFFSET('Exponential Model'!$I$72,($B$18-2000)+($G26-X$1),0),IF($B$3="dm",$H26*OFFSET('Dispersion Model'!$I$72,($B$18-2000)+($G26-X$1),0),IF($B$3="pm",$H26*OFFSET('Piston Model'!$I$72,($B$18-2000)+($G26-X$1),0),"Wrong Code in B3")))),0)</f>
        <v>0</v>
      </c>
      <c r="Y26">
        <f ca="1">IF(Y$1&gt;$G26,IF($B$15="he",IF($B$3="em",$H26*(1-EXP(-0.05599*(Y$1-$G26)))*OFFSET('Exponential Model'!$I$72,($B$18-2000)+($G26-Y$1),0),IF($B$3="dm",$H26*(1-EXP(-0.05599*(Y$1-$G26)))*OFFSET('Dispersion Model'!$I$72,($B$18-2000)+($G26-Y$1),0),IF($B$3="pm",$H26*(1-EXP(-0.05599*(Y$1-$G26)))*OFFSET('Piston Model'!$I$72,($B$18-2000)+($G26-Y$1),0),"Wrong Code in B3"))),IF($B$3="em",$H26*OFFSET('Exponential Model'!$I$72,($B$18-2000)+($G26-Y$1),0),IF($B$3="dm",$H26*OFFSET('Dispersion Model'!$I$72,($B$18-2000)+($G26-Y$1),0),IF($B$3="pm",$H26*OFFSET('Piston Model'!$I$72,($B$18-2000)+($G26-Y$1),0),"Wrong Code in B3")))),0)</f>
        <v>0</v>
      </c>
      <c r="Z26">
        <f ca="1">IF(Z$1&gt;$G26,IF($B$15="he",IF($B$3="em",$H26*(1-EXP(-0.05599*(Z$1-$G26)))*OFFSET('Exponential Model'!$I$72,($B$18-2000)+($G26-Z$1),0),IF($B$3="dm",$H26*(1-EXP(-0.05599*(Z$1-$G26)))*OFFSET('Dispersion Model'!$I$72,($B$18-2000)+($G26-Z$1),0),IF($B$3="pm",$H26*(1-EXP(-0.05599*(Z$1-$G26)))*OFFSET('Piston Model'!$I$72,($B$18-2000)+($G26-Z$1),0),"Wrong Code in B3"))),IF($B$3="em",$H26*OFFSET('Exponential Model'!$I$72,($B$18-2000)+($G26-Z$1),0),IF($B$3="dm",$H26*OFFSET('Dispersion Model'!$I$72,($B$18-2000)+($G26-Z$1),0),IF($B$3="pm",$H26*OFFSET('Piston Model'!$I$72,($B$18-2000)+($G26-Z$1),0),"Wrong Code in B3")))),0)</f>
        <v>0</v>
      </c>
      <c r="AA26">
        <f ca="1">IF(AA$1&gt;$G26,IF($B$15="he",IF($B$3="em",$H26*(1-EXP(-0.05599*(AA$1-$G26)))*OFFSET('Exponential Model'!$I$72,($B$18-2000)+($G26-AA$1),0),IF($B$3="dm",$H26*(1-EXP(-0.05599*(AA$1-$G26)))*OFFSET('Dispersion Model'!$I$72,($B$18-2000)+($G26-AA$1),0),IF($B$3="pm",$H26*(1-EXP(-0.05599*(AA$1-$G26)))*OFFSET('Piston Model'!$I$72,($B$18-2000)+($G26-AA$1),0),"Wrong Code in B3"))),IF($B$3="em",$H26*OFFSET('Exponential Model'!$I$72,($B$18-2000)+($G26-AA$1),0),IF($B$3="dm",$H26*OFFSET('Dispersion Model'!$I$72,($B$18-2000)+($G26-AA$1),0),IF($B$3="pm",$H26*OFFSET('Piston Model'!$I$72,($B$18-2000)+($G26-AA$1),0),"Wrong Code in B3")))),0)</f>
        <v>0</v>
      </c>
      <c r="AB26">
        <f ca="1">IF(AB$1&gt;$G26,IF($B$15="he",IF($B$3="em",$H26*(1-EXP(-0.05599*(AB$1-$G26)))*OFFSET('Exponential Model'!$I$72,($B$18-2000)+($G26-AB$1),0),IF($B$3="dm",$H26*(1-EXP(-0.05599*(AB$1-$G26)))*OFFSET('Dispersion Model'!$I$72,($B$18-2000)+($G26-AB$1),0),IF($B$3="pm",$H26*(1-EXP(-0.05599*(AB$1-$G26)))*OFFSET('Piston Model'!$I$72,($B$18-2000)+($G26-AB$1),0),"Wrong Code in B3"))),IF($B$3="em",$H26*OFFSET('Exponential Model'!$I$72,($B$18-2000)+($G26-AB$1),0),IF($B$3="dm",$H26*OFFSET('Dispersion Model'!$I$72,($B$18-2000)+($G26-AB$1),0),IF($B$3="pm",$H26*OFFSET('Piston Model'!$I$72,($B$18-2000)+($G26-AB$1),0),"Wrong Code in B3")))),0)</f>
        <v>0</v>
      </c>
      <c r="AC26">
        <f ca="1">IF(AC$1&gt;$G26,IF($B$15="he",IF($B$3="em",$H26*(1-EXP(-0.05599*(AC$1-$G26)))*OFFSET('Exponential Model'!$I$72,($B$18-2000)+($G26-AC$1),0),IF($B$3="dm",$H26*(1-EXP(-0.05599*(AC$1-$G26)))*OFFSET('Dispersion Model'!$I$72,($B$18-2000)+($G26-AC$1),0),IF($B$3="pm",$H26*(1-EXP(-0.05599*(AC$1-$G26)))*OFFSET('Piston Model'!$I$72,($B$18-2000)+($G26-AC$1),0),"Wrong Code in B3"))),IF($B$3="em",$H26*OFFSET('Exponential Model'!$I$72,($B$18-2000)+($G26-AC$1),0),IF($B$3="dm",$H26*OFFSET('Dispersion Model'!$I$72,($B$18-2000)+($G26-AC$1),0),IF($B$3="pm",$H26*OFFSET('Piston Model'!$I$72,($B$18-2000)+($G26-AC$1),0),"Wrong Code in B3")))),0)</f>
        <v>0</v>
      </c>
      <c r="AD26">
        <f ca="1">IF(AD$1&gt;$G26,IF($B$15="he",IF($B$3="em",$H26*(1-EXP(-0.05599*(AD$1-$G26)))*OFFSET('Exponential Model'!$I$72,($B$18-2000)+($G26-AD$1),0),IF($B$3="dm",$H26*(1-EXP(-0.05599*(AD$1-$G26)))*OFFSET('Dispersion Model'!$I$72,($B$18-2000)+($G26-AD$1),0),IF($B$3="pm",$H26*(1-EXP(-0.05599*(AD$1-$G26)))*OFFSET('Piston Model'!$I$72,($B$18-2000)+($G26-AD$1),0),"Wrong Code in B3"))),IF($B$3="em",$H26*OFFSET('Exponential Model'!$I$72,($B$18-2000)+($G26-AD$1),0),IF($B$3="dm",$H26*OFFSET('Dispersion Model'!$I$72,($B$18-2000)+($G26-AD$1),0),IF($B$3="pm",$H26*OFFSET('Piston Model'!$I$72,($B$18-2000)+($G26-AD$1),0),"Wrong Code in B3")))),0)</f>
        <v>0</v>
      </c>
      <c r="AE26">
        <f ca="1">IF(AE$1&gt;$G26,IF($B$15="he",IF($B$3="em",$H26*(1-EXP(-0.05599*(AE$1-$G26)))*OFFSET('Exponential Model'!$I$72,($B$18-2000)+($G26-AE$1),0),IF($B$3="dm",$H26*(1-EXP(-0.05599*(AE$1-$G26)))*OFFSET('Dispersion Model'!$I$72,($B$18-2000)+($G26-AE$1),0),IF($B$3="pm",$H26*(1-EXP(-0.05599*(AE$1-$G26)))*OFFSET('Piston Model'!$I$72,($B$18-2000)+($G26-AE$1),0),"Wrong Code in B3"))),IF($B$3="em",$H26*OFFSET('Exponential Model'!$I$72,($B$18-2000)+($G26-AE$1),0),IF($B$3="dm",$H26*OFFSET('Dispersion Model'!$I$72,($B$18-2000)+($G26-AE$1),0),IF($B$3="pm",$H26*OFFSET('Piston Model'!$I$72,($B$18-2000)+($G26-AE$1),0),"Wrong Code in B3")))),0)</f>
        <v>0</v>
      </c>
      <c r="AF26">
        <f ca="1">IF(AF$1&gt;$G26,IF($B$15="he",IF($B$3="em",$H26*(1-EXP(-0.05599*(AF$1-$G26)))*OFFSET('Exponential Model'!$I$72,($B$18-2000)+($G26-AF$1),0),IF($B$3="dm",$H26*(1-EXP(-0.05599*(AF$1-$G26)))*OFFSET('Dispersion Model'!$I$72,($B$18-2000)+($G26-AF$1),0),IF($B$3="pm",$H26*(1-EXP(-0.05599*(AF$1-$G26)))*OFFSET('Piston Model'!$I$72,($B$18-2000)+($G26-AF$1),0),"Wrong Code in B3"))),IF($B$3="em",$H26*OFFSET('Exponential Model'!$I$72,($B$18-2000)+($G26-AF$1),0),IF($B$3="dm",$H26*OFFSET('Dispersion Model'!$I$72,($B$18-2000)+($G26-AF$1),0),IF($B$3="pm",$H26*OFFSET('Piston Model'!$I$72,($B$18-2000)+($G26-AF$1),0),"Wrong Code in B3")))),0)</f>
        <v>0</v>
      </c>
      <c r="AG26">
        <f ca="1">IF(AG$1&gt;$G26,IF($B$15="he",IF($B$3="em",$H26*(1-EXP(-0.05599*(AG$1-$G26)))*OFFSET('Exponential Model'!$I$72,($B$18-2000)+($G26-AG$1),0),IF($B$3="dm",$H26*(1-EXP(-0.05599*(AG$1-$G26)))*OFFSET('Dispersion Model'!$I$72,($B$18-2000)+($G26-AG$1),0),IF($B$3="pm",$H26*(1-EXP(-0.05599*(AG$1-$G26)))*OFFSET('Piston Model'!$I$72,($B$18-2000)+($G26-AG$1),0),"Wrong Code in B3"))),IF($B$3="em",$H26*OFFSET('Exponential Model'!$I$72,($B$18-2000)+($G26-AG$1),0),IF($B$3="dm",$H26*OFFSET('Dispersion Model'!$I$72,($B$18-2000)+($G26-AG$1),0),IF($B$3="pm",$H26*OFFSET('Piston Model'!$I$72,($B$18-2000)+($G26-AG$1),0),"Wrong Code in B3")))),0)</f>
        <v>0</v>
      </c>
      <c r="AH26">
        <f ca="1">IF(AH$1&gt;$G26,IF($B$15="he",IF($B$3="em",$H26*(1-EXP(-0.05599*(AH$1-$G26)))*OFFSET('Exponential Model'!$I$72,($B$18-2000)+($G26-AH$1),0),IF($B$3="dm",$H26*(1-EXP(-0.05599*(AH$1-$G26)))*OFFSET('Dispersion Model'!$I$72,($B$18-2000)+($G26-AH$1),0),IF($B$3="pm",$H26*(1-EXP(-0.05599*(AH$1-$G26)))*OFFSET('Piston Model'!$I$72,($B$18-2000)+($G26-AH$1),0),"Wrong Code in B3"))),IF($B$3="em",$H26*OFFSET('Exponential Model'!$I$72,($B$18-2000)+($G26-AH$1),0),IF($B$3="dm",$H26*OFFSET('Dispersion Model'!$I$72,($B$18-2000)+($G26-AH$1),0),IF($B$3="pm",$H26*OFFSET('Piston Model'!$I$72,($B$18-2000)+($G26-AH$1),0),"Wrong Code in B3")))),0)</f>
        <v>0</v>
      </c>
      <c r="AI26">
        <f ca="1">IF(AI$1&gt;$G26,IF($B$15="he",IF($B$3="em",$H26*(1-EXP(-0.05599*(AI$1-$G26)))*OFFSET('Exponential Model'!$I$72,($B$18-2000)+($G26-AI$1),0),IF($B$3="dm",$H26*(1-EXP(-0.05599*(AI$1-$G26)))*OFFSET('Dispersion Model'!$I$72,($B$18-2000)+($G26-AI$1),0),IF($B$3="pm",$H26*(1-EXP(-0.05599*(AI$1-$G26)))*OFFSET('Piston Model'!$I$72,($B$18-2000)+($G26-AI$1),0),"Wrong Code in B3"))),IF($B$3="em",$H26*OFFSET('Exponential Model'!$I$72,($B$18-2000)+($G26-AI$1),0),IF($B$3="dm",$H26*OFFSET('Dispersion Model'!$I$72,($B$18-2000)+($G26-AI$1),0),IF($B$3="pm",$H26*OFFSET('Piston Model'!$I$72,($B$18-2000)+($G26-AI$1),0),"Wrong Code in B3")))),0)</f>
        <v>0</v>
      </c>
      <c r="AJ26">
        <f ca="1">IF(AJ$1&gt;$G26,IF($B$15="he",IF($B$3="em",$H26*(1-EXP(-0.05599*(AJ$1-$G26)))*OFFSET('Exponential Model'!$I$72,($B$18-2000)+($G26-AJ$1),0),IF($B$3="dm",$H26*(1-EXP(-0.05599*(AJ$1-$G26)))*OFFSET('Dispersion Model'!$I$72,($B$18-2000)+($G26-AJ$1),0),IF($B$3="pm",$H26*(1-EXP(-0.05599*(AJ$1-$G26)))*OFFSET('Piston Model'!$I$72,($B$18-2000)+($G26-AJ$1),0),"Wrong Code in B3"))),IF($B$3="em",$H26*OFFSET('Exponential Model'!$I$72,($B$18-2000)+($G26-AJ$1),0),IF($B$3="dm",$H26*OFFSET('Dispersion Model'!$I$72,($B$18-2000)+($G26-AJ$1),0),IF($B$3="pm",$H26*OFFSET('Piston Model'!$I$72,($B$18-2000)+($G26-AJ$1),0),"Wrong Code in B3")))),0)</f>
        <v>0</v>
      </c>
      <c r="AK26">
        <f ca="1">IF(AK$1&gt;$G26,IF($B$15="he",IF($B$3="em",$H26*(1-EXP(-0.05599*(AK$1-$G26)))*OFFSET('Exponential Model'!$I$72,($B$18-2000)+($G26-AK$1),0),IF($B$3="dm",$H26*(1-EXP(-0.05599*(AK$1-$G26)))*OFFSET('Dispersion Model'!$I$72,($B$18-2000)+($G26-AK$1),0),IF($B$3="pm",$H26*(1-EXP(-0.05599*(AK$1-$G26)))*OFFSET('Piston Model'!$I$72,($B$18-2000)+($G26-AK$1),0),"Wrong Code in B3"))),IF($B$3="em",$H26*OFFSET('Exponential Model'!$I$72,($B$18-2000)+($G26-AK$1),0),IF($B$3="dm",$H26*OFFSET('Dispersion Model'!$I$72,($B$18-2000)+($G26-AK$1),0),IF($B$3="pm",$H26*OFFSET('Piston Model'!$I$72,($B$18-2000)+($G26-AK$1),0),"Wrong Code in B3")))),0)</f>
        <v>0</v>
      </c>
      <c r="AL26">
        <f ca="1">IF(AL$1&gt;$G26,IF($B$15="he",IF($B$3="em",$H26*(1-EXP(-0.05599*(AL$1-$G26)))*OFFSET('Exponential Model'!$I$72,($B$18-2000)+($G26-AL$1),0),IF($B$3="dm",$H26*(1-EXP(-0.05599*(AL$1-$G26)))*OFFSET('Dispersion Model'!$I$72,($B$18-2000)+($G26-AL$1),0),IF($B$3="pm",$H26*(1-EXP(-0.05599*(AL$1-$G26)))*OFFSET('Piston Model'!$I$72,($B$18-2000)+($G26-AL$1),0),"Wrong Code in B3"))),IF($B$3="em",$H26*OFFSET('Exponential Model'!$I$72,($B$18-2000)+($G26-AL$1),0),IF($B$3="dm",$H26*OFFSET('Dispersion Model'!$I$72,($B$18-2000)+($G26-AL$1),0),IF($B$3="pm",$H26*OFFSET('Piston Model'!$I$72,($B$18-2000)+($G26-AL$1),0),"Wrong Code in B3")))),0)</f>
        <v>0</v>
      </c>
      <c r="AM26">
        <f ca="1">IF(AM$1&gt;$G26,IF($B$15="he",IF($B$3="em",$H26*(1-EXP(-0.05599*(AM$1-$G26)))*OFFSET('Exponential Model'!$I$72,($B$18-2000)+($G26-AM$1),0),IF($B$3="dm",$H26*(1-EXP(-0.05599*(AM$1-$G26)))*OFFSET('Dispersion Model'!$I$72,($B$18-2000)+($G26-AM$1),0),IF($B$3="pm",$H26*(1-EXP(-0.05599*(AM$1-$G26)))*OFFSET('Piston Model'!$I$72,($B$18-2000)+($G26-AM$1),0),"Wrong Code in B3"))),IF($B$3="em",$H26*OFFSET('Exponential Model'!$I$72,($B$18-2000)+($G26-AM$1),0),IF($B$3="dm",$H26*OFFSET('Dispersion Model'!$I$72,($B$18-2000)+($G26-AM$1),0),IF($B$3="pm",$H26*OFFSET('Piston Model'!$I$72,($B$18-2000)+($G26-AM$1),0),"Wrong Code in B3")))),0)</f>
        <v>0</v>
      </c>
      <c r="AN26">
        <f ca="1">IF(AN$1&gt;$G26,IF($B$15="he",IF($B$3="em",$H26*(1-EXP(-0.05599*(AN$1-$G26)))*OFFSET('Exponential Model'!$I$72,($B$18-2000)+($G26-AN$1),0),IF($B$3="dm",$H26*(1-EXP(-0.05599*(AN$1-$G26)))*OFFSET('Dispersion Model'!$I$72,($B$18-2000)+($G26-AN$1),0),IF($B$3="pm",$H26*(1-EXP(-0.05599*(AN$1-$G26)))*OFFSET('Piston Model'!$I$72,($B$18-2000)+($G26-AN$1),0),"Wrong Code in B3"))),IF($B$3="em",$H26*OFFSET('Exponential Model'!$I$72,($B$18-2000)+($G26-AN$1),0),IF($B$3="dm",$H26*OFFSET('Dispersion Model'!$I$72,($B$18-2000)+($G26-AN$1),0),IF($B$3="pm",$H26*OFFSET('Piston Model'!$I$72,($B$18-2000)+($G26-AN$1),0),"Wrong Code in B3")))),0)</f>
        <v>0</v>
      </c>
      <c r="AO26">
        <f ca="1">IF(AO$1&gt;$G26,IF($B$15="he",IF($B$3="em",$H26*(1-EXP(-0.05599*(AO$1-$G26)))*OFFSET('Exponential Model'!$I$72,($B$18-2000)+($G26-AO$1),0),IF($B$3="dm",$H26*(1-EXP(-0.05599*(AO$1-$G26)))*OFFSET('Dispersion Model'!$I$72,($B$18-2000)+($G26-AO$1),0),IF($B$3="pm",$H26*(1-EXP(-0.05599*(AO$1-$G26)))*OFFSET('Piston Model'!$I$72,($B$18-2000)+($G26-AO$1),0),"Wrong Code in B3"))),IF($B$3="em",$H26*OFFSET('Exponential Model'!$I$72,($B$18-2000)+($G26-AO$1),0),IF($B$3="dm",$H26*OFFSET('Dispersion Model'!$I$72,($B$18-2000)+($G26-AO$1),0),IF($B$3="pm",$H26*OFFSET('Piston Model'!$I$72,($B$18-2000)+($G26-AO$1),0),"Wrong Code in B3")))),0)</f>
        <v>0</v>
      </c>
      <c r="AP26">
        <f ca="1">IF(AP$1&gt;$G26,IF($B$15="he",IF($B$3="em",$H26*(1-EXP(-0.05599*(AP$1-$G26)))*OFFSET('Exponential Model'!$I$72,($B$18-2000)+($G26-AP$1),0),IF($B$3="dm",$H26*(1-EXP(-0.05599*(AP$1-$G26)))*OFFSET('Dispersion Model'!$I$72,($B$18-2000)+($G26-AP$1),0),IF($B$3="pm",$H26*(1-EXP(-0.05599*(AP$1-$G26)))*OFFSET('Piston Model'!$I$72,($B$18-2000)+($G26-AP$1),0),"Wrong Code in B3"))),IF($B$3="em",$H26*OFFSET('Exponential Model'!$I$72,($B$18-2000)+($G26-AP$1),0),IF($B$3="dm",$H26*OFFSET('Dispersion Model'!$I$72,($B$18-2000)+($G26-AP$1),0),IF($B$3="pm",$H26*OFFSET('Piston Model'!$I$72,($B$18-2000)+($G26-AP$1),0),"Wrong Code in B3")))),0)</f>
        <v>0</v>
      </c>
      <c r="AQ26">
        <f ca="1">IF(AQ$1&gt;$G26,IF($B$15="he",IF($B$3="em",$H26*(1-EXP(-0.05599*(AQ$1-$G26)))*OFFSET('Exponential Model'!$I$72,($B$18-2000)+($G26-AQ$1),0),IF($B$3="dm",$H26*(1-EXP(-0.05599*(AQ$1-$G26)))*OFFSET('Dispersion Model'!$I$72,($B$18-2000)+($G26-AQ$1),0),IF($B$3="pm",$H26*(1-EXP(-0.05599*(AQ$1-$G26)))*OFFSET('Piston Model'!$I$72,($B$18-2000)+($G26-AQ$1),0),"Wrong Code in B3"))),IF($B$3="em",$H26*OFFSET('Exponential Model'!$I$72,($B$18-2000)+($G26-AQ$1),0),IF($B$3="dm",$H26*OFFSET('Dispersion Model'!$I$72,($B$18-2000)+($G26-AQ$1),0),IF($B$3="pm",$H26*OFFSET('Piston Model'!$I$72,($B$18-2000)+($G26-AQ$1),0),"Wrong Code in B3")))),0)</f>
        <v>0</v>
      </c>
      <c r="AR26">
        <f ca="1">IF(AR$1&gt;$G26,IF($B$15="he",IF($B$3="em",$H26*(1-EXP(-0.05599*(AR$1-$G26)))*OFFSET('Exponential Model'!$I$72,($B$18-2000)+($G26-AR$1),0),IF($B$3="dm",$H26*(1-EXP(-0.05599*(AR$1-$G26)))*OFFSET('Dispersion Model'!$I$72,($B$18-2000)+($G26-AR$1),0),IF($B$3="pm",$H26*(1-EXP(-0.05599*(AR$1-$G26)))*OFFSET('Piston Model'!$I$72,($B$18-2000)+($G26-AR$1),0),"Wrong Code in B3"))),IF($B$3="em",$H26*OFFSET('Exponential Model'!$I$72,($B$18-2000)+($G26-AR$1),0),IF($B$3="dm",$H26*OFFSET('Dispersion Model'!$I$72,($B$18-2000)+($G26-AR$1),0),IF($B$3="pm",$H26*OFFSET('Piston Model'!$I$72,($B$18-2000)+($G26-AR$1),0),"Wrong Code in B3")))),0)</f>
        <v>0</v>
      </c>
      <c r="AS26">
        <f ca="1">IF(AS$1&gt;$G26,IF($B$15="he",IF($B$3="em",$H26*(1-EXP(-0.05599*(AS$1-$G26)))*OFFSET('Exponential Model'!$I$72,($B$18-2000)+($G26-AS$1),0),IF($B$3="dm",$H26*(1-EXP(-0.05599*(AS$1-$G26)))*OFFSET('Dispersion Model'!$I$72,($B$18-2000)+($G26-AS$1),0),IF($B$3="pm",$H26*(1-EXP(-0.05599*(AS$1-$G26)))*OFFSET('Piston Model'!$I$72,($B$18-2000)+($G26-AS$1),0),"Wrong Code in B3"))),IF($B$3="em",$H26*OFFSET('Exponential Model'!$I$72,($B$18-2000)+($G26-AS$1),0),IF($B$3="dm",$H26*OFFSET('Dispersion Model'!$I$72,($B$18-2000)+($G26-AS$1),0),IF($B$3="pm",$H26*OFFSET('Piston Model'!$I$72,($B$18-2000)+($G26-AS$1),0),"Wrong Code in B3")))),0)</f>
        <v>0</v>
      </c>
      <c r="AT26">
        <f ca="1">IF(AT$1&gt;$G26,IF($B$15="he",IF($B$3="em",$H26*(1-EXP(-0.05599*(AT$1-$G26)))*OFFSET('Exponential Model'!$I$72,($B$18-2000)+($G26-AT$1),0),IF($B$3="dm",$H26*(1-EXP(-0.05599*(AT$1-$G26)))*OFFSET('Dispersion Model'!$I$72,($B$18-2000)+($G26-AT$1),0),IF($B$3="pm",$H26*(1-EXP(-0.05599*(AT$1-$G26)))*OFFSET('Piston Model'!$I$72,($B$18-2000)+($G26-AT$1),0),"Wrong Code in B3"))),IF($B$3="em",$H26*OFFSET('Exponential Model'!$I$72,($B$18-2000)+($G26-AT$1),0),IF($B$3="dm",$H26*OFFSET('Dispersion Model'!$I$72,($B$18-2000)+($G26-AT$1),0),IF($B$3="pm",$H26*OFFSET('Piston Model'!$I$72,($B$18-2000)+($G26-AT$1),0),"Wrong Code in B3")))),0)</f>
        <v>0</v>
      </c>
      <c r="AU26">
        <f ca="1">IF(AU$1&gt;$G26,IF($B$15="he",IF($B$3="em",$H26*(1-EXP(-0.05599*(AU$1-$G26)))*OFFSET('Exponential Model'!$I$72,($B$18-2000)+($G26-AU$1),0),IF($B$3="dm",$H26*(1-EXP(-0.05599*(AU$1-$G26)))*OFFSET('Dispersion Model'!$I$72,($B$18-2000)+($G26-AU$1),0),IF($B$3="pm",$H26*(1-EXP(-0.05599*(AU$1-$G26)))*OFFSET('Piston Model'!$I$72,($B$18-2000)+($G26-AU$1),0),"Wrong Code in B3"))),IF($B$3="em",$H26*OFFSET('Exponential Model'!$I$72,($B$18-2000)+($G26-AU$1),0),IF($B$3="dm",$H26*OFFSET('Dispersion Model'!$I$72,($B$18-2000)+($G26-AU$1),0),IF($B$3="pm",$H26*OFFSET('Piston Model'!$I$72,($B$18-2000)+($G26-AU$1),0),"Wrong Code in B3")))),0)</f>
        <v>0</v>
      </c>
      <c r="AV26">
        <f ca="1">IF(AV$1&gt;$G26,IF($B$15="he",IF($B$3="em",$H26*(1-EXP(-0.05599*(AV$1-$G26)))*OFFSET('Exponential Model'!$I$72,($B$18-2000)+($G26-AV$1),0),IF($B$3="dm",$H26*(1-EXP(-0.05599*(AV$1-$G26)))*OFFSET('Dispersion Model'!$I$72,($B$18-2000)+($G26-AV$1),0),IF($B$3="pm",$H26*(1-EXP(-0.05599*(AV$1-$G26)))*OFFSET('Piston Model'!$I$72,($B$18-2000)+($G26-AV$1),0),"Wrong Code in B3"))),IF($B$3="em",$H26*OFFSET('Exponential Model'!$I$72,($B$18-2000)+($G26-AV$1),0),IF($B$3="dm",$H26*OFFSET('Dispersion Model'!$I$72,($B$18-2000)+($G26-AV$1),0),IF($B$3="pm",$H26*OFFSET('Piston Model'!$I$72,($B$18-2000)+($G26-AV$1),0),"Wrong Code in B3")))),0)</f>
        <v>0</v>
      </c>
      <c r="AW26">
        <f ca="1">IF(AW$1&gt;$G26,IF($B$15="he",IF($B$3="em",$H26*(1-EXP(-0.05599*(AW$1-$G26)))*OFFSET('Exponential Model'!$I$72,($B$18-2000)+($G26-AW$1),0),IF($B$3="dm",$H26*(1-EXP(-0.05599*(AW$1-$G26)))*OFFSET('Dispersion Model'!$I$72,($B$18-2000)+($G26-AW$1),0),IF($B$3="pm",$H26*(1-EXP(-0.05599*(AW$1-$G26)))*OFFSET('Piston Model'!$I$72,($B$18-2000)+($G26-AW$1),0),"Wrong Code in B3"))),IF($B$3="em",$H26*OFFSET('Exponential Model'!$I$72,($B$18-2000)+($G26-AW$1),0),IF($B$3="dm",$H26*OFFSET('Dispersion Model'!$I$72,($B$18-2000)+($G26-AW$1),0),IF($B$3="pm",$H26*OFFSET('Piston Model'!$I$72,($B$18-2000)+($G26-AW$1),0),"Wrong Code in B3")))),0)</f>
        <v>0</v>
      </c>
      <c r="AX26">
        <f ca="1">IF(AX$1&gt;$G26,IF($B$15="he",IF($B$3="em",$H26*(1-EXP(-0.05599*(AX$1-$G26)))*OFFSET('Exponential Model'!$I$72,($B$18-2000)+($G26-AX$1),0),IF($B$3="dm",$H26*(1-EXP(-0.05599*(AX$1-$G26)))*OFFSET('Dispersion Model'!$I$72,($B$18-2000)+($G26-AX$1),0),IF($B$3="pm",$H26*(1-EXP(-0.05599*(AX$1-$G26)))*OFFSET('Piston Model'!$I$72,($B$18-2000)+($G26-AX$1),0),"Wrong Code in B3"))),IF($B$3="em",$H26*OFFSET('Exponential Model'!$I$72,($B$18-2000)+($G26-AX$1),0),IF($B$3="dm",$H26*OFFSET('Dispersion Model'!$I$72,($B$18-2000)+($G26-AX$1),0),IF($B$3="pm",$H26*OFFSET('Piston Model'!$I$72,($B$18-2000)+($G26-AX$1),0),"Wrong Code in B3")))),0)</f>
        <v>0</v>
      </c>
      <c r="AY26">
        <f ca="1">IF(AY$1&gt;$G26,IF($B$15="he",IF($B$3="em",$H26*(1-EXP(-0.05599*(AY$1-$G26)))*OFFSET('Exponential Model'!$I$72,($B$18-2000)+($G26-AY$1),0),IF($B$3="dm",$H26*(1-EXP(-0.05599*(AY$1-$G26)))*OFFSET('Dispersion Model'!$I$72,($B$18-2000)+($G26-AY$1),0),IF($B$3="pm",$H26*(1-EXP(-0.05599*(AY$1-$G26)))*OFFSET('Piston Model'!$I$72,($B$18-2000)+($G26-AY$1),0),"Wrong Code in B3"))),IF($B$3="em",$H26*OFFSET('Exponential Model'!$I$72,($B$18-2000)+($G26-AY$1),0),IF($B$3="dm",$H26*OFFSET('Dispersion Model'!$I$72,($B$18-2000)+($G26-AY$1),0),IF($B$3="pm",$H26*OFFSET('Piston Model'!$I$72,($B$18-2000)+($G26-AY$1),0),"Wrong Code in B3")))),0)</f>
        <v>0</v>
      </c>
      <c r="AZ26">
        <f ca="1">IF(AZ$1&gt;$G26,IF($B$15="he",IF($B$3="em",$H26*(1-EXP(-0.05599*(AZ$1-$G26)))*OFFSET('Exponential Model'!$I$72,($B$18-2000)+($G26-AZ$1),0),IF($B$3="dm",$H26*(1-EXP(-0.05599*(AZ$1-$G26)))*OFFSET('Dispersion Model'!$I$72,($B$18-2000)+($G26-AZ$1),0),IF($B$3="pm",$H26*(1-EXP(-0.05599*(AZ$1-$G26)))*OFFSET('Piston Model'!$I$72,($B$18-2000)+($G26-AZ$1),0),"Wrong Code in B3"))),IF($B$3="em",$H26*OFFSET('Exponential Model'!$I$72,($B$18-2000)+($G26-AZ$1),0),IF($B$3="dm",$H26*OFFSET('Dispersion Model'!$I$72,($B$18-2000)+($G26-AZ$1),0),IF($B$3="pm",$H26*OFFSET('Piston Model'!$I$72,($B$18-2000)+($G26-AZ$1),0),"Wrong Code in B3")))),0)</f>
        <v>0</v>
      </c>
      <c r="BA26">
        <f ca="1">IF(BA$1&gt;$G26,IF($B$15="he",IF($B$3="em",$H26*(1-EXP(-0.05599*(BA$1-$G26)))*OFFSET('Exponential Model'!$I$72,($B$18-2000)+($G26-BA$1),0),IF($B$3="dm",$H26*(1-EXP(-0.05599*(BA$1-$G26)))*OFFSET('Dispersion Model'!$I$72,($B$18-2000)+($G26-BA$1),0),IF($B$3="pm",$H26*(1-EXP(-0.05599*(BA$1-$G26)))*OFFSET('Piston Model'!$I$72,($B$18-2000)+($G26-BA$1),0),"Wrong Code in B3"))),IF($B$3="em",$H26*OFFSET('Exponential Model'!$I$72,($B$18-2000)+($G26-BA$1),0),IF($B$3="dm",$H26*OFFSET('Dispersion Model'!$I$72,($B$18-2000)+($G26-BA$1),0),IF($B$3="pm",$H26*OFFSET('Piston Model'!$I$72,($B$18-2000)+($G26-BA$1),0),"Wrong Code in B3")))),0)</f>
        <v>0</v>
      </c>
      <c r="BB26">
        <f ca="1">IF(BB$1&gt;$G26,IF($B$15="he",IF($B$3="em",$H26*(1-EXP(-0.05599*(BB$1-$G26)))*OFFSET('Exponential Model'!$I$72,($B$18-2000)+($G26-BB$1),0),IF($B$3="dm",$H26*(1-EXP(-0.05599*(BB$1-$G26)))*OFFSET('Dispersion Model'!$I$72,($B$18-2000)+($G26-BB$1),0),IF($B$3="pm",$H26*(1-EXP(-0.05599*(BB$1-$G26)))*OFFSET('Piston Model'!$I$72,($B$18-2000)+($G26-BB$1),0),"Wrong Code in B3"))),IF($B$3="em",$H26*OFFSET('Exponential Model'!$I$72,($B$18-2000)+($G26-BB$1),0),IF($B$3="dm",$H26*OFFSET('Dispersion Model'!$I$72,($B$18-2000)+($G26-BB$1),0),IF($B$3="pm",$H26*OFFSET('Piston Model'!$I$72,($B$18-2000)+($G26-BB$1),0),"Wrong Code in B3")))),0)</f>
        <v>0</v>
      </c>
      <c r="BC26">
        <f ca="1">IF(BC$1&gt;$G26,IF($B$15="he",IF($B$3="em",$H26*(1-EXP(-0.05599*(BC$1-$G26)))*OFFSET('Exponential Model'!$I$72,($B$18-2000)+($G26-BC$1),0),IF($B$3="dm",$H26*(1-EXP(-0.05599*(BC$1-$G26)))*OFFSET('Dispersion Model'!$I$72,($B$18-2000)+($G26-BC$1),0),IF($B$3="pm",$H26*(1-EXP(-0.05599*(BC$1-$G26)))*OFFSET('Piston Model'!$I$72,($B$18-2000)+($G26-BC$1),0),"Wrong Code in B3"))),IF($B$3="em",$H26*OFFSET('Exponential Model'!$I$72,($B$18-2000)+($G26-BC$1),0),IF($B$3="dm",$H26*OFFSET('Dispersion Model'!$I$72,($B$18-2000)+($G26-BC$1),0),IF($B$3="pm",$H26*OFFSET('Piston Model'!$I$72,($B$18-2000)+($G26-BC$1),0),"Wrong Code in B3")))),0)</f>
        <v>0</v>
      </c>
      <c r="BD26">
        <f ca="1">IF(BD$1&gt;$G26,IF($B$15="he",IF($B$3="em",$H26*(1-EXP(-0.05599*(BD$1-$G26)))*OFFSET('Exponential Model'!$I$72,($B$18-2000)+($G26-BD$1),0),IF($B$3="dm",$H26*(1-EXP(-0.05599*(BD$1-$G26)))*OFFSET('Dispersion Model'!$I$72,($B$18-2000)+($G26-BD$1),0),IF($B$3="pm",$H26*(1-EXP(-0.05599*(BD$1-$G26)))*OFFSET('Piston Model'!$I$72,($B$18-2000)+($G26-BD$1),0),"Wrong Code in B3"))),IF($B$3="em",$H26*OFFSET('Exponential Model'!$I$72,($B$18-2000)+($G26-BD$1),0),IF($B$3="dm",$H26*OFFSET('Dispersion Model'!$I$72,($B$18-2000)+($G26-BD$1),0),IF($B$3="pm",$H26*OFFSET('Piston Model'!$I$72,($B$18-2000)+($G26-BD$1),0),"Wrong Code in B3")))),0)</f>
        <v>0</v>
      </c>
      <c r="BE26">
        <f ca="1">IF(BE$1&gt;$G26,IF($B$15="he",IF($B$3="em",$H26*(1-EXP(-0.05599*(BE$1-$G26)))*OFFSET('Exponential Model'!$I$72,($B$18-2000)+($G26-BE$1),0),IF($B$3="dm",$H26*(1-EXP(-0.05599*(BE$1-$G26)))*OFFSET('Dispersion Model'!$I$72,($B$18-2000)+($G26-BE$1),0),IF($B$3="pm",$H26*(1-EXP(-0.05599*(BE$1-$G26)))*OFFSET('Piston Model'!$I$72,($B$18-2000)+($G26-BE$1),0),"Wrong Code in B3"))),IF($B$3="em",$H26*OFFSET('Exponential Model'!$I$72,($B$18-2000)+($G26-BE$1),0),IF($B$3="dm",$H26*OFFSET('Dispersion Model'!$I$72,($B$18-2000)+($G26-BE$1),0),IF($B$3="pm",$H26*OFFSET('Piston Model'!$I$72,($B$18-2000)+($G26-BE$1),0),"Wrong Code in B3")))),0)</f>
        <v>0</v>
      </c>
      <c r="BF26">
        <f ca="1">IF(BF$1&gt;$G26,IF($B$15="he",IF($B$3="em",$H26*(1-EXP(-0.05599*(BF$1-$G26)))*OFFSET('Exponential Model'!$I$72,($B$18-2000)+($G26-BF$1),0),IF($B$3="dm",$H26*(1-EXP(-0.05599*(BF$1-$G26)))*OFFSET('Dispersion Model'!$I$72,($B$18-2000)+($G26-BF$1),0),IF($B$3="pm",$H26*(1-EXP(-0.05599*(BF$1-$G26)))*OFFSET('Piston Model'!$I$72,($B$18-2000)+($G26-BF$1),0),"Wrong Code in B3"))),IF($B$3="em",$H26*OFFSET('Exponential Model'!$I$72,($B$18-2000)+($G26-BF$1),0),IF($B$3="dm",$H26*OFFSET('Dispersion Model'!$I$72,($B$18-2000)+($G26-BF$1),0),IF($B$3="pm",$H26*OFFSET('Piston Model'!$I$72,($B$18-2000)+($G26-BF$1),0),"Wrong Code in B3")))),0)</f>
        <v>0</v>
      </c>
      <c r="BG26">
        <f ca="1">IF(BG$1&gt;$G26,IF($B$15="he",IF($B$3="em",$H26*(1-EXP(-0.05599*(BG$1-$G26)))*OFFSET('Exponential Model'!$I$72,($B$18-2000)+($G26-BG$1),0),IF($B$3="dm",$H26*(1-EXP(-0.05599*(BG$1-$G26)))*OFFSET('Dispersion Model'!$I$72,($B$18-2000)+($G26-BG$1),0),IF($B$3="pm",$H26*(1-EXP(-0.05599*(BG$1-$G26)))*OFFSET('Piston Model'!$I$72,($B$18-2000)+($G26-BG$1),0),"Wrong Code in B3"))),IF($B$3="em",$H26*OFFSET('Exponential Model'!$I$72,($B$18-2000)+($G26-BG$1),0),IF($B$3="dm",$H26*OFFSET('Dispersion Model'!$I$72,($B$18-2000)+($G26-BG$1),0),IF($B$3="pm",$H26*OFFSET('Piston Model'!$I$72,($B$18-2000)+($G26-BG$1),0),"Wrong Code in B3")))),0)</f>
        <v>0</v>
      </c>
    </row>
    <row r="27" spans="1:59" x14ac:dyDescent="0.15">
      <c r="A27" t="s">
        <v>19</v>
      </c>
      <c r="G27">
        <v>1955</v>
      </c>
      <c r="H27">
        <f>IF($B$15="tr",'Tritium Input'!H36,IF($B$15="cfc",'CFC Input'!H36,IF($B$15="kr",'85Kr Input'!H36,IF($B$15="he",'Tritium Input'!H36,"Wrong Code in B12!"))))</f>
        <v>16.3</v>
      </c>
      <c r="I27">
        <f ca="1">IF(I$1&gt;$G27,IF($B$15="he",IF($B$3="em",$H27*(1-EXP(-0.05599*(I$1-$G27)))*OFFSET('Exponential Model'!$I$72,($B$18-2000)+($G27-I$1),0),IF($B$3="dm",$H27*(1-EXP(-0.05599*(I$1-$G27)))*OFFSET('Dispersion Model'!$I$72,($B$18-2000)+($G27-I$1),0),IF($B$3="pm",$H27*(1-EXP(-0.05599*(I$1-$G27)))*OFFSET('Piston Model'!$I$72,($B$18-2000)+($G27-I$1),0),"Wrong Code in B3"))),IF($B$3="em",$H27*OFFSET('Exponential Model'!$I$72,($B$18-2000)+($G27-I$1),0),IF($B$3="dm",$H27*OFFSET('Dispersion Model'!$I$72,($B$18-2000)+($G27-I$1),0),IF($B$3="pm",$H27*OFFSET('Piston Model'!$I$72,($B$18-2000)+($G27-I$1),0),"Wrong Code in B3")))),0)</f>
        <v>0</v>
      </c>
      <c r="J27">
        <f ca="1">IF(J$1&gt;$G27,IF($B$15="he",IF($B$3="em",$H27*(1-EXP(-0.05599*(J$1-$G27)))*OFFSET('Exponential Model'!$I$72,($B$18-2000)+($G27-J$1),0),IF($B$3="dm",$H27*(1-EXP(-0.05599*(J$1-$G27)))*OFFSET('Dispersion Model'!$I$72,($B$18-2000)+($G27-J$1),0),IF($B$3="pm",$H27*(1-EXP(-0.05599*(J$1-$G27)))*OFFSET('Piston Model'!$I$72,($B$18-2000)+($G27-J$1),0),"Wrong Code in B3"))),IF($B$3="em",$H27*OFFSET('Exponential Model'!$I$72,($B$18-2000)+($G27-J$1),0),IF($B$3="dm",$H27*OFFSET('Dispersion Model'!$I$72,($B$18-2000)+($G27-J$1),0),IF($B$3="pm",$H27*OFFSET('Piston Model'!$I$72,($B$18-2000)+($G27-J$1),0),"Wrong Code in B3")))),0)</f>
        <v>0</v>
      </c>
      <c r="K27">
        <f ca="1">IF(K$1&gt;$G27,IF($B$15="he",IF($B$3="em",$H27*(1-EXP(-0.05599*(K$1-$G27)))*OFFSET('Exponential Model'!$I$72,($B$18-2000)+($G27-K$1),0),IF($B$3="dm",$H27*(1-EXP(-0.05599*(K$1-$G27)))*OFFSET('Dispersion Model'!$I$72,($B$18-2000)+($G27-K$1),0),IF($B$3="pm",$H27*(1-EXP(-0.05599*(K$1-$G27)))*OFFSET('Piston Model'!$I$72,($B$18-2000)+($G27-K$1),0),"Wrong Code in B3"))),IF($B$3="em",$H27*OFFSET('Exponential Model'!$I$72,($B$18-2000)+($G27-K$1),0),IF($B$3="dm",$H27*OFFSET('Dispersion Model'!$I$72,($B$18-2000)+($G27-K$1),0),IF($B$3="pm",$H27*OFFSET('Piston Model'!$I$72,($B$18-2000)+($G27-K$1),0),"Wrong Code in B3")))),0)</f>
        <v>0</v>
      </c>
      <c r="L27">
        <f ca="1">IF(L$1&gt;$G27,IF($B$15="he",IF($B$3="em",$H27*(1-EXP(-0.05599*(L$1-$G27)))*OFFSET('Exponential Model'!$I$72,($B$18-2000)+($G27-L$1),0),IF($B$3="dm",$H27*(1-EXP(-0.05599*(L$1-$G27)))*OFFSET('Dispersion Model'!$I$72,($B$18-2000)+($G27-L$1),0),IF($B$3="pm",$H27*(1-EXP(-0.05599*(L$1-$G27)))*OFFSET('Piston Model'!$I$72,($B$18-2000)+($G27-L$1),0),"Wrong Code in B3"))),IF($B$3="em",$H27*OFFSET('Exponential Model'!$I$72,($B$18-2000)+($G27-L$1),0),IF($B$3="dm",$H27*OFFSET('Dispersion Model'!$I$72,($B$18-2000)+($G27-L$1),0),IF($B$3="pm",$H27*OFFSET('Piston Model'!$I$72,($B$18-2000)+($G27-L$1),0),"Wrong Code in B3")))),0)</f>
        <v>0</v>
      </c>
      <c r="M27">
        <f ca="1">IF(M$1&gt;$G27,IF($B$15="he",IF($B$3="em",$H27*(1-EXP(-0.05599*(M$1-$G27)))*OFFSET('Exponential Model'!$I$72,($B$18-2000)+($G27-M$1),0),IF($B$3="dm",$H27*(1-EXP(-0.05599*(M$1-$G27)))*OFFSET('Dispersion Model'!$I$72,($B$18-2000)+($G27-M$1),0),IF($B$3="pm",$H27*(1-EXP(-0.05599*(M$1-$G27)))*OFFSET('Piston Model'!$I$72,($B$18-2000)+($G27-M$1),0),"Wrong Code in B3"))),IF($B$3="em",$H27*OFFSET('Exponential Model'!$I$72,($B$18-2000)+($G27-M$1),0),IF($B$3="dm",$H27*OFFSET('Dispersion Model'!$I$72,($B$18-2000)+($G27-M$1),0),IF($B$3="pm",$H27*OFFSET('Piston Model'!$I$72,($B$18-2000)+($G27-M$1),0),"Wrong Code in B3")))),0)</f>
        <v>0</v>
      </c>
      <c r="N27">
        <f ca="1">IF(N$1&gt;$G27,IF($B$15="he",IF($B$3="em",$H27*(1-EXP(-0.05599*(N$1-$G27)))*OFFSET('Exponential Model'!$I$72,($B$18-2000)+($G27-N$1),0),IF($B$3="dm",$H27*(1-EXP(-0.05599*(N$1-$G27)))*OFFSET('Dispersion Model'!$I$72,($B$18-2000)+($G27-N$1),0),IF($B$3="pm",$H27*(1-EXP(-0.05599*(N$1-$G27)))*OFFSET('Piston Model'!$I$72,($B$18-2000)+($G27-N$1),0),"Wrong Code in B3"))),IF($B$3="em",$H27*OFFSET('Exponential Model'!$I$72,($B$18-2000)+($G27-N$1),0),IF($B$3="dm",$H27*OFFSET('Dispersion Model'!$I$72,($B$18-2000)+($G27-N$1),0),IF($B$3="pm",$H27*OFFSET('Piston Model'!$I$72,($B$18-2000)+($G27-N$1),0),"Wrong Code in B3")))),0)</f>
        <v>0</v>
      </c>
      <c r="O27">
        <f ca="1">IF(O$1&gt;$G27,IF($B$15="he",IF($B$3="em",$H27*(1-EXP(-0.05599*(O$1-$G27)))*OFFSET('Exponential Model'!$I$72,($B$18-2000)+($G27-O$1),0),IF($B$3="dm",$H27*(1-EXP(-0.05599*(O$1-$G27)))*OFFSET('Dispersion Model'!$I$72,($B$18-2000)+($G27-O$1),0),IF($B$3="pm",$H27*(1-EXP(-0.05599*(O$1-$G27)))*OFFSET('Piston Model'!$I$72,($B$18-2000)+($G27-O$1),0),"Wrong Code in B3"))),IF($B$3="em",$H27*OFFSET('Exponential Model'!$I$72,($B$18-2000)+($G27-O$1),0),IF($B$3="dm",$H27*OFFSET('Dispersion Model'!$I$72,($B$18-2000)+($G27-O$1),0),IF($B$3="pm",$H27*OFFSET('Piston Model'!$I$72,($B$18-2000)+($G27-O$1),0),"Wrong Code in B3")))),0)</f>
        <v>0</v>
      </c>
      <c r="P27">
        <f ca="1">IF(P$1&gt;$G27,IF($B$15="he",IF($B$3="em",$H27*(1-EXP(-0.05599*(P$1-$G27)))*OFFSET('Exponential Model'!$I$72,($B$18-2000)+($G27-P$1),0),IF($B$3="dm",$H27*(1-EXP(-0.05599*(P$1-$G27)))*OFFSET('Dispersion Model'!$I$72,($B$18-2000)+($G27-P$1),0),IF($B$3="pm",$H27*(1-EXP(-0.05599*(P$1-$G27)))*OFFSET('Piston Model'!$I$72,($B$18-2000)+($G27-P$1),0),"Wrong Code in B3"))),IF($B$3="em",$H27*OFFSET('Exponential Model'!$I$72,($B$18-2000)+($G27-P$1),0),IF($B$3="dm",$H27*OFFSET('Dispersion Model'!$I$72,($B$18-2000)+($G27-P$1),0),IF($B$3="pm",$H27*OFFSET('Piston Model'!$I$72,($B$18-2000)+($G27-P$1),0),"Wrong Code in B3")))),0)</f>
        <v>0</v>
      </c>
      <c r="Q27">
        <f ca="1">IF(Q$1&gt;$G27,IF($B$15="he",IF($B$3="em",$H27*(1-EXP(-0.05599*(Q$1-$G27)))*OFFSET('Exponential Model'!$I$72,($B$18-2000)+($G27-Q$1),0),IF($B$3="dm",$H27*(1-EXP(-0.05599*(Q$1-$G27)))*OFFSET('Dispersion Model'!$I$72,($B$18-2000)+($G27-Q$1),0),IF($B$3="pm",$H27*(1-EXP(-0.05599*(Q$1-$G27)))*OFFSET('Piston Model'!$I$72,($B$18-2000)+($G27-Q$1),0),"Wrong Code in B3"))),IF($B$3="em",$H27*OFFSET('Exponential Model'!$I$72,($B$18-2000)+($G27-Q$1),0),IF($B$3="dm",$H27*OFFSET('Dispersion Model'!$I$72,($B$18-2000)+($G27-Q$1),0),IF($B$3="pm",$H27*OFFSET('Piston Model'!$I$72,($B$18-2000)+($G27-Q$1),0),"Wrong Code in B3")))),0)</f>
        <v>0</v>
      </c>
      <c r="R27">
        <f ca="1">IF(R$1&gt;$G27,IF($B$15="he",IF($B$3="em",$H27*(1-EXP(-0.05599*(R$1-$G27)))*OFFSET('Exponential Model'!$I$72,($B$18-2000)+($G27-R$1),0),IF($B$3="dm",$H27*(1-EXP(-0.05599*(R$1-$G27)))*OFFSET('Dispersion Model'!$I$72,($B$18-2000)+($G27-R$1),0),IF($B$3="pm",$H27*(1-EXP(-0.05599*(R$1-$G27)))*OFFSET('Piston Model'!$I$72,($B$18-2000)+($G27-R$1),0),"Wrong Code in B3"))),IF($B$3="em",$H27*OFFSET('Exponential Model'!$I$72,($B$18-2000)+($G27-R$1),0),IF($B$3="dm",$H27*OFFSET('Dispersion Model'!$I$72,($B$18-2000)+($G27-R$1),0),IF($B$3="pm",$H27*OFFSET('Piston Model'!$I$72,($B$18-2000)+($G27-R$1),0),"Wrong Code in B3")))),0)</f>
        <v>0</v>
      </c>
      <c r="S27">
        <f ca="1">IF(S$1&gt;$G27,IF($B$15="he",IF($B$3="em",$H27*(1-EXP(-0.05599*(S$1-$G27)))*OFFSET('Exponential Model'!$I$72,($B$18-2000)+($G27-S$1),0),IF($B$3="dm",$H27*(1-EXP(-0.05599*(S$1-$G27)))*OFFSET('Dispersion Model'!$I$72,($B$18-2000)+($G27-S$1),0),IF($B$3="pm",$H27*(1-EXP(-0.05599*(S$1-$G27)))*OFFSET('Piston Model'!$I$72,($B$18-2000)+($G27-S$1),0),"Wrong Code in B3"))),IF($B$3="em",$H27*OFFSET('Exponential Model'!$I$72,($B$18-2000)+($G27-S$1),0),IF($B$3="dm",$H27*OFFSET('Dispersion Model'!$I$72,($B$18-2000)+($G27-S$1),0),IF($B$3="pm",$H27*OFFSET('Piston Model'!$I$72,($B$18-2000)+($G27-S$1),0),"Wrong Code in B3")))),0)</f>
        <v>0</v>
      </c>
      <c r="T27">
        <f ca="1">IF(T$1&gt;$G27,IF($B$15="he",IF($B$3="em",$H27*(1-EXP(-0.05599*(T$1-$G27)))*OFFSET('Exponential Model'!$I$72,($B$18-2000)+($G27-T$1),0),IF($B$3="dm",$H27*(1-EXP(-0.05599*(T$1-$G27)))*OFFSET('Dispersion Model'!$I$72,($B$18-2000)+($G27-T$1),0),IF($B$3="pm",$H27*(1-EXP(-0.05599*(T$1-$G27)))*OFFSET('Piston Model'!$I$72,($B$18-2000)+($G27-T$1),0),"Wrong Code in B3"))),IF($B$3="em",$H27*OFFSET('Exponential Model'!$I$72,($B$18-2000)+($G27-T$1),0),IF($B$3="dm",$H27*OFFSET('Dispersion Model'!$I$72,($B$18-2000)+($G27-T$1),0),IF($B$3="pm",$H27*OFFSET('Piston Model'!$I$72,($B$18-2000)+($G27-T$1),0),"Wrong Code in B3")))),0)</f>
        <v>0</v>
      </c>
      <c r="U27">
        <f ca="1">IF(U$1&gt;$G27,IF($B$15="he",IF($B$3="em",$H27*(1-EXP(-0.05599*(U$1-$G27)))*OFFSET('Exponential Model'!$I$72,($B$18-2000)+($G27-U$1),0),IF($B$3="dm",$H27*(1-EXP(-0.05599*(U$1-$G27)))*OFFSET('Dispersion Model'!$I$72,($B$18-2000)+($G27-U$1),0),IF($B$3="pm",$H27*(1-EXP(-0.05599*(U$1-$G27)))*OFFSET('Piston Model'!$I$72,($B$18-2000)+($G27-U$1),0),"Wrong Code in B3"))),IF($B$3="em",$H27*OFFSET('Exponential Model'!$I$72,($B$18-2000)+($G27-U$1),0),IF($B$3="dm",$H27*OFFSET('Dispersion Model'!$I$72,($B$18-2000)+($G27-U$1),0),IF($B$3="pm",$H27*OFFSET('Piston Model'!$I$72,($B$18-2000)+($G27-U$1),0),"Wrong Code in B3")))),0)</f>
        <v>0</v>
      </c>
      <c r="V27">
        <f ca="1">IF(V$1&gt;$G27,IF($B$15="he",IF($B$3="em",$H27*(1-EXP(-0.05599*(V$1-$G27)))*OFFSET('Exponential Model'!$I$72,($B$18-2000)+($G27-V$1),0),IF($B$3="dm",$H27*(1-EXP(-0.05599*(V$1-$G27)))*OFFSET('Dispersion Model'!$I$72,($B$18-2000)+($G27-V$1),0),IF($B$3="pm",$H27*(1-EXP(-0.05599*(V$1-$G27)))*OFFSET('Piston Model'!$I$72,($B$18-2000)+($G27-V$1),0),"Wrong Code in B3"))),IF($B$3="em",$H27*OFFSET('Exponential Model'!$I$72,($B$18-2000)+($G27-V$1),0),IF($B$3="dm",$H27*OFFSET('Dispersion Model'!$I$72,($B$18-2000)+($G27-V$1),0),IF($B$3="pm",$H27*OFFSET('Piston Model'!$I$72,($B$18-2000)+($G27-V$1),0),"Wrong Code in B3")))),0)</f>
        <v>0</v>
      </c>
      <c r="W27">
        <f ca="1">IF(W$1&gt;$G27,IF($B$15="he",IF($B$3="em",$H27*(1-EXP(-0.05599*(W$1-$G27)))*OFFSET('Exponential Model'!$I$72,($B$18-2000)+($G27-W$1),0),IF($B$3="dm",$H27*(1-EXP(-0.05599*(W$1-$G27)))*OFFSET('Dispersion Model'!$I$72,($B$18-2000)+($G27-W$1),0),IF($B$3="pm",$H27*(1-EXP(-0.05599*(W$1-$G27)))*OFFSET('Piston Model'!$I$72,($B$18-2000)+($G27-W$1),0),"Wrong Code in B3"))),IF($B$3="em",$H27*OFFSET('Exponential Model'!$I$72,($B$18-2000)+($G27-W$1),0),IF($B$3="dm",$H27*OFFSET('Dispersion Model'!$I$72,($B$18-2000)+($G27-W$1),0),IF($B$3="pm",$H27*OFFSET('Piston Model'!$I$72,($B$18-2000)+($G27-W$1),0),"Wrong Code in B3")))),0)</f>
        <v>0</v>
      </c>
      <c r="X27">
        <f ca="1">IF(X$1&gt;$G27,IF($B$15="he",IF($B$3="em",$H27*(1-EXP(-0.05599*(X$1-$G27)))*OFFSET('Exponential Model'!$I$72,($B$18-2000)+($G27-X$1),0),IF($B$3="dm",$H27*(1-EXP(-0.05599*(X$1-$G27)))*OFFSET('Dispersion Model'!$I$72,($B$18-2000)+($G27-X$1),0),IF($B$3="pm",$H27*(1-EXP(-0.05599*(X$1-$G27)))*OFFSET('Piston Model'!$I$72,($B$18-2000)+($G27-X$1),0),"Wrong Code in B3"))),IF($B$3="em",$H27*OFFSET('Exponential Model'!$I$72,($B$18-2000)+($G27-X$1),0),IF($B$3="dm",$H27*OFFSET('Dispersion Model'!$I$72,($B$18-2000)+($G27-X$1),0),IF($B$3="pm",$H27*OFFSET('Piston Model'!$I$72,($B$18-2000)+($G27-X$1),0),"Wrong Code in B3")))),0)</f>
        <v>16.3</v>
      </c>
      <c r="Y27">
        <f ca="1">IF(Y$1&gt;$G27,IF($B$15="he",IF($B$3="em",$H27*(1-EXP(-0.05599*(Y$1-$G27)))*OFFSET('Exponential Model'!$I$72,($B$18-2000)+($G27-Y$1),0),IF($B$3="dm",$H27*(1-EXP(-0.05599*(Y$1-$G27)))*OFFSET('Dispersion Model'!$I$72,($B$18-2000)+($G27-Y$1),0),IF($B$3="pm",$H27*(1-EXP(-0.05599*(Y$1-$G27)))*OFFSET('Piston Model'!$I$72,($B$18-2000)+($G27-Y$1),0),"Wrong Code in B3"))),IF($B$3="em",$H27*OFFSET('Exponential Model'!$I$72,($B$18-2000)+($G27-Y$1),0),IF($B$3="dm",$H27*OFFSET('Dispersion Model'!$I$72,($B$18-2000)+($G27-Y$1),0),IF($B$3="pm",$H27*OFFSET('Piston Model'!$I$72,($B$18-2000)+($G27-Y$1),0),"Wrong Code in B3")))),0)</f>
        <v>0</v>
      </c>
      <c r="Z27">
        <f ca="1">IF(Z$1&gt;$G27,IF($B$15="he",IF($B$3="em",$H27*(1-EXP(-0.05599*(Z$1-$G27)))*OFFSET('Exponential Model'!$I$72,($B$18-2000)+($G27-Z$1),0),IF($B$3="dm",$H27*(1-EXP(-0.05599*(Z$1-$G27)))*OFFSET('Dispersion Model'!$I$72,($B$18-2000)+($G27-Z$1),0),IF($B$3="pm",$H27*(1-EXP(-0.05599*(Z$1-$G27)))*OFFSET('Piston Model'!$I$72,($B$18-2000)+($G27-Z$1),0),"Wrong Code in B3"))),IF($B$3="em",$H27*OFFSET('Exponential Model'!$I$72,($B$18-2000)+($G27-Z$1),0),IF($B$3="dm",$H27*OFFSET('Dispersion Model'!$I$72,($B$18-2000)+($G27-Z$1),0),IF($B$3="pm",$H27*OFFSET('Piston Model'!$I$72,($B$18-2000)+($G27-Z$1),0),"Wrong Code in B3")))),0)</f>
        <v>0</v>
      </c>
      <c r="AA27">
        <f ca="1">IF(AA$1&gt;$G27,IF($B$15="he",IF($B$3="em",$H27*(1-EXP(-0.05599*(AA$1-$G27)))*OFFSET('Exponential Model'!$I$72,($B$18-2000)+($G27-AA$1),0),IF($B$3="dm",$H27*(1-EXP(-0.05599*(AA$1-$G27)))*OFFSET('Dispersion Model'!$I$72,($B$18-2000)+($G27-AA$1),0),IF($B$3="pm",$H27*(1-EXP(-0.05599*(AA$1-$G27)))*OFFSET('Piston Model'!$I$72,($B$18-2000)+($G27-AA$1),0),"Wrong Code in B3"))),IF($B$3="em",$H27*OFFSET('Exponential Model'!$I$72,($B$18-2000)+($G27-AA$1),0),IF($B$3="dm",$H27*OFFSET('Dispersion Model'!$I$72,($B$18-2000)+($G27-AA$1),0),IF($B$3="pm",$H27*OFFSET('Piston Model'!$I$72,($B$18-2000)+($G27-AA$1),0),"Wrong Code in B3")))),0)</f>
        <v>0</v>
      </c>
      <c r="AB27">
        <f ca="1">IF(AB$1&gt;$G27,IF($B$15="he",IF($B$3="em",$H27*(1-EXP(-0.05599*(AB$1-$G27)))*OFFSET('Exponential Model'!$I$72,($B$18-2000)+($G27-AB$1),0),IF($B$3="dm",$H27*(1-EXP(-0.05599*(AB$1-$G27)))*OFFSET('Dispersion Model'!$I$72,($B$18-2000)+($G27-AB$1),0),IF($B$3="pm",$H27*(1-EXP(-0.05599*(AB$1-$G27)))*OFFSET('Piston Model'!$I$72,($B$18-2000)+($G27-AB$1),0),"Wrong Code in B3"))),IF($B$3="em",$H27*OFFSET('Exponential Model'!$I$72,($B$18-2000)+($G27-AB$1),0),IF($B$3="dm",$H27*OFFSET('Dispersion Model'!$I$72,($B$18-2000)+($G27-AB$1),0),IF($B$3="pm",$H27*OFFSET('Piston Model'!$I$72,($B$18-2000)+($G27-AB$1),0),"Wrong Code in B3")))),0)</f>
        <v>0</v>
      </c>
      <c r="AC27">
        <f ca="1">IF(AC$1&gt;$G27,IF($B$15="he",IF($B$3="em",$H27*(1-EXP(-0.05599*(AC$1-$G27)))*OFFSET('Exponential Model'!$I$72,($B$18-2000)+($G27-AC$1),0),IF($B$3="dm",$H27*(1-EXP(-0.05599*(AC$1-$G27)))*OFFSET('Dispersion Model'!$I$72,($B$18-2000)+($G27-AC$1),0),IF($B$3="pm",$H27*(1-EXP(-0.05599*(AC$1-$G27)))*OFFSET('Piston Model'!$I$72,($B$18-2000)+($G27-AC$1),0),"Wrong Code in B3"))),IF($B$3="em",$H27*OFFSET('Exponential Model'!$I$72,($B$18-2000)+($G27-AC$1),0),IF($B$3="dm",$H27*OFFSET('Dispersion Model'!$I$72,($B$18-2000)+($G27-AC$1),0),IF($B$3="pm",$H27*OFFSET('Piston Model'!$I$72,($B$18-2000)+($G27-AC$1),0),"Wrong Code in B3")))),0)</f>
        <v>0</v>
      </c>
      <c r="AD27">
        <f ca="1">IF(AD$1&gt;$G27,IF($B$15="he",IF($B$3="em",$H27*(1-EXP(-0.05599*(AD$1-$G27)))*OFFSET('Exponential Model'!$I$72,($B$18-2000)+($G27-AD$1),0),IF($B$3="dm",$H27*(1-EXP(-0.05599*(AD$1-$G27)))*OFFSET('Dispersion Model'!$I$72,($B$18-2000)+($G27-AD$1),0),IF($B$3="pm",$H27*(1-EXP(-0.05599*(AD$1-$G27)))*OFFSET('Piston Model'!$I$72,($B$18-2000)+($G27-AD$1),0),"Wrong Code in B3"))),IF($B$3="em",$H27*OFFSET('Exponential Model'!$I$72,($B$18-2000)+($G27-AD$1),0),IF($B$3="dm",$H27*OFFSET('Dispersion Model'!$I$72,($B$18-2000)+($G27-AD$1),0),IF($B$3="pm",$H27*OFFSET('Piston Model'!$I$72,($B$18-2000)+($G27-AD$1),0),"Wrong Code in B3")))),0)</f>
        <v>0</v>
      </c>
      <c r="AE27">
        <f ca="1">IF(AE$1&gt;$G27,IF($B$15="he",IF($B$3="em",$H27*(1-EXP(-0.05599*(AE$1-$G27)))*OFFSET('Exponential Model'!$I$72,($B$18-2000)+($G27-AE$1),0),IF($B$3="dm",$H27*(1-EXP(-0.05599*(AE$1-$G27)))*OFFSET('Dispersion Model'!$I$72,($B$18-2000)+($G27-AE$1),0),IF($B$3="pm",$H27*(1-EXP(-0.05599*(AE$1-$G27)))*OFFSET('Piston Model'!$I$72,($B$18-2000)+($G27-AE$1),0),"Wrong Code in B3"))),IF($B$3="em",$H27*OFFSET('Exponential Model'!$I$72,($B$18-2000)+($G27-AE$1),0),IF($B$3="dm",$H27*OFFSET('Dispersion Model'!$I$72,($B$18-2000)+($G27-AE$1),0),IF($B$3="pm",$H27*OFFSET('Piston Model'!$I$72,($B$18-2000)+($G27-AE$1),0),"Wrong Code in B3")))),0)</f>
        <v>0</v>
      </c>
      <c r="AF27">
        <f ca="1">IF(AF$1&gt;$G27,IF($B$15="he",IF($B$3="em",$H27*(1-EXP(-0.05599*(AF$1-$G27)))*OFFSET('Exponential Model'!$I$72,($B$18-2000)+($G27-AF$1),0),IF($B$3="dm",$H27*(1-EXP(-0.05599*(AF$1-$G27)))*OFFSET('Dispersion Model'!$I$72,($B$18-2000)+($G27-AF$1),0),IF($B$3="pm",$H27*(1-EXP(-0.05599*(AF$1-$G27)))*OFFSET('Piston Model'!$I$72,($B$18-2000)+($G27-AF$1),0),"Wrong Code in B3"))),IF($B$3="em",$H27*OFFSET('Exponential Model'!$I$72,($B$18-2000)+($G27-AF$1),0),IF($B$3="dm",$H27*OFFSET('Dispersion Model'!$I$72,($B$18-2000)+($G27-AF$1),0),IF($B$3="pm",$H27*OFFSET('Piston Model'!$I$72,($B$18-2000)+($G27-AF$1),0),"Wrong Code in B3")))),0)</f>
        <v>0</v>
      </c>
      <c r="AG27">
        <f ca="1">IF(AG$1&gt;$G27,IF($B$15="he",IF($B$3="em",$H27*(1-EXP(-0.05599*(AG$1-$G27)))*OFFSET('Exponential Model'!$I$72,($B$18-2000)+($G27-AG$1),0),IF($B$3="dm",$H27*(1-EXP(-0.05599*(AG$1-$G27)))*OFFSET('Dispersion Model'!$I$72,($B$18-2000)+($G27-AG$1),0),IF($B$3="pm",$H27*(1-EXP(-0.05599*(AG$1-$G27)))*OFFSET('Piston Model'!$I$72,($B$18-2000)+($G27-AG$1),0),"Wrong Code in B3"))),IF($B$3="em",$H27*OFFSET('Exponential Model'!$I$72,($B$18-2000)+($G27-AG$1),0),IF($B$3="dm",$H27*OFFSET('Dispersion Model'!$I$72,($B$18-2000)+($G27-AG$1),0),IF($B$3="pm",$H27*OFFSET('Piston Model'!$I$72,($B$18-2000)+($G27-AG$1),0),"Wrong Code in B3")))),0)</f>
        <v>0</v>
      </c>
      <c r="AH27">
        <f ca="1">IF(AH$1&gt;$G27,IF($B$15="he",IF($B$3="em",$H27*(1-EXP(-0.05599*(AH$1-$G27)))*OFFSET('Exponential Model'!$I$72,($B$18-2000)+($G27-AH$1),0),IF($B$3="dm",$H27*(1-EXP(-0.05599*(AH$1-$G27)))*OFFSET('Dispersion Model'!$I$72,($B$18-2000)+($G27-AH$1),0),IF($B$3="pm",$H27*(1-EXP(-0.05599*(AH$1-$G27)))*OFFSET('Piston Model'!$I$72,($B$18-2000)+($G27-AH$1),0),"Wrong Code in B3"))),IF($B$3="em",$H27*OFFSET('Exponential Model'!$I$72,($B$18-2000)+($G27-AH$1),0),IF($B$3="dm",$H27*OFFSET('Dispersion Model'!$I$72,($B$18-2000)+($G27-AH$1),0),IF($B$3="pm",$H27*OFFSET('Piston Model'!$I$72,($B$18-2000)+($G27-AH$1),0),"Wrong Code in B3")))),0)</f>
        <v>0</v>
      </c>
      <c r="AI27">
        <f ca="1">IF(AI$1&gt;$G27,IF($B$15="he",IF($B$3="em",$H27*(1-EXP(-0.05599*(AI$1-$G27)))*OFFSET('Exponential Model'!$I$72,($B$18-2000)+($G27-AI$1),0),IF($B$3="dm",$H27*(1-EXP(-0.05599*(AI$1-$G27)))*OFFSET('Dispersion Model'!$I$72,($B$18-2000)+($G27-AI$1),0),IF($B$3="pm",$H27*(1-EXP(-0.05599*(AI$1-$G27)))*OFFSET('Piston Model'!$I$72,($B$18-2000)+($G27-AI$1),0),"Wrong Code in B3"))),IF($B$3="em",$H27*OFFSET('Exponential Model'!$I$72,($B$18-2000)+($G27-AI$1),0),IF($B$3="dm",$H27*OFFSET('Dispersion Model'!$I$72,($B$18-2000)+($G27-AI$1),0),IF($B$3="pm",$H27*OFFSET('Piston Model'!$I$72,($B$18-2000)+($G27-AI$1),0),"Wrong Code in B3")))),0)</f>
        <v>0</v>
      </c>
      <c r="AJ27">
        <f ca="1">IF(AJ$1&gt;$G27,IF($B$15="he",IF($B$3="em",$H27*(1-EXP(-0.05599*(AJ$1-$G27)))*OFFSET('Exponential Model'!$I$72,($B$18-2000)+($G27-AJ$1),0),IF($B$3="dm",$H27*(1-EXP(-0.05599*(AJ$1-$G27)))*OFFSET('Dispersion Model'!$I$72,($B$18-2000)+($G27-AJ$1),0),IF($B$3="pm",$H27*(1-EXP(-0.05599*(AJ$1-$G27)))*OFFSET('Piston Model'!$I$72,($B$18-2000)+($G27-AJ$1),0),"Wrong Code in B3"))),IF($B$3="em",$H27*OFFSET('Exponential Model'!$I$72,($B$18-2000)+($G27-AJ$1),0),IF($B$3="dm",$H27*OFFSET('Dispersion Model'!$I$72,($B$18-2000)+($G27-AJ$1),0),IF($B$3="pm",$H27*OFFSET('Piston Model'!$I$72,($B$18-2000)+($G27-AJ$1),0),"Wrong Code in B3")))),0)</f>
        <v>0</v>
      </c>
      <c r="AK27">
        <f ca="1">IF(AK$1&gt;$G27,IF($B$15="he",IF($B$3="em",$H27*(1-EXP(-0.05599*(AK$1-$G27)))*OFFSET('Exponential Model'!$I$72,($B$18-2000)+($G27-AK$1),0),IF($B$3="dm",$H27*(1-EXP(-0.05599*(AK$1-$G27)))*OFFSET('Dispersion Model'!$I$72,($B$18-2000)+($G27-AK$1),0),IF($B$3="pm",$H27*(1-EXP(-0.05599*(AK$1-$G27)))*OFFSET('Piston Model'!$I$72,($B$18-2000)+($G27-AK$1),0),"Wrong Code in B3"))),IF($B$3="em",$H27*OFFSET('Exponential Model'!$I$72,($B$18-2000)+($G27-AK$1),0),IF($B$3="dm",$H27*OFFSET('Dispersion Model'!$I$72,($B$18-2000)+($G27-AK$1),0),IF($B$3="pm",$H27*OFFSET('Piston Model'!$I$72,($B$18-2000)+($G27-AK$1),0),"Wrong Code in B3")))),0)</f>
        <v>0</v>
      </c>
      <c r="AL27">
        <f ca="1">IF(AL$1&gt;$G27,IF($B$15="he",IF($B$3="em",$H27*(1-EXP(-0.05599*(AL$1-$G27)))*OFFSET('Exponential Model'!$I$72,($B$18-2000)+($G27-AL$1),0),IF($B$3="dm",$H27*(1-EXP(-0.05599*(AL$1-$G27)))*OFFSET('Dispersion Model'!$I$72,($B$18-2000)+($G27-AL$1),0),IF($B$3="pm",$H27*(1-EXP(-0.05599*(AL$1-$G27)))*OFFSET('Piston Model'!$I$72,($B$18-2000)+($G27-AL$1),0),"Wrong Code in B3"))),IF($B$3="em",$H27*OFFSET('Exponential Model'!$I$72,($B$18-2000)+($G27-AL$1),0),IF($B$3="dm",$H27*OFFSET('Dispersion Model'!$I$72,($B$18-2000)+($G27-AL$1),0),IF($B$3="pm",$H27*OFFSET('Piston Model'!$I$72,($B$18-2000)+($G27-AL$1),0),"Wrong Code in B3")))),0)</f>
        <v>0</v>
      </c>
      <c r="AM27">
        <f ca="1">IF(AM$1&gt;$G27,IF($B$15="he",IF($B$3="em",$H27*(1-EXP(-0.05599*(AM$1-$G27)))*OFFSET('Exponential Model'!$I$72,($B$18-2000)+($G27-AM$1),0),IF($B$3="dm",$H27*(1-EXP(-0.05599*(AM$1-$G27)))*OFFSET('Dispersion Model'!$I$72,($B$18-2000)+($G27-AM$1),0),IF($B$3="pm",$H27*(1-EXP(-0.05599*(AM$1-$G27)))*OFFSET('Piston Model'!$I$72,($B$18-2000)+($G27-AM$1),0),"Wrong Code in B3"))),IF($B$3="em",$H27*OFFSET('Exponential Model'!$I$72,($B$18-2000)+($G27-AM$1),0),IF($B$3="dm",$H27*OFFSET('Dispersion Model'!$I$72,($B$18-2000)+($G27-AM$1),0),IF($B$3="pm",$H27*OFFSET('Piston Model'!$I$72,($B$18-2000)+($G27-AM$1),0),"Wrong Code in B3")))),0)</f>
        <v>0</v>
      </c>
      <c r="AN27">
        <f ca="1">IF(AN$1&gt;$G27,IF($B$15="he",IF($B$3="em",$H27*(1-EXP(-0.05599*(AN$1-$G27)))*OFFSET('Exponential Model'!$I$72,($B$18-2000)+($G27-AN$1),0),IF($B$3="dm",$H27*(1-EXP(-0.05599*(AN$1-$G27)))*OFFSET('Dispersion Model'!$I$72,($B$18-2000)+($G27-AN$1),0),IF($B$3="pm",$H27*(1-EXP(-0.05599*(AN$1-$G27)))*OFFSET('Piston Model'!$I$72,($B$18-2000)+($G27-AN$1),0),"Wrong Code in B3"))),IF($B$3="em",$H27*OFFSET('Exponential Model'!$I$72,($B$18-2000)+($G27-AN$1),0),IF($B$3="dm",$H27*OFFSET('Dispersion Model'!$I$72,($B$18-2000)+($G27-AN$1),0),IF($B$3="pm",$H27*OFFSET('Piston Model'!$I$72,($B$18-2000)+($G27-AN$1),0),"Wrong Code in B3")))),0)</f>
        <v>0</v>
      </c>
      <c r="AO27">
        <f ca="1">IF(AO$1&gt;$G27,IF($B$15="he",IF($B$3="em",$H27*(1-EXP(-0.05599*(AO$1-$G27)))*OFFSET('Exponential Model'!$I$72,($B$18-2000)+($G27-AO$1),0),IF($B$3="dm",$H27*(1-EXP(-0.05599*(AO$1-$G27)))*OFFSET('Dispersion Model'!$I$72,($B$18-2000)+($G27-AO$1),0),IF($B$3="pm",$H27*(1-EXP(-0.05599*(AO$1-$G27)))*OFFSET('Piston Model'!$I$72,($B$18-2000)+($G27-AO$1),0),"Wrong Code in B3"))),IF($B$3="em",$H27*OFFSET('Exponential Model'!$I$72,($B$18-2000)+($G27-AO$1),0),IF($B$3="dm",$H27*OFFSET('Dispersion Model'!$I$72,($B$18-2000)+($G27-AO$1),0),IF($B$3="pm",$H27*OFFSET('Piston Model'!$I$72,($B$18-2000)+($G27-AO$1),0),"Wrong Code in B3")))),0)</f>
        <v>0</v>
      </c>
      <c r="AP27">
        <f ca="1">IF(AP$1&gt;$G27,IF($B$15="he",IF($B$3="em",$H27*(1-EXP(-0.05599*(AP$1-$G27)))*OFFSET('Exponential Model'!$I$72,($B$18-2000)+($G27-AP$1),0),IF($B$3="dm",$H27*(1-EXP(-0.05599*(AP$1-$G27)))*OFFSET('Dispersion Model'!$I$72,($B$18-2000)+($G27-AP$1),0),IF($B$3="pm",$H27*(1-EXP(-0.05599*(AP$1-$G27)))*OFFSET('Piston Model'!$I$72,($B$18-2000)+($G27-AP$1),0),"Wrong Code in B3"))),IF($B$3="em",$H27*OFFSET('Exponential Model'!$I$72,($B$18-2000)+($G27-AP$1),0),IF($B$3="dm",$H27*OFFSET('Dispersion Model'!$I$72,($B$18-2000)+($G27-AP$1),0),IF($B$3="pm",$H27*OFFSET('Piston Model'!$I$72,($B$18-2000)+($G27-AP$1),0),"Wrong Code in B3")))),0)</f>
        <v>0</v>
      </c>
      <c r="AQ27">
        <f ca="1">IF(AQ$1&gt;$G27,IF($B$15="he",IF($B$3="em",$H27*(1-EXP(-0.05599*(AQ$1-$G27)))*OFFSET('Exponential Model'!$I$72,($B$18-2000)+($G27-AQ$1),0),IF($B$3="dm",$H27*(1-EXP(-0.05599*(AQ$1-$G27)))*OFFSET('Dispersion Model'!$I$72,($B$18-2000)+($G27-AQ$1),0),IF($B$3="pm",$H27*(1-EXP(-0.05599*(AQ$1-$G27)))*OFFSET('Piston Model'!$I$72,($B$18-2000)+($G27-AQ$1),0),"Wrong Code in B3"))),IF($B$3="em",$H27*OFFSET('Exponential Model'!$I$72,($B$18-2000)+($G27-AQ$1),0),IF($B$3="dm",$H27*OFFSET('Dispersion Model'!$I$72,($B$18-2000)+($G27-AQ$1),0),IF($B$3="pm",$H27*OFFSET('Piston Model'!$I$72,($B$18-2000)+($G27-AQ$1),0),"Wrong Code in B3")))),0)</f>
        <v>0</v>
      </c>
      <c r="AR27">
        <f ca="1">IF(AR$1&gt;$G27,IF($B$15="he",IF($B$3="em",$H27*(1-EXP(-0.05599*(AR$1-$G27)))*OFFSET('Exponential Model'!$I$72,($B$18-2000)+($G27-AR$1),0),IF($B$3="dm",$H27*(1-EXP(-0.05599*(AR$1-$G27)))*OFFSET('Dispersion Model'!$I$72,($B$18-2000)+($G27-AR$1),0),IF($B$3="pm",$H27*(1-EXP(-0.05599*(AR$1-$G27)))*OFFSET('Piston Model'!$I$72,($B$18-2000)+($G27-AR$1),0),"Wrong Code in B3"))),IF($B$3="em",$H27*OFFSET('Exponential Model'!$I$72,($B$18-2000)+($G27-AR$1),0),IF($B$3="dm",$H27*OFFSET('Dispersion Model'!$I$72,($B$18-2000)+($G27-AR$1),0),IF($B$3="pm",$H27*OFFSET('Piston Model'!$I$72,($B$18-2000)+($G27-AR$1),0),"Wrong Code in B3")))),0)</f>
        <v>0</v>
      </c>
      <c r="AS27">
        <f ca="1">IF(AS$1&gt;$G27,IF($B$15="he",IF($B$3="em",$H27*(1-EXP(-0.05599*(AS$1-$G27)))*OFFSET('Exponential Model'!$I$72,($B$18-2000)+($G27-AS$1),0),IF($B$3="dm",$H27*(1-EXP(-0.05599*(AS$1-$G27)))*OFFSET('Dispersion Model'!$I$72,($B$18-2000)+($G27-AS$1),0),IF($B$3="pm",$H27*(1-EXP(-0.05599*(AS$1-$G27)))*OFFSET('Piston Model'!$I$72,($B$18-2000)+($G27-AS$1),0),"Wrong Code in B3"))),IF($B$3="em",$H27*OFFSET('Exponential Model'!$I$72,($B$18-2000)+($G27-AS$1),0),IF($B$3="dm",$H27*OFFSET('Dispersion Model'!$I$72,($B$18-2000)+($G27-AS$1),0),IF($B$3="pm",$H27*OFFSET('Piston Model'!$I$72,($B$18-2000)+($G27-AS$1),0),"Wrong Code in B3")))),0)</f>
        <v>0</v>
      </c>
      <c r="AT27">
        <f ca="1">IF(AT$1&gt;$G27,IF($B$15="he",IF($B$3="em",$H27*(1-EXP(-0.05599*(AT$1-$G27)))*OFFSET('Exponential Model'!$I$72,($B$18-2000)+($G27-AT$1),0),IF($B$3="dm",$H27*(1-EXP(-0.05599*(AT$1-$G27)))*OFFSET('Dispersion Model'!$I$72,($B$18-2000)+($G27-AT$1),0),IF($B$3="pm",$H27*(1-EXP(-0.05599*(AT$1-$G27)))*OFFSET('Piston Model'!$I$72,($B$18-2000)+($G27-AT$1),0),"Wrong Code in B3"))),IF($B$3="em",$H27*OFFSET('Exponential Model'!$I$72,($B$18-2000)+($G27-AT$1),0),IF($B$3="dm",$H27*OFFSET('Dispersion Model'!$I$72,($B$18-2000)+($G27-AT$1),0),IF($B$3="pm",$H27*OFFSET('Piston Model'!$I$72,($B$18-2000)+($G27-AT$1),0),"Wrong Code in B3")))),0)</f>
        <v>0</v>
      </c>
      <c r="AU27">
        <f ca="1">IF(AU$1&gt;$G27,IF($B$15="he",IF($B$3="em",$H27*(1-EXP(-0.05599*(AU$1-$G27)))*OFFSET('Exponential Model'!$I$72,($B$18-2000)+($G27-AU$1),0),IF($B$3="dm",$H27*(1-EXP(-0.05599*(AU$1-$G27)))*OFFSET('Dispersion Model'!$I$72,($B$18-2000)+($G27-AU$1),0),IF($B$3="pm",$H27*(1-EXP(-0.05599*(AU$1-$G27)))*OFFSET('Piston Model'!$I$72,($B$18-2000)+($G27-AU$1),0),"Wrong Code in B3"))),IF($B$3="em",$H27*OFFSET('Exponential Model'!$I$72,($B$18-2000)+($G27-AU$1),0),IF($B$3="dm",$H27*OFFSET('Dispersion Model'!$I$72,($B$18-2000)+($G27-AU$1),0),IF($B$3="pm",$H27*OFFSET('Piston Model'!$I$72,($B$18-2000)+($G27-AU$1),0),"Wrong Code in B3")))),0)</f>
        <v>0</v>
      </c>
      <c r="AV27">
        <f ca="1">IF(AV$1&gt;$G27,IF($B$15="he",IF($B$3="em",$H27*(1-EXP(-0.05599*(AV$1-$G27)))*OFFSET('Exponential Model'!$I$72,($B$18-2000)+($G27-AV$1),0),IF($B$3="dm",$H27*(1-EXP(-0.05599*(AV$1-$G27)))*OFFSET('Dispersion Model'!$I$72,($B$18-2000)+($G27-AV$1),0),IF($B$3="pm",$H27*(1-EXP(-0.05599*(AV$1-$G27)))*OFFSET('Piston Model'!$I$72,($B$18-2000)+($G27-AV$1),0),"Wrong Code in B3"))),IF($B$3="em",$H27*OFFSET('Exponential Model'!$I$72,($B$18-2000)+($G27-AV$1),0),IF($B$3="dm",$H27*OFFSET('Dispersion Model'!$I$72,($B$18-2000)+($G27-AV$1),0),IF($B$3="pm",$H27*OFFSET('Piston Model'!$I$72,($B$18-2000)+($G27-AV$1),0),"Wrong Code in B3")))),0)</f>
        <v>0</v>
      </c>
      <c r="AW27">
        <f ca="1">IF(AW$1&gt;$G27,IF($B$15="he",IF($B$3="em",$H27*(1-EXP(-0.05599*(AW$1-$G27)))*OFFSET('Exponential Model'!$I$72,($B$18-2000)+($G27-AW$1),0),IF($B$3="dm",$H27*(1-EXP(-0.05599*(AW$1-$G27)))*OFFSET('Dispersion Model'!$I$72,($B$18-2000)+($G27-AW$1),0),IF($B$3="pm",$H27*(1-EXP(-0.05599*(AW$1-$G27)))*OFFSET('Piston Model'!$I$72,($B$18-2000)+($G27-AW$1),0),"Wrong Code in B3"))),IF($B$3="em",$H27*OFFSET('Exponential Model'!$I$72,($B$18-2000)+($G27-AW$1),0),IF($B$3="dm",$H27*OFFSET('Dispersion Model'!$I$72,($B$18-2000)+($G27-AW$1),0),IF($B$3="pm",$H27*OFFSET('Piston Model'!$I$72,($B$18-2000)+($G27-AW$1),0),"Wrong Code in B3")))),0)</f>
        <v>0</v>
      </c>
      <c r="AX27">
        <f ca="1">IF(AX$1&gt;$G27,IF($B$15="he",IF($B$3="em",$H27*(1-EXP(-0.05599*(AX$1-$G27)))*OFFSET('Exponential Model'!$I$72,($B$18-2000)+($G27-AX$1),0),IF($B$3="dm",$H27*(1-EXP(-0.05599*(AX$1-$G27)))*OFFSET('Dispersion Model'!$I$72,($B$18-2000)+($G27-AX$1),0),IF($B$3="pm",$H27*(1-EXP(-0.05599*(AX$1-$G27)))*OFFSET('Piston Model'!$I$72,($B$18-2000)+($G27-AX$1),0),"Wrong Code in B3"))),IF($B$3="em",$H27*OFFSET('Exponential Model'!$I$72,($B$18-2000)+($G27-AX$1),0),IF($B$3="dm",$H27*OFFSET('Dispersion Model'!$I$72,($B$18-2000)+($G27-AX$1),0),IF($B$3="pm",$H27*OFFSET('Piston Model'!$I$72,($B$18-2000)+($G27-AX$1),0),"Wrong Code in B3")))),0)</f>
        <v>0</v>
      </c>
      <c r="AY27">
        <f ca="1">IF(AY$1&gt;$G27,IF($B$15="he",IF($B$3="em",$H27*(1-EXP(-0.05599*(AY$1-$G27)))*OFFSET('Exponential Model'!$I$72,($B$18-2000)+($G27-AY$1),0),IF($B$3="dm",$H27*(1-EXP(-0.05599*(AY$1-$G27)))*OFFSET('Dispersion Model'!$I$72,($B$18-2000)+($G27-AY$1),0),IF($B$3="pm",$H27*(1-EXP(-0.05599*(AY$1-$G27)))*OFFSET('Piston Model'!$I$72,($B$18-2000)+($G27-AY$1),0),"Wrong Code in B3"))),IF($B$3="em",$H27*OFFSET('Exponential Model'!$I$72,($B$18-2000)+($G27-AY$1),0),IF($B$3="dm",$H27*OFFSET('Dispersion Model'!$I$72,($B$18-2000)+($G27-AY$1),0),IF($B$3="pm",$H27*OFFSET('Piston Model'!$I$72,($B$18-2000)+($G27-AY$1),0),"Wrong Code in B3")))),0)</f>
        <v>0</v>
      </c>
      <c r="AZ27">
        <f ca="1">IF(AZ$1&gt;$G27,IF($B$15="he",IF($B$3="em",$H27*(1-EXP(-0.05599*(AZ$1-$G27)))*OFFSET('Exponential Model'!$I$72,($B$18-2000)+($G27-AZ$1),0),IF($B$3="dm",$H27*(1-EXP(-0.05599*(AZ$1-$G27)))*OFFSET('Dispersion Model'!$I$72,($B$18-2000)+($G27-AZ$1),0),IF($B$3="pm",$H27*(1-EXP(-0.05599*(AZ$1-$G27)))*OFFSET('Piston Model'!$I$72,($B$18-2000)+($G27-AZ$1),0),"Wrong Code in B3"))),IF($B$3="em",$H27*OFFSET('Exponential Model'!$I$72,($B$18-2000)+($G27-AZ$1),0),IF($B$3="dm",$H27*OFFSET('Dispersion Model'!$I$72,($B$18-2000)+($G27-AZ$1),0),IF($B$3="pm",$H27*OFFSET('Piston Model'!$I$72,($B$18-2000)+($G27-AZ$1),0),"Wrong Code in B3")))),0)</f>
        <v>0</v>
      </c>
      <c r="BA27">
        <f ca="1">IF(BA$1&gt;$G27,IF($B$15="he",IF($B$3="em",$H27*(1-EXP(-0.05599*(BA$1-$G27)))*OFFSET('Exponential Model'!$I$72,($B$18-2000)+($G27-BA$1),0),IF($B$3="dm",$H27*(1-EXP(-0.05599*(BA$1-$G27)))*OFFSET('Dispersion Model'!$I$72,($B$18-2000)+($G27-BA$1),0),IF($B$3="pm",$H27*(1-EXP(-0.05599*(BA$1-$G27)))*OFFSET('Piston Model'!$I$72,($B$18-2000)+($G27-BA$1),0),"Wrong Code in B3"))),IF($B$3="em",$H27*OFFSET('Exponential Model'!$I$72,($B$18-2000)+($G27-BA$1),0),IF($B$3="dm",$H27*OFFSET('Dispersion Model'!$I$72,($B$18-2000)+($G27-BA$1),0),IF($B$3="pm",$H27*OFFSET('Piston Model'!$I$72,($B$18-2000)+($G27-BA$1),0),"Wrong Code in B3")))),0)</f>
        <v>0</v>
      </c>
      <c r="BB27">
        <f ca="1">IF(BB$1&gt;$G27,IF($B$15="he",IF($B$3="em",$H27*(1-EXP(-0.05599*(BB$1-$G27)))*OFFSET('Exponential Model'!$I$72,($B$18-2000)+($G27-BB$1),0),IF($B$3="dm",$H27*(1-EXP(-0.05599*(BB$1-$G27)))*OFFSET('Dispersion Model'!$I$72,($B$18-2000)+($G27-BB$1),0),IF($B$3="pm",$H27*(1-EXP(-0.05599*(BB$1-$G27)))*OFFSET('Piston Model'!$I$72,($B$18-2000)+($G27-BB$1),0),"Wrong Code in B3"))),IF($B$3="em",$H27*OFFSET('Exponential Model'!$I$72,($B$18-2000)+($G27-BB$1),0),IF($B$3="dm",$H27*OFFSET('Dispersion Model'!$I$72,($B$18-2000)+($G27-BB$1),0),IF($B$3="pm",$H27*OFFSET('Piston Model'!$I$72,($B$18-2000)+($G27-BB$1),0),"Wrong Code in B3")))),0)</f>
        <v>0</v>
      </c>
      <c r="BC27">
        <f ca="1">IF(BC$1&gt;$G27,IF($B$15="he",IF($B$3="em",$H27*(1-EXP(-0.05599*(BC$1-$G27)))*OFFSET('Exponential Model'!$I$72,($B$18-2000)+($G27-BC$1),0),IF($B$3="dm",$H27*(1-EXP(-0.05599*(BC$1-$G27)))*OFFSET('Dispersion Model'!$I$72,($B$18-2000)+($G27-BC$1),0),IF($B$3="pm",$H27*(1-EXP(-0.05599*(BC$1-$G27)))*OFFSET('Piston Model'!$I$72,($B$18-2000)+($G27-BC$1),0),"Wrong Code in B3"))),IF($B$3="em",$H27*OFFSET('Exponential Model'!$I$72,($B$18-2000)+($G27-BC$1),0),IF($B$3="dm",$H27*OFFSET('Dispersion Model'!$I$72,($B$18-2000)+($G27-BC$1),0),IF($B$3="pm",$H27*OFFSET('Piston Model'!$I$72,($B$18-2000)+($G27-BC$1),0),"Wrong Code in B3")))),0)</f>
        <v>0</v>
      </c>
      <c r="BD27">
        <f ca="1">IF(BD$1&gt;$G27,IF($B$15="he",IF($B$3="em",$H27*(1-EXP(-0.05599*(BD$1-$G27)))*OFFSET('Exponential Model'!$I$72,($B$18-2000)+($G27-BD$1),0),IF($B$3="dm",$H27*(1-EXP(-0.05599*(BD$1-$G27)))*OFFSET('Dispersion Model'!$I$72,($B$18-2000)+($G27-BD$1),0),IF($B$3="pm",$H27*(1-EXP(-0.05599*(BD$1-$G27)))*OFFSET('Piston Model'!$I$72,($B$18-2000)+($G27-BD$1),0),"Wrong Code in B3"))),IF($B$3="em",$H27*OFFSET('Exponential Model'!$I$72,($B$18-2000)+($G27-BD$1),0),IF($B$3="dm",$H27*OFFSET('Dispersion Model'!$I$72,($B$18-2000)+($G27-BD$1),0),IF($B$3="pm",$H27*OFFSET('Piston Model'!$I$72,($B$18-2000)+($G27-BD$1),0),"Wrong Code in B3")))),0)</f>
        <v>0</v>
      </c>
      <c r="BE27">
        <f ca="1">IF(BE$1&gt;$G27,IF($B$15="he",IF($B$3="em",$H27*(1-EXP(-0.05599*(BE$1-$G27)))*OFFSET('Exponential Model'!$I$72,($B$18-2000)+($G27-BE$1),0),IF($B$3="dm",$H27*(1-EXP(-0.05599*(BE$1-$G27)))*OFFSET('Dispersion Model'!$I$72,($B$18-2000)+($G27-BE$1),0),IF($B$3="pm",$H27*(1-EXP(-0.05599*(BE$1-$G27)))*OFFSET('Piston Model'!$I$72,($B$18-2000)+($G27-BE$1),0),"Wrong Code in B3"))),IF($B$3="em",$H27*OFFSET('Exponential Model'!$I$72,($B$18-2000)+($G27-BE$1),0),IF($B$3="dm",$H27*OFFSET('Dispersion Model'!$I$72,($B$18-2000)+($G27-BE$1),0),IF($B$3="pm",$H27*OFFSET('Piston Model'!$I$72,($B$18-2000)+($G27-BE$1),0),"Wrong Code in B3")))),0)</f>
        <v>0</v>
      </c>
      <c r="BF27">
        <f ca="1">IF(BF$1&gt;$G27,IF($B$15="he",IF($B$3="em",$H27*(1-EXP(-0.05599*(BF$1-$G27)))*OFFSET('Exponential Model'!$I$72,($B$18-2000)+($G27-BF$1),0),IF($B$3="dm",$H27*(1-EXP(-0.05599*(BF$1-$G27)))*OFFSET('Dispersion Model'!$I$72,($B$18-2000)+($G27-BF$1),0),IF($B$3="pm",$H27*(1-EXP(-0.05599*(BF$1-$G27)))*OFFSET('Piston Model'!$I$72,($B$18-2000)+($G27-BF$1),0),"Wrong Code in B3"))),IF($B$3="em",$H27*OFFSET('Exponential Model'!$I$72,($B$18-2000)+($G27-BF$1),0),IF($B$3="dm",$H27*OFFSET('Dispersion Model'!$I$72,($B$18-2000)+($G27-BF$1),0),IF($B$3="pm",$H27*OFFSET('Piston Model'!$I$72,($B$18-2000)+($G27-BF$1),0),"Wrong Code in B3")))),0)</f>
        <v>0</v>
      </c>
      <c r="BG27">
        <f ca="1">IF(BG$1&gt;$G27,IF($B$15="he",IF($B$3="em",$H27*(1-EXP(-0.05599*(BG$1-$G27)))*OFFSET('Exponential Model'!$I$72,($B$18-2000)+($G27-BG$1),0),IF($B$3="dm",$H27*(1-EXP(-0.05599*(BG$1-$G27)))*OFFSET('Dispersion Model'!$I$72,($B$18-2000)+($G27-BG$1),0),IF($B$3="pm",$H27*(1-EXP(-0.05599*(BG$1-$G27)))*OFFSET('Piston Model'!$I$72,($B$18-2000)+($G27-BG$1),0),"Wrong Code in B3"))),IF($B$3="em",$H27*OFFSET('Exponential Model'!$I$72,($B$18-2000)+($G27-BG$1),0),IF($B$3="dm",$H27*OFFSET('Dispersion Model'!$I$72,($B$18-2000)+($G27-BG$1),0),IF($B$3="pm",$H27*OFFSET('Piston Model'!$I$72,($B$18-2000)+($G27-BG$1),0),"Wrong Code in B3")))),0)</f>
        <v>0</v>
      </c>
    </row>
    <row r="28" spans="1:59" x14ac:dyDescent="0.15">
      <c r="A28" t="s">
        <v>20</v>
      </c>
      <c r="B28">
        <v>12.38</v>
      </c>
      <c r="G28">
        <v>1956</v>
      </c>
      <c r="H28">
        <f>IF($B$15="tr",'Tritium Input'!H37,IF($B$15="cfc",'CFC Input'!H37,IF($B$15="kr",'85Kr Input'!H37,IF($B$15="he",'Tritium Input'!H37,"Wrong Code in B12!"))))</f>
        <v>18.899999999999999</v>
      </c>
      <c r="I28">
        <f ca="1">IF(I$1&gt;$G28,IF($B$15="he",IF($B$3="em",$H28*(1-EXP(-0.05599*(I$1-$G28)))*OFFSET('Exponential Model'!$I$72,($B$18-2000)+($G28-I$1),0),IF($B$3="dm",$H28*(1-EXP(-0.05599*(I$1-$G28)))*OFFSET('Dispersion Model'!$I$72,($B$18-2000)+($G28-I$1),0),IF($B$3="pm",$H28*(1-EXP(-0.05599*(I$1-$G28)))*OFFSET('Piston Model'!$I$72,($B$18-2000)+($G28-I$1),0),"Wrong Code in B3"))),IF($B$3="em",$H28*OFFSET('Exponential Model'!$I$72,($B$18-2000)+($G28-I$1),0),IF($B$3="dm",$H28*OFFSET('Dispersion Model'!$I$72,($B$18-2000)+($G28-I$1),0),IF($B$3="pm",$H28*OFFSET('Piston Model'!$I$72,($B$18-2000)+($G28-I$1),0),"Wrong Code in B3")))),0)</f>
        <v>0</v>
      </c>
      <c r="J28">
        <f ca="1">IF(J$1&gt;$G28,IF($B$15="he",IF($B$3="em",$H28*(1-EXP(-0.05599*(J$1-$G28)))*OFFSET('Exponential Model'!$I$72,($B$18-2000)+($G28-J$1),0),IF($B$3="dm",$H28*(1-EXP(-0.05599*(J$1-$G28)))*OFFSET('Dispersion Model'!$I$72,($B$18-2000)+($G28-J$1),0),IF($B$3="pm",$H28*(1-EXP(-0.05599*(J$1-$G28)))*OFFSET('Piston Model'!$I$72,($B$18-2000)+($G28-J$1),0),"Wrong Code in B3"))),IF($B$3="em",$H28*OFFSET('Exponential Model'!$I$72,($B$18-2000)+($G28-J$1),0),IF($B$3="dm",$H28*OFFSET('Dispersion Model'!$I$72,($B$18-2000)+($G28-J$1),0),IF($B$3="pm",$H28*OFFSET('Piston Model'!$I$72,($B$18-2000)+($G28-J$1),0),"Wrong Code in B3")))),0)</f>
        <v>0</v>
      </c>
      <c r="K28">
        <f ca="1">IF(K$1&gt;$G28,IF($B$15="he",IF($B$3="em",$H28*(1-EXP(-0.05599*(K$1-$G28)))*OFFSET('Exponential Model'!$I$72,($B$18-2000)+($G28-K$1),0),IF($B$3="dm",$H28*(1-EXP(-0.05599*(K$1-$G28)))*OFFSET('Dispersion Model'!$I$72,($B$18-2000)+($G28-K$1),0),IF($B$3="pm",$H28*(1-EXP(-0.05599*(K$1-$G28)))*OFFSET('Piston Model'!$I$72,($B$18-2000)+($G28-K$1),0),"Wrong Code in B3"))),IF($B$3="em",$H28*OFFSET('Exponential Model'!$I$72,($B$18-2000)+($G28-K$1),0),IF($B$3="dm",$H28*OFFSET('Dispersion Model'!$I$72,($B$18-2000)+($G28-K$1),0),IF($B$3="pm",$H28*OFFSET('Piston Model'!$I$72,($B$18-2000)+($G28-K$1),0),"Wrong Code in B3")))),0)</f>
        <v>0</v>
      </c>
      <c r="L28">
        <f ca="1">IF(L$1&gt;$G28,IF($B$15="he",IF($B$3="em",$H28*(1-EXP(-0.05599*(L$1-$G28)))*OFFSET('Exponential Model'!$I$72,($B$18-2000)+($G28-L$1),0),IF($B$3="dm",$H28*(1-EXP(-0.05599*(L$1-$G28)))*OFFSET('Dispersion Model'!$I$72,($B$18-2000)+($G28-L$1),0),IF($B$3="pm",$H28*(1-EXP(-0.05599*(L$1-$G28)))*OFFSET('Piston Model'!$I$72,($B$18-2000)+($G28-L$1),0),"Wrong Code in B3"))),IF($B$3="em",$H28*OFFSET('Exponential Model'!$I$72,($B$18-2000)+($G28-L$1),0),IF($B$3="dm",$H28*OFFSET('Dispersion Model'!$I$72,($B$18-2000)+($G28-L$1),0),IF($B$3="pm",$H28*OFFSET('Piston Model'!$I$72,($B$18-2000)+($G28-L$1),0),"Wrong Code in B3")))),0)</f>
        <v>0</v>
      </c>
      <c r="M28">
        <f ca="1">IF(M$1&gt;$G28,IF($B$15="he",IF($B$3="em",$H28*(1-EXP(-0.05599*(M$1-$G28)))*OFFSET('Exponential Model'!$I$72,($B$18-2000)+($G28-M$1),0),IF($B$3="dm",$H28*(1-EXP(-0.05599*(M$1-$G28)))*OFFSET('Dispersion Model'!$I$72,($B$18-2000)+($G28-M$1),0),IF($B$3="pm",$H28*(1-EXP(-0.05599*(M$1-$G28)))*OFFSET('Piston Model'!$I$72,($B$18-2000)+($G28-M$1),0),"Wrong Code in B3"))),IF($B$3="em",$H28*OFFSET('Exponential Model'!$I$72,($B$18-2000)+($G28-M$1),0),IF($B$3="dm",$H28*OFFSET('Dispersion Model'!$I$72,($B$18-2000)+($G28-M$1),0),IF($B$3="pm",$H28*OFFSET('Piston Model'!$I$72,($B$18-2000)+($G28-M$1),0),"Wrong Code in B3")))),0)</f>
        <v>0</v>
      </c>
      <c r="N28">
        <f ca="1">IF(N$1&gt;$G28,IF($B$15="he",IF($B$3="em",$H28*(1-EXP(-0.05599*(N$1-$G28)))*OFFSET('Exponential Model'!$I$72,($B$18-2000)+($G28-N$1),0),IF($B$3="dm",$H28*(1-EXP(-0.05599*(N$1-$G28)))*OFFSET('Dispersion Model'!$I$72,($B$18-2000)+($G28-N$1),0),IF($B$3="pm",$H28*(1-EXP(-0.05599*(N$1-$G28)))*OFFSET('Piston Model'!$I$72,($B$18-2000)+($G28-N$1),0),"Wrong Code in B3"))),IF($B$3="em",$H28*OFFSET('Exponential Model'!$I$72,($B$18-2000)+($G28-N$1),0),IF($B$3="dm",$H28*OFFSET('Dispersion Model'!$I$72,($B$18-2000)+($G28-N$1),0),IF($B$3="pm",$H28*OFFSET('Piston Model'!$I$72,($B$18-2000)+($G28-N$1),0),"Wrong Code in B3")))),0)</f>
        <v>0</v>
      </c>
      <c r="O28">
        <f ca="1">IF(O$1&gt;$G28,IF($B$15="he",IF($B$3="em",$H28*(1-EXP(-0.05599*(O$1-$G28)))*OFFSET('Exponential Model'!$I$72,($B$18-2000)+($G28-O$1),0),IF($B$3="dm",$H28*(1-EXP(-0.05599*(O$1-$G28)))*OFFSET('Dispersion Model'!$I$72,($B$18-2000)+($G28-O$1),0),IF($B$3="pm",$H28*(1-EXP(-0.05599*(O$1-$G28)))*OFFSET('Piston Model'!$I$72,($B$18-2000)+($G28-O$1),0),"Wrong Code in B3"))),IF($B$3="em",$H28*OFFSET('Exponential Model'!$I$72,($B$18-2000)+($G28-O$1),0),IF($B$3="dm",$H28*OFFSET('Dispersion Model'!$I$72,($B$18-2000)+($G28-O$1),0),IF($B$3="pm",$H28*OFFSET('Piston Model'!$I$72,($B$18-2000)+($G28-O$1),0),"Wrong Code in B3")))),0)</f>
        <v>0</v>
      </c>
      <c r="P28">
        <f ca="1">IF(P$1&gt;$G28,IF($B$15="he",IF($B$3="em",$H28*(1-EXP(-0.05599*(P$1-$G28)))*OFFSET('Exponential Model'!$I$72,($B$18-2000)+($G28-P$1),0),IF($B$3="dm",$H28*(1-EXP(-0.05599*(P$1-$G28)))*OFFSET('Dispersion Model'!$I$72,($B$18-2000)+($G28-P$1),0),IF($B$3="pm",$H28*(1-EXP(-0.05599*(P$1-$G28)))*OFFSET('Piston Model'!$I$72,($B$18-2000)+($G28-P$1),0),"Wrong Code in B3"))),IF($B$3="em",$H28*OFFSET('Exponential Model'!$I$72,($B$18-2000)+($G28-P$1),0),IF($B$3="dm",$H28*OFFSET('Dispersion Model'!$I$72,($B$18-2000)+($G28-P$1),0),IF($B$3="pm",$H28*OFFSET('Piston Model'!$I$72,($B$18-2000)+($G28-P$1),0),"Wrong Code in B3")))),0)</f>
        <v>0</v>
      </c>
      <c r="Q28">
        <f ca="1">IF(Q$1&gt;$G28,IF($B$15="he",IF($B$3="em",$H28*(1-EXP(-0.05599*(Q$1-$G28)))*OFFSET('Exponential Model'!$I$72,($B$18-2000)+($G28-Q$1),0),IF($B$3="dm",$H28*(1-EXP(-0.05599*(Q$1-$G28)))*OFFSET('Dispersion Model'!$I$72,($B$18-2000)+($G28-Q$1),0),IF($B$3="pm",$H28*(1-EXP(-0.05599*(Q$1-$G28)))*OFFSET('Piston Model'!$I$72,($B$18-2000)+($G28-Q$1),0),"Wrong Code in B3"))),IF($B$3="em",$H28*OFFSET('Exponential Model'!$I$72,($B$18-2000)+($G28-Q$1),0),IF($B$3="dm",$H28*OFFSET('Dispersion Model'!$I$72,($B$18-2000)+($G28-Q$1),0),IF($B$3="pm",$H28*OFFSET('Piston Model'!$I$72,($B$18-2000)+($G28-Q$1),0),"Wrong Code in B3")))),0)</f>
        <v>0</v>
      </c>
      <c r="R28">
        <f ca="1">IF(R$1&gt;$G28,IF($B$15="he",IF($B$3="em",$H28*(1-EXP(-0.05599*(R$1-$G28)))*OFFSET('Exponential Model'!$I$72,($B$18-2000)+($G28-R$1),0),IF($B$3="dm",$H28*(1-EXP(-0.05599*(R$1-$G28)))*OFFSET('Dispersion Model'!$I$72,($B$18-2000)+($G28-R$1),0),IF($B$3="pm",$H28*(1-EXP(-0.05599*(R$1-$G28)))*OFFSET('Piston Model'!$I$72,($B$18-2000)+($G28-R$1),0),"Wrong Code in B3"))),IF($B$3="em",$H28*OFFSET('Exponential Model'!$I$72,($B$18-2000)+($G28-R$1),0),IF($B$3="dm",$H28*OFFSET('Dispersion Model'!$I$72,($B$18-2000)+($G28-R$1),0),IF($B$3="pm",$H28*OFFSET('Piston Model'!$I$72,($B$18-2000)+($G28-R$1),0),"Wrong Code in B3")))),0)</f>
        <v>0</v>
      </c>
      <c r="S28">
        <f ca="1">IF(S$1&gt;$G28,IF($B$15="he",IF($B$3="em",$H28*(1-EXP(-0.05599*(S$1-$G28)))*OFFSET('Exponential Model'!$I$72,($B$18-2000)+($G28-S$1),0),IF($B$3="dm",$H28*(1-EXP(-0.05599*(S$1-$G28)))*OFFSET('Dispersion Model'!$I$72,($B$18-2000)+($G28-S$1),0),IF($B$3="pm",$H28*(1-EXP(-0.05599*(S$1-$G28)))*OFFSET('Piston Model'!$I$72,($B$18-2000)+($G28-S$1),0),"Wrong Code in B3"))),IF($B$3="em",$H28*OFFSET('Exponential Model'!$I$72,($B$18-2000)+($G28-S$1),0),IF($B$3="dm",$H28*OFFSET('Dispersion Model'!$I$72,($B$18-2000)+($G28-S$1),0),IF($B$3="pm",$H28*OFFSET('Piston Model'!$I$72,($B$18-2000)+($G28-S$1),0),"Wrong Code in B3")))),0)</f>
        <v>0</v>
      </c>
      <c r="T28">
        <f ca="1">IF(T$1&gt;$G28,IF($B$15="he",IF($B$3="em",$H28*(1-EXP(-0.05599*(T$1-$G28)))*OFFSET('Exponential Model'!$I$72,($B$18-2000)+($G28-T$1),0),IF($B$3="dm",$H28*(1-EXP(-0.05599*(T$1-$G28)))*OFFSET('Dispersion Model'!$I$72,($B$18-2000)+($G28-T$1),0),IF($B$3="pm",$H28*(1-EXP(-0.05599*(T$1-$G28)))*OFFSET('Piston Model'!$I$72,($B$18-2000)+($G28-T$1),0),"Wrong Code in B3"))),IF($B$3="em",$H28*OFFSET('Exponential Model'!$I$72,($B$18-2000)+($G28-T$1),0),IF($B$3="dm",$H28*OFFSET('Dispersion Model'!$I$72,($B$18-2000)+($G28-T$1),0),IF($B$3="pm",$H28*OFFSET('Piston Model'!$I$72,($B$18-2000)+($G28-T$1),0),"Wrong Code in B3")))),0)</f>
        <v>0</v>
      </c>
      <c r="U28">
        <f ca="1">IF(U$1&gt;$G28,IF($B$15="he",IF($B$3="em",$H28*(1-EXP(-0.05599*(U$1-$G28)))*OFFSET('Exponential Model'!$I$72,($B$18-2000)+($G28-U$1),0),IF($B$3="dm",$H28*(1-EXP(-0.05599*(U$1-$G28)))*OFFSET('Dispersion Model'!$I$72,($B$18-2000)+($G28-U$1),0),IF($B$3="pm",$H28*(1-EXP(-0.05599*(U$1-$G28)))*OFFSET('Piston Model'!$I$72,($B$18-2000)+($G28-U$1),0),"Wrong Code in B3"))),IF($B$3="em",$H28*OFFSET('Exponential Model'!$I$72,($B$18-2000)+($G28-U$1),0),IF($B$3="dm",$H28*OFFSET('Dispersion Model'!$I$72,($B$18-2000)+($G28-U$1),0),IF($B$3="pm",$H28*OFFSET('Piston Model'!$I$72,($B$18-2000)+($G28-U$1),0),"Wrong Code in B3")))),0)</f>
        <v>0</v>
      </c>
      <c r="V28">
        <f ca="1">IF(V$1&gt;$G28,IF($B$15="he",IF($B$3="em",$H28*(1-EXP(-0.05599*(V$1-$G28)))*OFFSET('Exponential Model'!$I$72,($B$18-2000)+($G28-V$1),0),IF($B$3="dm",$H28*(1-EXP(-0.05599*(V$1-$G28)))*OFFSET('Dispersion Model'!$I$72,($B$18-2000)+($G28-V$1),0),IF($B$3="pm",$H28*(1-EXP(-0.05599*(V$1-$G28)))*OFFSET('Piston Model'!$I$72,($B$18-2000)+($G28-V$1),0),"Wrong Code in B3"))),IF($B$3="em",$H28*OFFSET('Exponential Model'!$I$72,($B$18-2000)+($G28-V$1),0),IF($B$3="dm",$H28*OFFSET('Dispersion Model'!$I$72,($B$18-2000)+($G28-V$1),0),IF($B$3="pm",$H28*OFFSET('Piston Model'!$I$72,($B$18-2000)+($G28-V$1),0),"Wrong Code in B3")))),0)</f>
        <v>0</v>
      </c>
      <c r="W28">
        <f ca="1">IF(W$1&gt;$G28,IF($B$15="he",IF($B$3="em",$H28*(1-EXP(-0.05599*(W$1-$G28)))*OFFSET('Exponential Model'!$I$72,($B$18-2000)+($G28-W$1),0),IF($B$3="dm",$H28*(1-EXP(-0.05599*(W$1-$G28)))*OFFSET('Dispersion Model'!$I$72,($B$18-2000)+($G28-W$1),0),IF($B$3="pm",$H28*(1-EXP(-0.05599*(W$1-$G28)))*OFFSET('Piston Model'!$I$72,($B$18-2000)+($G28-W$1),0),"Wrong Code in B3"))),IF($B$3="em",$H28*OFFSET('Exponential Model'!$I$72,($B$18-2000)+($G28-W$1),0),IF($B$3="dm",$H28*OFFSET('Dispersion Model'!$I$72,($B$18-2000)+($G28-W$1),0),IF($B$3="pm",$H28*OFFSET('Piston Model'!$I$72,($B$18-2000)+($G28-W$1),0),"Wrong Code in B3")))),0)</f>
        <v>0</v>
      </c>
      <c r="X28">
        <f ca="1">IF(X$1&gt;$G28,IF($B$15="he",IF($B$3="em",$H28*(1-EXP(-0.05599*(X$1-$G28)))*OFFSET('Exponential Model'!$I$72,($B$18-2000)+($G28-X$1),0),IF($B$3="dm",$H28*(1-EXP(-0.05599*(X$1-$G28)))*OFFSET('Dispersion Model'!$I$72,($B$18-2000)+($G28-X$1),0),IF($B$3="pm",$H28*(1-EXP(-0.05599*(X$1-$G28)))*OFFSET('Piston Model'!$I$72,($B$18-2000)+($G28-X$1),0),"Wrong Code in B3"))),IF($B$3="em",$H28*OFFSET('Exponential Model'!$I$72,($B$18-2000)+($G28-X$1),0),IF($B$3="dm",$H28*OFFSET('Dispersion Model'!$I$72,($B$18-2000)+($G28-X$1),0),IF($B$3="pm",$H28*OFFSET('Piston Model'!$I$72,($B$18-2000)+($G28-X$1),0),"Wrong Code in B3")))),0)</f>
        <v>0</v>
      </c>
      <c r="Y28">
        <f ca="1">IF(Y$1&gt;$G28,IF($B$15="he",IF($B$3="em",$H28*(1-EXP(-0.05599*(Y$1-$G28)))*OFFSET('Exponential Model'!$I$72,($B$18-2000)+($G28-Y$1),0),IF($B$3="dm",$H28*(1-EXP(-0.05599*(Y$1-$G28)))*OFFSET('Dispersion Model'!$I$72,($B$18-2000)+($G28-Y$1),0),IF($B$3="pm",$H28*(1-EXP(-0.05599*(Y$1-$G28)))*OFFSET('Piston Model'!$I$72,($B$18-2000)+($G28-Y$1),0),"Wrong Code in B3"))),IF($B$3="em",$H28*OFFSET('Exponential Model'!$I$72,($B$18-2000)+($G28-Y$1),0),IF($B$3="dm",$H28*OFFSET('Dispersion Model'!$I$72,($B$18-2000)+($G28-Y$1),0),IF($B$3="pm",$H28*OFFSET('Piston Model'!$I$72,($B$18-2000)+($G28-Y$1),0),"Wrong Code in B3")))),0)</f>
        <v>18.899999999999999</v>
      </c>
      <c r="Z28">
        <f ca="1">IF(Z$1&gt;$G28,IF($B$15="he",IF($B$3="em",$H28*(1-EXP(-0.05599*(Z$1-$G28)))*OFFSET('Exponential Model'!$I$72,($B$18-2000)+($G28-Z$1),0),IF($B$3="dm",$H28*(1-EXP(-0.05599*(Z$1-$G28)))*OFFSET('Dispersion Model'!$I$72,($B$18-2000)+($G28-Z$1),0),IF($B$3="pm",$H28*(1-EXP(-0.05599*(Z$1-$G28)))*OFFSET('Piston Model'!$I$72,($B$18-2000)+($G28-Z$1),0),"Wrong Code in B3"))),IF($B$3="em",$H28*OFFSET('Exponential Model'!$I$72,($B$18-2000)+($G28-Z$1),0),IF($B$3="dm",$H28*OFFSET('Dispersion Model'!$I$72,($B$18-2000)+($G28-Z$1),0),IF($B$3="pm",$H28*OFFSET('Piston Model'!$I$72,($B$18-2000)+($G28-Z$1),0),"Wrong Code in B3")))),0)</f>
        <v>0</v>
      </c>
      <c r="AA28">
        <f ca="1">IF(AA$1&gt;$G28,IF($B$15="he",IF($B$3="em",$H28*(1-EXP(-0.05599*(AA$1-$G28)))*OFFSET('Exponential Model'!$I$72,($B$18-2000)+($G28-AA$1),0),IF($B$3="dm",$H28*(1-EXP(-0.05599*(AA$1-$G28)))*OFFSET('Dispersion Model'!$I$72,($B$18-2000)+($G28-AA$1),0),IF($B$3="pm",$H28*(1-EXP(-0.05599*(AA$1-$G28)))*OFFSET('Piston Model'!$I$72,($B$18-2000)+($G28-AA$1),0),"Wrong Code in B3"))),IF($B$3="em",$H28*OFFSET('Exponential Model'!$I$72,($B$18-2000)+($G28-AA$1),0),IF($B$3="dm",$H28*OFFSET('Dispersion Model'!$I$72,($B$18-2000)+($G28-AA$1),0),IF($B$3="pm",$H28*OFFSET('Piston Model'!$I$72,($B$18-2000)+($G28-AA$1),0),"Wrong Code in B3")))),0)</f>
        <v>0</v>
      </c>
      <c r="AB28">
        <f ca="1">IF(AB$1&gt;$G28,IF($B$15="he",IF($B$3="em",$H28*(1-EXP(-0.05599*(AB$1-$G28)))*OFFSET('Exponential Model'!$I$72,($B$18-2000)+($G28-AB$1),0),IF($B$3="dm",$H28*(1-EXP(-0.05599*(AB$1-$G28)))*OFFSET('Dispersion Model'!$I$72,($B$18-2000)+($G28-AB$1),0),IF($B$3="pm",$H28*(1-EXP(-0.05599*(AB$1-$G28)))*OFFSET('Piston Model'!$I$72,($B$18-2000)+($G28-AB$1),0),"Wrong Code in B3"))),IF($B$3="em",$H28*OFFSET('Exponential Model'!$I$72,($B$18-2000)+($G28-AB$1),0),IF($B$3="dm",$H28*OFFSET('Dispersion Model'!$I$72,($B$18-2000)+($G28-AB$1),0),IF($B$3="pm",$H28*OFFSET('Piston Model'!$I$72,($B$18-2000)+($G28-AB$1),0),"Wrong Code in B3")))),0)</f>
        <v>0</v>
      </c>
      <c r="AC28">
        <f ca="1">IF(AC$1&gt;$G28,IF($B$15="he",IF($B$3="em",$H28*(1-EXP(-0.05599*(AC$1-$G28)))*OFFSET('Exponential Model'!$I$72,($B$18-2000)+($G28-AC$1),0),IF($B$3="dm",$H28*(1-EXP(-0.05599*(AC$1-$G28)))*OFFSET('Dispersion Model'!$I$72,($B$18-2000)+($G28-AC$1),0),IF($B$3="pm",$H28*(1-EXP(-0.05599*(AC$1-$G28)))*OFFSET('Piston Model'!$I$72,($B$18-2000)+($G28-AC$1),0),"Wrong Code in B3"))),IF($B$3="em",$H28*OFFSET('Exponential Model'!$I$72,($B$18-2000)+($G28-AC$1),0),IF($B$3="dm",$H28*OFFSET('Dispersion Model'!$I$72,($B$18-2000)+($G28-AC$1),0),IF($B$3="pm",$H28*OFFSET('Piston Model'!$I$72,($B$18-2000)+($G28-AC$1),0),"Wrong Code in B3")))),0)</f>
        <v>0</v>
      </c>
      <c r="AD28">
        <f ca="1">IF(AD$1&gt;$G28,IF($B$15="he",IF($B$3="em",$H28*(1-EXP(-0.05599*(AD$1-$G28)))*OFFSET('Exponential Model'!$I$72,($B$18-2000)+($G28-AD$1),0),IF($B$3="dm",$H28*(1-EXP(-0.05599*(AD$1-$G28)))*OFFSET('Dispersion Model'!$I$72,($B$18-2000)+($G28-AD$1),0),IF($B$3="pm",$H28*(1-EXP(-0.05599*(AD$1-$G28)))*OFFSET('Piston Model'!$I$72,($B$18-2000)+($G28-AD$1),0),"Wrong Code in B3"))),IF($B$3="em",$H28*OFFSET('Exponential Model'!$I$72,($B$18-2000)+($G28-AD$1),0),IF($B$3="dm",$H28*OFFSET('Dispersion Model'!$I$72,($B$18-2000)+($G28-AD$1),0),IF($B$3="pm",$H28*OFFSET('Piston Model'!$I$72,($B$18-2000)+($G28-AD$1),0),"Wrong Code in B3")))),0)</f>
        <v>0</v>
      </c>
      <c r="AE28">
        <f ca="1">IF(AE$1&gt;$G28,IF($B$15="he",IF($B$3="em",$H28*(1-EXP(-0.05599*(AE$1-$G28)))*OFFSET('Exponential Model'!$I$72,($B$18-2000)+($G28-AE$1),0),IF($B$3="dm",$H28*(1-EXP(-0.05599*(AE$1-$G28)))*OFFSET('Dispersion Model'!$I$72,($B$18-2000)+($G28-AE$1),0),IF($B$3="pm",$H28*(1-EXP(-0.05599*(AE$1-$G28)))*OFFSET('Piston Model'!$I$72,($B$18-2000)+($G28-AE$1),0),"Wrong Code in B3"))),IF($B$3="em",$H28*OFFSET('Exponential Model'!$I$72,($B$18-2000)+($G28-AE$1),0),IF($B$3="dm",$H28*OFFSET('Dispersion Model'!$I$72,($B$18-2000)+($G28-AE$1),0),IF($B$3="pm",$H28*OFFSET('Piston Model'!$I$72,($B$18-2000)+($G28-AE$1),0),"Wrong Code in B3")))),0)</f>
        <v>0</v>
      </c>
      <c r="AF28">
        <f ca="1">IF(AF$1&gt;$G28,IF($B$15="he",IF($B$3="em",$H28*(1-EXP(-0.05599*(AF$1-$G28)))*OFFSET('Exponential Model'!$I$72,($B$18-2000)+($G28-AF$1),0),IF($B$3="dm",$H28*(1-EXP(-0.05599*(AF$1-$G28)))*OFFSET('Dispersion Model'!$I$72,($B$18-2000)+($G28-AF$1),0),IF($B$3="pm",$H28*(1-EXP(-0.05599*(AF$1-$G28)))*OFFSET('Piston Model'!$I$72,($B$18-2000)+($G28-AF$1),0),"Wrong Code in B3"))),IF($B$3="em",$H28*OFFSET('Exponential Model'!$I$72,($B$18-2000)+($G28-AF$1),0),IF($B$3="dm",$H28*OFFSET('Dispersion Model'!$I$72,($B$18-2000)+($G28-AF$1),0),IF($B$3="pm",$H28*OFFSET('Piston Model'!$I$72,($B$18-2000)+($G28-AF$1),0),"Wrong Code in B3")))),0)</f>
        <v>0</v>
      </c>
      <c r="AG28">
        <f ca="1">IF(AG$1&gt;$G28,IF($B$15="he",IF($B$3="em",$H28*(1-EXP(-0.05599*(AG$1-$G28)))*OFFSET('Exponential Model'!$I$72,($B$18-2000)+($G28-AG$1),0),IF($B$3="dm",$H28*(1-EXP(-0.05599*(AG$1-$G28)))*OFFSET('Dispersion Model'!$I$72,($B$18-2000)+($G28-AG$1),0),IF($B$3="pm",$H28*(1-EXP(-0.05599*(AG$1-$G28)))*OFFSET('Piston Model'!$I$72,($B$18-2000)+($G28-AG$1),0),"Wrong Code in B3"))),IF($B$3="em",$H28*OFFSET('Exponential Model'!$I$72,($B$18-2000)+($G28-AG$1),0),IF($B$3="dm",$H28*OFFSET('Dispersion Model'!$I$72,($B$18-2000)+($G28-AG$1),0),IF($B$3="pm",$H28*OFFSET('Piston Model'!$I$72,($B$18-2000)+($G28-AG$1),0),"Wrong Code in B3")))),0)</f>
        <v>0</v>
      </c>
      <c r="AH28">
        <f ca="1">IF(AH$1&gt;$G28,IF($B$15="he",IF($B$3="em",$H28*(1-EXP(-0.05599*(AH$1-$G28)))*OFFSET('Exponential Model'!$I$72,($B$18-2000)+($G28-AH$1),0),IF($B$3="dm",$H28*(1-EXP(-0.05599*(AH$1-$G28)))*OFFSET('Dispersion Model'!$I$72,($B$18-2000)+($G28-AH$1),0),IF($B$3="pm",$H28*(1-EXP(-0.05599*(AH$1-$G28)))*OFFSET('Piston Model'!$I$72,($B$18-2000)+($G28-AH$1),0),"Wrong Code in B3"))),IF($B$3="em",$H28*OFFSET('Exponential Model'!$I$72,($B$18-2000)+($G28-AH$1),0),IF($B$3="dm",$H28*OFFSET('Dispersion Model'!$I$72,($B$18-2000)+($G28-AH$1),0),IF($B$3="pm",$H28*OFFSET('Piston Model'!$I$72,($B$18-2000)+($G28-AH$1),0),"Wrong Code in B3")))),0)</f>
        <v>0</v>
      </c>
      <c r="AI28">
        <f ca="1">IF(AI$1&gt;$G28,IF($B$15="he",IF($B$3="em",$H28*(1-EXP(-0.05599*(AI$1-$G28)))*OFFSET('Exponential Model'!$I$72,($B$18-2000)+($G28-AI$1),0),IF($B$3="dm",$H28*(1-EXP(-0.05599*(AI$1-$G28)))*OFFSET('Dispersion Model'!$I$72,($B$18-2000)+($G28-AI$1),0),IF($B$3="pm",$H28*(1-EXP(-0.05599*(AI$1-$G28)))*OFFSET('Piston Model'!$I$72,($B$18-2000)+($G28-AI$1),0),"Wrong Code in B3"))),IF($B$3="em",$H28*OFFSET('Exponential Model'!$I$72,($B$18-2000)+($G28-AI$1),0),IF($B$3="dm",$H28*OFFSET('Dispersion Model'!$I$72,($B$18-2000)+($G28-AI$1),0),IF($B$3="pm",$H28*OFFSET('Piston Model'!$I$72,($B$18-2000)+($G28-AI$1),0),"Wrong Code in B3")))),0)</f>
        <v>0</v>
      </c>
      <c r="AJ28">
        <f ca="1">IF(AJ$1&gt;$G28,IF($B$15="he",IF($B$3="em",$H28*(1-EXP(-0.05599*(AJ$1-$G28)))*OFFSET('Exponential Model'!$I$72,($B$18-2000)+($G28-AJ$1),0),IF($B$3="dm",$H28*(1-EXP(-0.05599*(AJ$1-$G28)))*OFFSET('Dispersion Model'!$I$72,($B$18-2000)+($G28-AJ$1),0),IF($B$3="pm",$H28*(1-EXP(-0.05599*(AJ$1-$G28)))*OFFSET('Piston Model'!$I$72,($B$18-2000)+($G28-AJ$1),0),"Wrong Code in B3"))),IF($B$3="em",$H28*OFFSET('Exponential Model'!$I$72,($B$18-2000)+($G28-AJ$1),0),IF($B$3="dm",$H28*OFFSET('Dispersion Model'!$I$72,($B$18-2000)+($G28-AJ$1),0),IF($B$3="pm",$H28*OFFSET('Piston Model'!$I$72,($B$18-2000)+($G28-AJ$1),0),"Wrong Code in B3")))),0)</f>
        <v>0</v>
      </c>
      <c r="AK28">
        <f ca="1">IF(AK$1&gt;$G28,IF($B$15="he",IF($B$3="em",$H28*(1-EXP(-0.05599*(AK$1-$G28)))*OFFSET('Exponential Model'!$I$72,($B$18-2000)+($G28-AK$1),0),IF($B$3="dm",$H28*(1-EXP(-0.05599*(AK$1-$G28)))*OFFSET('Dispersion Model'!$I$72,($B$18-2000)+($G28-AK$1),0),IF($B$3="pm",$H28*(1-EXP(-0.05599*(AK$1-$G28)))*OFFSET('Piston Model'!$I$72,($B$18-2000)+($G28-AK$1),0),"Wrong Code in B3"))),IF($B$3="em",$H28*OFFSET('Exponential Model'!$I$72,($B$18-2000)+($G28-AK$1),0),IF($B$3="dm",$H28*OFFSET('Dispersion Model'!$I$72,($B$18-2000)+($G28-AK$1),0),IF($B$3="pm",$H28*OFFSET('Piston Model'!$I$72,($B$18-2000)+($G28-AK$1),0),"Wrong Code in B3")))),0)</f>
        <v>0</v>
      </c>
      <c r="AL28">
        <f ca="1">IF(AL$1&gt;$G28,IF($B$15="he",IF($B$3="em",$H28*(1-EXP(-0.05599*(AL$1-$G28)))*OFFSET('Exponential Model'!$I$72,($B$18-2000)+($G28-AL$1),0),IF($B$3="dm",$H28*(1-EXP(-0.05599*(AL$1-$G28)))*OFFSET('Dispersion Model'!$I$72,($B$18-2000)+($G28-AL$1),0),IF($B$3="pm",$H28*(1-EXP(-0.05599*(AL$1-$G28)))*OFFSET('Piston Model'!$I$72,($B$18-2000)+($G28-AL$1),0),"Wrong Code in B3"))),IF($B$3="em",$H28*OFFSET('Exponential Model'!$I$72,($B$18-2000)+($G28-AL$1),0),IF($B$3="dm",$H28*OFFSET('Dispersion Model'!$I$72,($B$18-2000)+($G28-AL$1),0),IF($B$3="pm",$H28*OFFSET('Piston Model'!$I$72,($B$18-2000)+($G28-AL$1),0),"Wrong Code in B3")))),0)</f>
        <v>0</v>
      </c>
      <c r="AM28">
        <f ca="1">IF(AM$1&gt;$G28,IF($B$15="he",IF($B$3="em",$H28*(1-EXP(-0.05599*(AM$1-$G28)))*OFFSET('Exponential Model'!$I$72,($B$18-2000)+($G28-AM$1),0),IF($B$3="dm",$H28*(1-EXP(-0.05599*(AM$1-$G28)))*OFFSET('Dispersion Model'!$I$72,($B$18-2000)+($G28-AM$1),0),IF($B$3="pm",$H28*(1-EXP(-0.05599*(AM$1-$G28)))*OFFSET('Piston Model'!$I$72,($B$18-2000)+($G28-AM$1),0),"Wrong Code in B3"))),IF($B$3="em",$H28*OFFSET('Exponential Model'!$I$72,($B$18-2000)+($G28-AM$1),0),IF($B$3="dm",$H28*OFFSET('Dispersion Model'!$I$72,($B$18-2000)+($G28-AM$1),0),IF($B$3="pm",$H28*OFFSET('Piston Model'!$I$72,($B$18-2000)+($G28-AM$1),0),"Wrong Code in B3")))),0)</f>
        <v>0</v>
      </c>
      <c r="AN28">
        <f ca="1">IF(AN$1&gt;$G28,IF($B$15="he",IF($B$3="em",$H28*(1-EXP(-0.05599*(AN$1-$G28)))*OFFSET('Exponential Model'!$I$72,($B$18-2000)+($G28-AN$1),0),IF($B$3="dm",$H28*(1-EXP(-0.05599*(AN$1-$G28)))*OFFSET('Dispersion Model'!$I$72,($B$18-2000)+($G28-AN$1),0),IF($B$3="pm",$H28*(1-EXP(-0.05599*(AN$1-$G28)))*OFFSET('Piston Model'!$I$72,($B$18-2000)+($G28-AN$1),0),"Wrong Code in B3"))),IF($B$3="em",$H28*OFFSET('Exponential Model'!$I$72,($B$18-2000)+($G28-AN$1),0),IF($B$3="dm",$H28*OFFSET('Dispersion Model'!$I$72,($B$18-2000)+($G28-AN$1),0),IF($B$3="pm",$H28*OFFSET('Piston Model'!$I$72,($B$18-2000)+($G28-AN$1),0),"Wrong Code in B3")))),0)</f>
        <v>0</v>
      </c>
      <c r="AO28">
        <f ca="1">IF(AO$1&gt;$G28,IF($B$15="he",IF($B$3="em",$H28*(1-EXP(-0.05599*(AO$1-$G28)))*OFFSET('Exponential Model'!$I$72,($B$18-2000)+($G28-AO$1),0),IF($B$3="dm",$H28*(1-EXP(-0.05599*(AO$1-$G28)))*OFFSET('Dispersion Model'!$I$72,($B$18-2000)+($G28-AO$1),0),IF($B$3="pm",$H28*(1-EXP(-0.05599*(AO$1-$G28)))*OFFSET('Piston Model'!$I$72,($B$18-2000)+($G28-AO$1),0),"Wrong Code in B3"))),IF($B$3="em",$H28*OFFSET('Exponential Model'!$I$72,($B$18-2000)+($G28-AO$1),0),IF($B$3="dm",$H28*OFFSET('Dispersion Model'!$I$72,($B$18-2000)+($G28-AO$1),0),IF($B$3="pm",$H28*OFFSET('Piston Model'!$I$72,($B$18-2000)+($G28-AO$1),0),"Wrong Code in B3")))),0)</f>
        <v>0</v>
      </c>
      <c r="AP28">
        <f ca="1">IF(AP$1&gt;$G28,IF($B$15="he",IF($B$3="em",$H28*(1-EXP(-0.05599*(AP$1-$G28)))*OFFSET('Exponential Model'!$I$72,($B$18-2000)+($G28-AP$1),0),IF($B$3="dm",$H28*(1-EXP(-0.05599*(AP$1-$G28)))*OFFSET('Dispersion Model'!$I$72,($B$18-2000)+($G28-AP$1),0),IF($B$3="pm",$H28*(1-EXP(-0.05599*(AP$1-$G28)))*OFFSET('Piston Model'!$I$72,($B$18-2000)+($G28-AP$1),0),"Wrong Code in B3"))),IF($B$3="em",$H28*OFFSET('Exponential Model'!$I$72,($B$18-2000)+($G28-AP$1),0),IF($B$3="dm",$H28*OFFSET('Dispersion Model'!$I$72,($B$18-2000)+($G28-AP$1),0),IF($B$3="pm",$H28*OFFSET('Piston Model'!$I$72,($B$18-2000)+($G28-AP$1),0),"Wrong Code in B3")))),0)</f>
        <v>0</v>
      </c>
      <c r="AQ28">
        <f ca="1">IF(AQ$1&gt;$G28,IF($B$15="he",IF($B$3="em",$H28*(1-EXP(-0.05599*(AQ$1-$G28)))*OFFSET('Exponential Model'!$I$72,($B$18-2000)+($G28-AQ$1),0),IF($B$3="dm",$H28*(1-EXP(-0.05599*(AQ$1-$G28)))*OFFSET('Dispersion Model'!$I$72,($B$18-2000)+($G28-AQ$1),0),IF($B$3="pm",$H28*(1-EXP(-0.05599*(AQ$1-$G28)))*OFFSET('Piston Model'!$I$72,($B$18-2000)+($G28-AQ$1),0),"Wrong Code in B3"))),IF($B$3="em",$H28*OFFSET('Exponential Model'!$I$72,($B$18-2000)+($G28-AQ$1),0),IF($B$3="dm",$H28*OFFSET('Dispersion Model'!$I$72,($B$18-2000)+($G28-AQ$1),0),IF($B$3="pm",$H28*OFFSET('Piston Model'!$I$72,($B$18-2000)+($G28-AQ$1),0),"Wrong Code in B3")))),0)</f>
        <v>0</v>
      </c>
      <c r="AR28">
        <f ca="1">IF(AR$1&gt;$G28,IF($B$15="he",IF($B$3="em",$H28*(1-EXP(-0.05599*(AR$1-$G28)))*OFFSET('Exponential Model'!$I$72,($B$18-2000)+($G28-AR$1),0),IF($B$3="dm",$H28*(1-EXP(-0.05599*(AR$1-$G28)))*OFFSET('Dispersion Model'!$I$72,($B$18-2000)+($G28-AR$1),0),IF($B$3="pm",$H28*(1-EXP(-0.05599*(AR$1-$G28)))*OFFSET('Piston Model'!$I$72,($B$18-2000)+($G28-AR$1),0),"Wrong Code in B3"))),IF($B$3="em",$H28*OFFSET('Exponential Model'!$I$72,($B$18-2000)+($G28-AR$1),0),IF($B$3="dm",$H28*OFFSET('Dispersion Model'!$I$72,($B$18-2000)+($G28-AR$1),0),IF($B$3="pm",$H28*OFFSET('Piston Model'!$I$72,($B$18-2000)+($G28-AR$1),0),"Wrong Code in B3")))),0)</f>
        <v>0</v>
      </c>
      <c r="AS28">
        <f ca="1">IF(AS$1&gt;$G28,IF($B$15="he",IF($B$3="em",$H28*(1-EXP(-0.05599*(AS$1-$G28)))*OFFSET('Exponential Model'!$I$72,($B$18-2000)+($G28-AS$1),0),IF($B$3="dm",$H28*(1-EXP(-0.05599*(AS$1-$G28)))*OFFSET('Dispersion Model'!$I$72,($B$18-2000)+($G28-AS$1),0),IF($B$3="pm",$H28*(1-EXP(-0.05599*(AS$1-$G28)))*OFFSET('Piston Model'!$I$72,($B$18-2000)+($G28-AS$1),0),"Wrong Code in B3"))),IF($B$3="em",$H28*OFFSET('Exponential Model'!$I$72,($B$18-2000)+($G28-AS$1),0),IF($B$3="dm",$H28*OFFSET('Dispersion Model'!$I$72,($B$18-2000)+($G28-AS$1),0),IF($B$3="pm",$H28*OFFSET('Piston Model'!$I$72,($B$18-2000)+($G28-AS$1),0),"Wrong Code in B3")))),0)</f>
        <v>0</v>
      </c>
      <c r="AT28">
        <f ca="1">IF(AT$1&gt;$G28,IF($B$15="he",IF($B$3="em",$H28*(1-EXP(-0.05599*(AT$1-$G28)))*OFFSET('Exponential Model'!$I$72,($B$18-2000)+($G28-AT$1),0),IF($B$3="dm",$H28*(1-EXP(-0.05599*(AT$1-$G28)))*OFFSET('Dispersion Model'!$I$72,($B$18-2000)+($G28-AT$1),0),IF($B$3="pm",$H28*(1-EXP(-0.05599*(AT$1-$G28)))*OFFSET('Piston Model'!$I$72,($B$18-2000)+($G28-AT$1),0),"Wrong Code in B3"))),IF($B$3="em",$H28*OFFSET('Exponential Model'!$I$72,($B$18-2000)+($G28-AT$1),0),IF($B$3="dm",$H28*OFFSET('Dispersion Model'!$I$72,($B$18-2000)+($G28-AT$1),0),IF($B$3="pm",$H28*OFFSET('Piston Model'!$I$72,($B$18-2000)+($G28-AT$1),0),"Wrong Code in B3")))),0)</f>
        <v>0</v>
      </c>
      <c r="AU28">
        <f ca="1">IF(AU$1&gt;$G28,IF($B$15="he",IF($B$3="em",$H28*(1-EXP(-0.05599*(AU$1-$G28)))*OFFSET('Exponential Model'!$I$72,($B$18-2000)+($G28-AU$1),0),IF($B$3="dm",$H28*(1-EXP(-0.05599*(AU$1-$G28)))*OFFSET('Dispersion Model'!$I$72,($B$18-2000)+($G28-AU$1),0),IF($B$3="pm",$H28*(1-EXP(-0.05599*(AU$1-$G28)))*OFFSET('Piston Model'!$I$72,($B$18-2000)+($G28-AU$1),0),"Wrong Code in B3"))),IF($B$3="em",$H28*OFFSET('Exponential Model'!$I$72,($B$18-2000)+($G28-AU$1),0),IF($B$3="dm",$H28*OFFSET('Dispersion Model'!$I$72,($B$18-2000)+($G28-AU$1),0),IF($B$3="pm",$H28*OFFSET('Piston Model'!$I$72,($B$18-2000)+($G28-AU$1),0),"Wrong Code in B3")))),0)</f>
        <v>0</v>
      </c>
      <c r="AV28">
        <f ca="1">IF(AV$1&gt;$G28,IF($B$15="he",IF($B$3="em",$H28*(1-EXP(-0.05599*(AV$1-$G28)))*OFFSET('Exponential Model'!$I$72,($B$18-2000)+($G28-AV$1),0),IF($B$3="dm",$H28*(1-EXP(-0.05599*(AV$1-$G28)))*OFFSET('Dispersion Model'!$I$72,($B$18-2000)+($G28-AV$1),0),IF($B$3="pm",$H28*(1-EXP(-0.05599*(AV$1-$G28)))*OFFSET('Piston Model'!$I$72,($B$18-2000)+($G28-AV$1),0),"Wrong Code in B3"))),IF($B$3="em",$H28*OFFSET('Exponential Model'!$I$72,($B$18-2000)+($G28-AV$1),0),IF($B$3="dm",$H28*OFFSET('Dispersion Model'!$I$72,($B$18-2000)+($G28-AV$1),0),IF($B$3="pm",$H28*OFFSET('Piston Model'!$I$72,($B$18-2000)+($G28-AV$1),0),"Wrong Code in B3")))),0)</f>
        <v>0</v>
      </c>
      <c r="AW28">
        <f ca="1">IF(AW$1&gt;$G28,IF($B$15="he",IF($B$3="em",$H28*(1-EXP(-0.05599*(AW$1-$G28)))*OFFSET('Exponential Model'!$I$72,($B$18-2000)+($G28-AW$1),0),IF($B$3="dm",$H28*(1-EXP(-0.05599*(AW$1-$G28)))*OFFSET('Dispersion Model'!$I$72,($B$18-2000)+($G28-AW$1),0),IF($B$3="pm",$H28*(1-EXP(-0.05599*(AW$1-$G28)))*OFFSET('Piston Model'!$I$72,($B$18-2000)+($G28-AW$1),0),"Wrong Code in B3"))),IF($B$3="em",$H28*OFFSET('Exponential Model'!$I$72,($B$18-2000)+($G28-AW$1),0),IF($B$3="dm",$H28*OFFSET('Dispersion Model'!$I$72,($B$18-2000)+($G28-AW$1),0),IF($B$3="pm",$H28*OFFSET('Piston Model'!$I$72,($B$18-2000)+($G28-AW$1),0),"Wrong Code in B3")))),0)</f>
        <v>0</v>
      </c>
      <c r="AX28">
        <f ca="1">IF(AX$1&gt;$G28,IF($B$15="he",IF($B$3="em",$H28*(1-EXP(-0.05599*(AX$1-$G28)))*OFFSET('Exponential Model'!$I$72,($B$18-2000)+($G28-AX$1),0),IF($B$3="dm",$H28*(1-EXP(-0.05599*(AX$1-$G28)))*OFFSET('Dispersion Model'!$I$72,($B$18-2000)+($G28-AX$1),0),IF($B$3="pm",$H28*(1-EXP(-0.05599*(AX$1-$G28)))*OFFSET('Piston Model'!$I$72,($B$18-2000)+($G28-AX$1),0),"Wrong Code in B3"))),IF($B$3="em",$H28*OFFSET('Exponential Model'!$I$72,($B$18-2000)+($G28-AX$1),0),IF($B$3="dm",$H28*OFFSET('Dispersion Model'!$I$72,($B$18-2000)+($G28-AX$1),0),IF($B$3="pm",$H28*OFFSET('Piston Model'!$I$72,($B$18-2000)+($G28-AX$1),0),"Wrong Code in B3")))),0)</f>
        <v>0</v>
      </c>
      <c r="AY28">
        <f ca="1">IF(AY$1&gt;$G28,IF($B$15="he",IF($B$3="em",$H28*(1-EXP(-0.05599*(AY$1-$G28)))*OFFSET('Exponential Model'!$I$72,($B$18-2000)+($G28-AY$1),0),IF($B$3="dm",$H28*(1-EXP(-0.05599*(AY$1-$G28)))*OFFSET('Dispersion Model'!$I$72,($B$18-2000)+($G28-AY$1),0),IF($B$3="pm",$H28*(1-EXP(-0.05599*(AY$1-$G28)))*OFFSET('Piston Model'!$I$72,($B$18-2000)+($G28-AY$1),0),"Wrong Code in B3"))),IF($B$3="em",$H28*OFFSET('Exponential Model'!$I$72,($B$18-2000)+($G28-AY$1),0),IF($B$3="dm",$H28*OFFSET('Dispersion Model'!$I$72,($B$18-2000)+($G28-AY$1),0),IF($B$3="pm",$H28*OFFSET('Piston Model'!$I$72,($B$18-2000)+($G28-AY$1),0),"Wrong Code in B3")))),0)</f>
        <v>0</v>
      </c>
      <c r="AZ28">
        <f ca="1">IF(AZ$1&gt;$G28,IF($B$15="he",IF($B$3="em",$H28*(1-EXP(-0.05599*(AZ$1-$G28)))*OFFSET('Exponential Model'!$I$72,($B$18-2000)+($G28-AZ$1),0),IF($B$3="dm",$H28*(1-EXP(-0.05599*(AZ$1-$G28)))*OFFSET('Dispersion Model'!$I$72,($B$18-2000)+($G28-AZ$1),0),IF($B$3="pm",$H28*(1-EXP(-0.05599*(AZ$1-$G28)))*OFFSET('Piston Model'!$I$72,($B$18-2000)+($G28-AZ$1),0),"Wrong Code in B3"))),IF($B$3="em",$H28*OFFSET('Exponential Model'!$I$72,($B$18-2000)+($G28-AZ$1),0),IF($B$3="dm",$H28*OFFSET('Dispersion Model'!$I$72,($B$18-2000)+($G28-AZ$1),0),IF($B$3="pm",$H28*OFFSET('Piston Model'!$I$72,($B$18-2000)+($G28-AZ$1),0),"Wrong Code in B3")))),0)</f>
        <v>0</v>
      </c>
      <c r="BA28">
        <f ca="1">IF(BA$1&gt;$G28,IF($B$15="he",IF($B$3="em",$H28*(1-EXP(-0.05599*(BA$1-$G28)))*OFFSET('Exponential Model'!$I$72,($B$18-2000)+($G28-BA$1),0),IF($B$3="dm",$H28*(1-EXP(-0.05599*(BA$1-$G28)))*OFFSET('Dispersion Model'!$I$72,($B$18-2000)+($G28-BA$1),0),IF($B$3="pm",$H28*(1-EXP(-0.05599*(BA$1-$G28)))*OFFSET('Piston Model'!$I$72,($B$18-2000)+($G28-BA$1),0),"Wrong Code in B3"))),IF($B$3="em",$H28*OFFSET('Exponential Model'!$I$72,($B$18-2000)+($G28-BA$1),0),IF($B$3="dm",$H28*OFFSET('Dispersion Model'!$I$72,($B$18-2000)+($G28-BA$1),0),IF($B$3="pm",$H28*OFFSET('Piston Model'!$I$72,($B$18-2000)+($G28-BA$1),0),"Wrong Code in B3")))),0)</f>
        <v>0</v>
      </c>
      <c r="BB28">
        <f ca="1">IF(BB$1&gt;$G28,IF($B$15="he",IF($B$3="em",$H28*(1-EXP(-0.05599*(BB$1-$G28)))*OFFSET('Exponential Model'!$I$72,($B$18-2000)+($G28-BB$1),0),IF($B$3="dm",$H28*(1-EXP(-0.05599*(BB$1-$G28)))*OFFSET('Dispersion Model'!$I$72,($B$18-2000)+($G28-BB$1),0),IF($B$3="pm",$H28*(1-EXP(-0.05599*(BB$1-$G28)))*OFFSET('Piston Model'!$I$72,($B$18-2000)+($G28-BB$1),0),"Wrong Code in B3"))),IF($B$3="em",$H28*OFFSET('Exponential Model'!$I$72,($B$18-2000)+($G28-BB$1),0),IF($B$3="dm",$H28*OFFSET('Dispersion Model'!$I$72,($B$18-2000)+($G28-BB$1),0),IF($B$3="pm",$H28*OFFSET('Piston Model'!$I$72,($B$18-2000)+($G28-BB$1),0),"Wrong Code in B3")))),0)</f>
        <v>0</v>
      </c>
      <c r="BC28">
        <f ca="1">IF(BC$1&gt;$G28,IF($B$15="he",IF($B$3="em",$H28*(1-EXP(-0.05599*(BC$1-$G28)))*OFFSET('Exponential Model'!$I$72,($B$18-2000)+($G28-BC$1),0),IF($B$3="dm",$H28*(1-EXP(-0.05599*(BC$1-$G28)))*OFFSET('Dispersion Model'!$I$72,($B$18-2000)+($G28-BC$1),0),IF($B$3="pm",$H28*(1-EXP(-0.05599*(BC$1-$G28)))*OFFSET('Piston Model'!$I$72,($B$18-2000)+($G28-BC$1),0),"Wrong Code in B3"))),IF($B$3="em",$H28*OFFSET('Exponential Model'!$I$72,($B$18-2000)+($G28-BC$1),0),IF($B$3="dm",$H28*OFFSET('Dispersion Model'!$I$72,($B$18-2000)+($G28-BC$1),0),IF($B$3="pm",$H28*OFFSET('Piston Model'!$I$72,($B$18-2000)+($G28-BC$1),0),"Wrong Code in B3")))),0)</f>
        <v>0</v>
      </c>
      <c r="BD28">
        <f ca="1">IF(BD$1&gt;$G28,IF($B$15="he",IF($B$3="em",$H28*(1-EXP(-0.05599*(BD$1-$G28)))*OFFSET('Exponential Model'!$I$72,($B$18-2000)+($G28-BD$1),0),IF($B$3="dm",$H28*(1-EXP(-0.05599*(BD$1-$G28)))*OFFSET('Dispersion Model'!$I$72,($B$18-2000)+($G28-BD$1),0),IF($B$3="pm",$H28*(1-EXP(-0.05599*(BD$1-$G28)))*OFFSET('Piston Model'!$I$72,($B$18-2000)+($G28-BD$1),0),"Wrong Code in B3"))),IF($B$3="em",$H28*OFFSET('Exponential Model'!$I$72,($B$18-2000)+($G28-BD$1),0),IF($B$3="dm",$H28*OFFSET('Dispersion Model'!$I$72,($B$18-2000)+($G28-BD$1),0),IF($B$3="pm",$H28*OFFSET('Piston Model'!$I$72,($B$18-2000)+($G28-BD$1),0),"Wrong Code in B3")))),0)</f>
        <v>0</v>
      </c>
      <c r="BE28">
        <f ca="1">IF(BE$1&gt;$G28,IF($B$15="he",IF($B$3="em",$H28*(1-EXP(-0.05599*(BE$1-$G28)))*OFFSET('Exponential Model'!$I$72,($B$18-2000)+($G28-BE$1),0),IF($B$3="dm",$H28*(1-EXP(-0.05599*(BE$1-$G28)))*OFFSET('Dispersion Model'!$I$72,($B$18-2000)+($G28-BE$1),0),IF($B$3="pm",$H28*(1-EXP(-0.05599*(BE$1-$G28)))*OFFSET('Piston Model'!$I$72,($B$18-2000)+($G28-BE$1),0),"Wrong Code in B3"))),IF($B$3="em",$H28*OFFSET('Exponential Model'!$I$72,($B$18-2000)+($G28-BE$1),0),IF($B$3="dm",$H28*OFFSET('Dispersion Model'!$I$72,($B$18-2000)+($G28-BE$1),0),IF($B$3="pm",$H28*OFFSET('Piston Model'!$I$72,($B$18-2000)+($G28-BE$1),0),"Wrong Code in B3")))),0)</f>
        <v>0</v>
      </c>
      <c r="BF28">
        <f ca="1">IF(BF$1&gt;$G28,IF($B$15="he",IF($B$3="em",$H28*(1-EXP(-0.05599*(BF$1-$G28)))*OFFSET('Exponential Model'!$I$72,($B$18-2000)+($G28-BF$1),0),IF($B$3="dm",$H28*(1-EXP(-0.05599*(BF$1-$G28)))*OFFSET('Dispersion Model'!$I$72,($B$18-2000)+($G28-BF$1),0),IF($B$3="pm",$H28*(1-EXP(-0.05599*(BF$1-$G28)))*OFFSET('Piston Model'!$I$72,($B$18-2000)+($G28-BF$1),0),"Wrong Code in B3"))),IF($B$3="em",$H28*OFFSET('Exponential Model'!$I$72,($B$18-2000)+($G28-BF$1),0),IF($B$3="dm",$H28*OFFSET('Dispersion Model'!$I$72,($B$18-2000)+($G28-BF$1),0),IF($B$3="pm",$H28*OFFSET('Piston Model'!$I$72,($B$18-2000)+($G28-BF$1),0),"Wrong Code in B3")))),0)</f>
        <v>0</v>
      </c>
      <c r="BG28">
        <f ca="1">IF(BG$1&gt;$G28,IF($B$15="he",IF($B$3="em",$H28*(1-EXP(-0.05599*(BG$1-$G28)))*OFFSET('Exponential Model'!$I$72,($B$18-2000)+($G28-BG$1),0),IF($B$3="dm",$H28*(1-EXP(-0.05599*(BG$1-$G28)))*OFFSET('Dispersion Model'!$I$72,($B$18-2000)+($G28-BG$1),0),IF($B$3="pm",$H28*(1-EXP(-0.05599*(BG$1-$G28)))*OFFSET('Piston Model'!$I$72,($B$18-2000)+($G28-BG$1),0),"Wrong Code in B3"))),IF($B$3="em",$H28*OFFSET('Exponential Model'!$I$72,($B$18-2000)+($G28-BG$1),0),IF($B$3="dm",$H28*OFFSET('Dispersion Model'!$I$72,($B$18-2000)+($G28-BG$1),0),IF($B$3="pm",$H28*OFFSET('Piston Model'!$I$72,($B$18-2000)+($G28-BG$1),0),"Wrong Code in B3")))),0)</f>
        <v>0</v>
      </c>
    </row>
    <row r="29" spans="1:59" x14ac:dyDescent="0.15">
      <c r="G29">
        <v>1957</v>
      </c>
      <c r="H29">
        <f>IF($B$15="tr",'Tritium Input'!H38,IF($B$15="cfc",'CFC Input'!H38,IF($B$15="kr",'85Kr Input'!H38,IF($B$15="he",'Tritium Input'!H38,"Wrong Code in B12!"))))</f>
        <v>21.9</v>
      </c>
      <c r="I29">
        <f ca="1">IF(I$1&gt;$G29,IF($B$15="he",IF($B$3="em",$H29*(1-EXP(-0.05599*(I$1-$G29)))*OFFSET('Exponential Model'!$I$72,($B$18-2000)+($G29-I$1),0),IF($B$3="dm",$H29*(1-EXP(-0.05599*(I$1-$G29)))*OFFSET('Dispersion Model'!$I$72,($B$18-2000)+($G29-I$1),0),IF($B$3="pm",$H29*(1-EXP(-0.05599*(I$1-$G29)))*OFFSET('Piston Model'!$I$72,($B$18-2000)+($G29-I$1),0),"Wrong Code in B3"))),IF($B$3="em",$H29*OFFSET('Exponential Model'!$I$72,($B$18-2000)+($G29-I$1),0),IF($B$3="dm",$H29*OFFSET('Dispersion Model'!$I$72,($B$18-2000)+($G29-I$1),0),IF($B$3="pm",$H29*OFFSET('Piston Model'!$I$72,($B$18-2000)+($G29-I$1),0),"Wrong Code in B3")))),0)</f>
        <v>0</v>
      </c>
      <c r="J29">
        <f ca="1">IF(J$1&gt;$G29,IF($B$15="he",IF($B$3="em",$H29*(1-EXP(-0.05599*(J$1-$G29)))*OFFSET('Exponential Model'!$I$72,($B$18-2000)+($G29-J$1),0),IF($B$3="dm",$H29*(1-EXP(-0.05599*(J$1-$G29)))*OFFSET('Dispersion Model'!$I$72,($B$18-2000)+($G29-J$1),0),IF($B$3="pm",$H29*(1-EXP(-0.05599*(J$1-$G29)))*OFFSET('Piston Model'!$I$72,($B$18-2000)+($G29-J$1),0),"Wrong Code in B3"))),IF($B$3="em",$H29*OFFSET('Exponential Model'!$I$72,($B$18-2000)+($G29-J$1),0),IF($B$3="dm",$H29*OFFSET('Dispersion Model'!$I$72,($B$18-2000)+($G29-J$1),0),IF($B$3="pm",$H29*OFFSET('Piston Model'!$I$72,($B$18-2000)+($G29-J$1),0),"Wrong Code in B3")))),0)</f>
        <v>0</v>
      </c>
      <c r="K29">
        <f ca="1">IF(K$1&gt;$G29,IF($B$15="he",IF($B$3="em",$H29*(1-EXP(-0.05599*(K$1-$G29)))*OFFSET('Exponential Model'!$I$72,($B$18-2000)+($G29-K$1),0),IF($B$3="dm",$H29*(1-EXP(-0.05599*(K$1-$G29)))*OFFSET('Dispersion Model'!$I$72,($B$18-2000)+($G29-K$1),0),IF($B$3="pm",$H29*(1-EXP(-0.05599*(K$1-$G29)))*OFFSET('Piston Model'!$I$72,($B$18-2000)+($G29-K$1),0),"Wrong Code in B3"))),IF($B$3="em",$H29*OFFSET('Exponential Model'!$I$72,($B$18-2000)+($G29-K$1),0),IF($B$3="dm",$H29*OFFSET('Dispersion Model'!$I$72,($B$18-2000)+($G29-K$1),0),IF($B$3="pm",$H29*OFFSET('Piston Model'!$I$72,($B$18-2000)+($G29-K$1),0),"Wrong Code in B3")))),0)</f>
        <v>0</v>
      </c>
      <c r="L29">
        <f ca="1">IF(L$1&gt;$G29,IF($B$15="he",IF($B$3="em",$H29*(1-EXP(-0.05599*(L$1-$G29)))*OFFSET('Exponential Model'!$I$72,($B$18-2000)+($G29-L$1),0),IF($B$3="dm",$H29*(1-EXP(-0.05599*(L$1-$G29)))*OFFSET('Dispersion Model'!$I$72,($B$18-2000)+($G29-L$1),0),IF($B$3="pm",$H29*(1-EXP(-0.05599*(L$1-$G29)))*OFFSET('Piston Model'!$I$72,($B$18-2000)+($G29-L$1),0),"Wrong Code in B3"))),IF($B$3="em",$H29*OFFSET('Exponential Model'!$I$72,($B$18-2000)+($G29-L$1),0),IF($B$3="dm",$H29*OFFSET('Dispersion Model'!$I$72,($B$18-2000)+($G29-L$1),0),IF($B$3="pm",$H29*OFFSET('Piston Model'!$I$72,($B$18-2000)+($G29-L$1),0),"Wrong Code in B3")))),0)</f>
        <v>0</v>
      </c>
      <c r="M29">
        <f ca="1">IF(M$1&gt;$G29,IF($B$15="he",IF($B$3="em",$H29*(1-EXP(-0.05599*(M$1-$G29)))*OFFSET('Exponential Model'!$I$72,($B$18-2000)+($G29-M$1),0),IF($B$3="dm",$H29*(1-EXP(-0.05599*(M$1-$G29)))*OFFSET('Dispersion Model'!$I$72,($B$18-2000)+($G29-M$1),0),IF($B$3="pm",$H29*(1-EXP(-0.05599*(M$1-$G29)))*OFFSET('Piston Model'!$I$72,($B$18-2000)+($G29-M$1),0),"Wrong Code in B3"))),IF($B$3="em",$H29*OFFSET('Exponential Model'!$I$72,($B$18-2000)+($G29-M$1),0),IF($B$3="dm",$H29*OFFSET('Dispersion Model'!$I$72,($B$18-2000)+($G29-M$1),0),IF($B$3="pm",$H29*OFFSET('Piston Model'!$I$72,($B$18-2000)+($G29-M$1),0),"Wrong Code in B3")))),0)</f>
        <v>0</v>
      </c>
      <c r="N29">
        <f ca="1">IF(N$1&gt;$G29,IF($B$15="he",IF($B$3="em",$H29*(1-EXP(-0.05599*(N$1-$G29)))*OFFSET('Exponential Model'!$I$72,($B$18-2000)+($G29-N$1),0),IF($B$3="dm",$H29*(1-EXP(-0.05599*(N$1-$G29)))*OFFSET('Dispersion Model'!$I$72,($B$18-2000)+($G29-N$1),0),IF($B$3="pm",$H29*(1-EXP(-0.05599*(N$1-$G29)))*OFFSET('Piston Model'!$I$72,($B$18-2000)+($G29-N$1),0),"Wrong Code in B3"))),IF($B$3="em",$H29*OFFSET('Exponential Model'!$I$72,($B$18-2000)+($G29-N$1),0),IF($B$3="dm",$H29*OFFSET('Dispersion Model'!$I$72,($B$18-2000)+($G29-N$1),0),IF($B$3="pm",$H29*OFFSET('Piston Model'!$I$72,($B$18-2000)+($G29-N$1),0),"Wrong Code in B3")))),0)</f>
        <v>0</v>
      </c>
      <c r="O29">
        <f ca="1">IF(O$1&gt;$G29,IF($B$15="he",IF($B$3="em",$H29*(1-EXP(-0.05599*(O$1-$G29)))*OFFSET('Exponential Model'!$I$72,($B$18-2000)+($G29-O$1),0),IF($B$3="dm",$H29*(1-EXP(-0.05599*(O$1-$G29)))*OFFSET('Dispersion Model'!$I$72,($B$18-2000)+($G29-O$1),0),IF($B$3="pm",$H29*(1-EXP(-0.05599*(O$1-$G29)))*OFFSET('Piston Model'!$I$72,($B$18-2000)+($G29-O$1),0),"Wrong Code in B3"))),IF($B$3="em",$H29*OFFSET('Exponential Model'!$I$72,($B$18-2000)+($G29-O$1),0),IF($B$3="dm",$H29*OFFSET('Dispersion Model'!$I$72,($B$18-2000)+($G29-O$1),0),IF($B$3="pm",$H29*OFFSET('Piston Model'!$I$72,($B$18-2000)+($G29-O$1),0),"Wrong Code in B3")))),0)</f>
        <v>0</v>
      </c>
      <c r="P29">
        <f ca="1">IF(P$1&gt;$G29,IF($B$15="he",IF($B$3="em",$H29*(1-EXP(-0.05599*(P$1-$G29)))*OFFSET('Exponential Model'!$I$72,($B$18-2000)+($G29-P$1),0),IF($B$3="dm",$H29*(1-EXP(-0.05599*(P$1-$G29)))*OFFSET('Dispersion Model'!$I$72,($B$18-2000)+($G29-P$1),0),IF($B$3="pm",$H29*(1-EXP(-0.05599*(P$1-$G29)))*OFFSET('Piston Model'!$I$72,($B$18-2000)+($G29-P$1),0),"Wrong Code in B3"))),IF($B$3="em",$H29*OFFSET('Exponential Model'!$I$72,($B$18-2000)+($G29-P$1),0),IF($B$3="dm",$H29*OFFSET('Dispersion Model'!$I$72,($B$18-2000)+($G29-P$1),0),IF($B$3="pm",$H29*OFFSET('Piston Model'!$I$72,($B$18-2000)+($G29-P$1),0),"Wrong Code in B3")))),0)</f>
        <v>0</v>
      </c>
      <c r="Q29">
        <f ca="1">IF(Q$1&gt;$G29,IF($B$15="he",IF($B$3="em",$H29*(1-EXP(-0.05599*(Q$1-$G29)))*OFFSET('Exponential Model'!$I$72,($B$18-2000)+($G29-Q$1),0),IF($B$3="dm",$H29*(1-EXP(-0.05599*(Q$1-$G29)))*OFFSET('Dispersion Model'!$I$72,($B$18-2000)+($G29-Q$1),0),IF($B$3="pm",$H29*(1-EXP(-0.05599*(Q$1-$G29)))*OFFSET('Piston Model'!$I$72,($B$18-2000)+($G29-Q$1),0),"Wrong Code in B3"))),IF($B$3="em",$H29*OFFSET('Exponential Model'!$I$72,($B$18-2000)+($G29-Q$1),0),IF($B$3="dm",$H29*OFFSET('Dispersion Model'!$I$72,($B$18-2000)+($G29-Q$1),0),IF($B$3="pm",$H29*OFFSET('Piston Model'!$I$72,($B$18-2000)+($G29-Q$1),0),"Wrong Code in B3")))),0)</f>
        <v>0</v>
      </c>
      <c r="R29">
        <f ca="1">IF(R$1&gt;$G29,IF($B$15="he",IF($B$3="em",$H29*(1-EXP(-0.05599*(R$1-$G29)))*OFFSET('Exponential Model'!$I$72,($B$18-2000)+($G29-R$1),0),IF($B$3="dm",$H29*(1-EXP(-0.05599*(R$1-$G29)))*OFFSET('Dispersion Model'!$I$72,($B$18-2000)+($G29-R$1),0),IF($B$3="pm",$H29*(1-EXP(-0.05599*(R$1-$G29)))*OFFSET('Piston Model'!$I$72,($B$18-2000)+($G29-R$1),0),"Wrong Code in B3"))),IF($B$3="em",$H29*OFFSET('Exponential Model'!$I$72,($B$18-2000)+($G29-R$1),0),IF($B$3="dm",$H29*OFFSET('Dispersion Model'!$I$72,($B$18-2000)+($G29-R$1),0),IF($B$3="pm",$H29*OFFSET('Piston Model'!$I$72,($B$18-2000)+($G29-R$1),0),"Wrong Code in B3")))),0)</f>
        <v>0</v>
      </c>
      <c r="S29">
        <f ca="1">IF(S$1&gt;$G29,IF($B$15="he",IF($B$3="em",$H29*(1-EXP(-0.05599*(S$1-$G29)))*OFFSET('Exponential Model'!$I$72,($B$18-2000)+($G29-S$1),0),IF($B$3="dm",$H29*(1-EXP(-0.05599*(S$1-$G29)))*OFFSET('Dispersion Model'!$I$72,($B$18-2000)+($G29-S$1),0),IF($B$3="pm",$H29*(1-EXP(-0.05599*(S$1-$G29)))*OFFSET('Piston Model'!$I$72,($B$18-2000)+($G29-S$1),0),"Wrong Code in B3"))),IF($B$3="em",$H29*OFFSET('Exponential Model'!$I$72,($B$18-2000)+($G29-S$1),0),IF($B$3="dm",$H29*OFFSET('Dispersion Model'!$I$72,($B$18-2000)+($G29-S$1),0),IF($B$3="pm",$H29*OFFSET('Piston Model'!$I$72,($B$18-2000)+($G29-S$1),0),"Wrong Code in B3")))),0)</f>
        <v>0</v>
      </c>
      <c r="T29">
        <f ca="1">IF(T$1&gt;$G29,IF($B$15="he",IF($B$3="em",$H29*(1-EXP(-0.05599*(T$1-$G29)))*OFFSET('Exponential Model'!$I$72,($B$18-2000)+($G29-T$1),0),IF($B$3="dm",$H29*(1-EXP(-0.05599*(T$1-$G29)))*OFFSET('Dispersion Model'!$I$72,($B$18-2000)+($G29-T$1),0),IF($B$3="pm",$H29*(1-EXP(-0.05599*(T$1-$G29)))*OFFSET('Piston Model'!$I$72,($B$18-2000)+($G29-T$1),0),"Wrong Code in B3"))),IF($B$3="em",$H29*OFFSET('Exponential Model'!$I$72,($B$18-2000)+($G29-T$1),0),IF($B$3="dm",$H29*OFFSET('Dispersion Model'!$I$72,($B$18-2000)+($G29-T$1),0),IF($B$3="pm",$H29*OFFSET('Piston Model'!$I$72,($B$18-2000)+($G29-T$1),0),"Wrong Code in B3")))),0)</f>
        <v>0</v>
      </c>
      <c r="U29">
        <f ca="1">IF(U$1&gt;$G29,IF($B$15="he",IF($B$3="em",$H29*(1-EXP(-0.05599*(U$1-$G29)))*OFFSET('Exponential Model'!$I$72,($B$18-2000)+($G29-U$1),0),IF($B$3="dm",$H29*(1-EXP(-0.05599*(U$1-$G29)))*OFFSET('Dispersion Model'!$I$72,($B$18-2000)+($G29-U$1),0),IF($B$3="pm",$H29*(1-EXP(-0.05599*(U$1-$G29)))*OFFSET('Piston Model'!$I$72,($B$18-2000)+($G29-U$1),0),"Wrong Code in B3"))),IF($B$3="em",$H29*OFFSET('Exponential Model'!$I$72,($B$18-2000)+($G29-U$1),0),IF($B$3="dm",$H29*OFFSET('Dispersion Model'!$I$72,($B$18-2000)+($G29-U$1),0),IF($B$3="pm",$H29*OFFSET('Piston Model'!$I$72,($B$18-2000)+($G29-U$1),0),"Wrong Code in B3")))),0)</f>
        <v>0</v>
      </c>
      <c r="V29">
        <f ca="1">IF(V$1&gt;$G29,IF($B$15="he",IF($B$3="em",$H29*(1-EXP(-0.05599*(V$1-$G29)))*OFFSET('Exponential Model'!$I$72,($B$18-2000)+($G29-V$1),0),IF($B$3="dm",$H29*(1-EXP(-0.05599*(V$1-$G29)))*OFFSET('Dispersion Model'!$I$72,($B$18-2000)+($G29-V$1),0),IF($B$3="pm",$H29*(1-EXP(-0.05599*(V$1-$G29)))*OFFSET('Piston Model'!$I$72,($B$18-2000)+($G29-V$1),0),"Wrong Code in B3"))),IF($B$3="em",$H29*OFFSET('Exponential Model'!$I$72,($B$18-2000)+($G29-V$1),0),IF($B$3="dm",$H29*OFFSET('Dispersion Model'!$I$72,($B$18-2000)+($G29-V$1),0),IF($B$3="pm",$H29*OFFSET('Piston Model'!$I$72,($B$18-2000)+($G29-V$1),0),"Wrong Code in B3")))),0)</f>
        <v>0</v>
      </c>
      <c r="W29">
        <f ca="1">IF(W$1&gt;$G29,IF($B$15="he",IF($B$3="em",$H29*(1-EXP(-0.05599*(W$1-$G29)))*OFFSET('Exponential Model'!$I$72,($B$18-2000)+($G29-W$1),0),IF($B$3="dm",$H29*(1-EXP(-0.05599*(W$1-$G29)))*OFFSET('Dispersion Model'!$I$72,($B$18-2000)+($G29-W$1),0),IF($B$3="pm",$H29*(1-EXP(-0.05599*(W$1-$G29)))*OFFSET('Piston Model'!$I$72,($B$18-2000)+($G29-W$1),0),"Wrong Code in B3"))),IF($B$3="em",$H29*OFFSET('Exponential Model'!$I$72,($B$18-2000)+($G29-W$1),0),IF($B$3="dm",$H29*OFFSET('Dispersion Model'!$I$72,($B$18-2000)+($G29-W$1),0),IF($B$3="pm",$H29*OFFSET('Piston Model'!$I$72,($B$18-2000)+($G29-W$1),0),"Wrong Code in B3")))),0)</f>
        <v>0</v>
      </c>
      <c r="X29">
        <f ca="1">IF(X$1&gt;$G29,IF($B$15="he",IF($B$3="em",$H29*(1-EXP(-0.05599*(X$1-$G29)))*OFFSET('Exponential Model'!$I$72,($B$18-2000)+($G29-X$1),0),IF($B$3="dm",$H29*(1-EXP(-0.05599*(X$1-$G29)))*OFFSET('Dispersion Model'!$I$72,($B$18-2000)+($G29-X$1),0),IF($B$3="pm",$H29*(1-EXP(-0.05599*(X$1-$G29)))*OFFSET('Piston Model'!$I$72,($B$18-2000)+($G29-X$1),0),"Wrong Code in B3"))),IF($B$3="em",$H29*OFFSET('Exponential Model'!$I$72,($B$18-2000)+($G29-X$1),0),IF($B$3="dm",$H29*OFFSET('Dispersion Model'!$I$72,($B$18-2000)+($G29-X$1),0),IF($B$3="pm",$H29*OFFSET('Piston Model'!$I$72,($B$18-2000)+($G29-X$1),0),"Wrong Code in B3")))),0)</f>
        <v>0</v>
      </c>
      <c r="Y29">
        <f ca="1">IF(Y$1&gt;$G29,IF($B$15="he",IF($B$3="em",$H29*(1-EXP(-0.05599*(Y$1-$G29)))*OFFSET('Exponential Model'!$I$72,($B$18-2000)+($G29-Y$1),0),IF($B$3="dm",$H29*(1-EXP(-0.05599*(Y$1-$G29)))*OFFSET('Dispersion Model'!$I$72,($B$18-2000)+($G29-Y$1),0),IF($B$3="pm",$H29*(1-EXP(-0.05599*(Y$1-$G29)))*OFFSET('Piston Model'!$I$72,($B$18-2000)+($G29-Y$1),0),"Wrong Code in B3"))),IF($B$3="em",$H29*OFFSET('Exponential Model'!$I$72,($B$18-2000)+($G29-Y$1),0),IF($B$3="dm",$H29*OFFSET('Dispersion Model'!$I$72,($B$18-2000)+($G29-Y$1),0),IF($B$3="pm",$H29*OFFSET('Piston Model'!$I$72,($B$18-2000)+($G29-Y$1),0),"Wrong Code in B3")))),0)</f>
        <v>0</v>
      </c>
      <c r="Z29">
        <f ca="1">IF(Z$1&gt;$G29,IF($B$15="he",IF($B$3="em",$H29*(1-EXP(-0.05599*(Z$1-$G29)))*OFFSET('Exponential Model'!$I$72,($B$18-2000)+($G29-Z$1),0),IF($B$3="dm",$H29*(1-EXP(-0.05599*(Z$1-$G29)))*OFFSET('Dispersion Model'!$I$72,($B$18-2000)+($G29-Z$1),0),IF($B$3="pm",$H29*(1-EXP(-0.05599*(Z$1-$G29)))*OFFSET('Piston Model'!$I$72,($B$18-2000)+($G29-Z$1),0),"Wrong Code in B3"))),IF($B$3="em",$H29*OFFSET('Exponential Model'!$I$72,($B$18-2000)+($G29-Z$1),0),IF($B$3="dm",$H29*OFFSET('Dispersion Model'!$I$72,($B$18-2000)+($G29-Z$1),0),IF($B$3="pm",$H29*OFFSET('Piston Model'!$I$72,($B$18-2000)+($G29-Z$1),0),"Wrong Code in B3")))),0)</f>
        <v>21.9</v>
      </c>
      <c r="AA29">
        <f ca="1">IF(AA$1&gt;$G29,IF($B$15="he",IF($B$3="em",$H29*(1-EXP(-0.05599*(AA$1-$G29)))*OFFSET('Exponential Model'!$I$72,($B$18-2000)+($G29-AA$1),0),IF($B$3="dm",$H29*(1-EXP(-0.05599*(AA$1-$G29)))*OFFSET('Dispersion Model'!$I$72,($B$18-2000)+($G29-AA$1),0),IF($B$3="pm",$H29*(1-EXP(-0.05599*(AA$1-$G29)))*OFFSET('Piston Model'!$I$72,($B$18-2000)+($G29-AA$1),0),"Wrong Code in B3"))),IF($B$3="em",$H29*OFFSET('Exponential Model'!$I$72,($B$18-2000)+($G29-AA$1),0),IF($B$3="dm",$H29*OFFSET('Dispersion Model'!$I$72,($B$18-2000)+($G29-AA$1),0),IF($B$3="pm",$H29*OFFSET('Piston Model'!$I$72,($B$18-2000)+($G29-AA$1),0),"Wrong Code in B3")))),0)</f>
        <v>0</v>
      </c>
      <c r="AB29">
        <f ca="1">IF(AB$1&gt;$G29,IF($B$15="he",IF($B$3="em",$H29*(1-EXP(-0.05599*(AB$1-$G29)))*OFFSET('Exponential Model'!$I$72,($B$18-2000)+($G29-AB$1),0),IF($B$3="dm",$H29*(1-EXP(-0.05599*(AB$1-$G29)))*OFFSET('Dispersion Model'!$I$72,($B$18-2000)+($G29-AB$1),0),IF($B$3="pm",$H29*(1-EXP(-0.05599*(AB$1-$G29)))*OFFSET('Piston Model'!$I$72,($B$18-2000)+($G29-AB$1),0),"Wrong Code in B3"))),IF($B$3="em",$H29*OFFSET('Exponential Model'!$I$72,($B$18-2000)+($G29-AB$1),0),IF($B$3="dm",$H29*OFFSET('Dispersion Model'!$I$72,($B$18-2000)+($G29-AB$1),0),IF($B$3="pm",$H29*OFFSET('Piston Model'!$I$72,($B$18-2000)+($G29-AB$1),0),"Wrong Code in B3")))),0)</f>
        <v>0</v>
      </c>
      <c r="AC29">
        <f ca="1">IF(AC$1&gt;$G29,IF($B$15="he",IF($B$3="em",$H29*(1-EXP(-0.05599*(AC$1-$G29)))*OFFSET('Exponential Model'!$I$72,($B$18-2000)+($G29-AC$1),0),IF($B$3="dm",$H29*(1-EXP(-0.05599*(AC$1-$G29)))*OFFSET('Dispersion Model'!$I$72,($B$18-2000)+($G29-AC$1),0),IF($B$3="pm",$H29*(1-EXP(-0.05599*(AC$1-$G29)))*OFFSET('Piston Model'!$I$72,($B$18-2000)+($G29-AC$1),0),"Wrong Code in B3"))),IF($B$3="em",$H29*OFFSET('Exponential Model'!$I$72,($B$18-2000)+($G29-AC$1),0),IF($B$3="dm",$H29*OFFSET('Dispersion Model'!$I$72,($B$18-2000)+($G29-AC$1),0),IF($B$3="pm",$H29*OFFSET('Piston Model'!$I$72,($B$18-2000)+($G29-AC$1),0),"Wrong Code in B3")))),0)</f>
        <v>0</v>
      </c>
      <c r="AD29">
        <f ca="1">IF(AD$1&gt;$G29,IF($B$15="he",IF($B$3="em",$H29*(1-EXP(-0.05599*(AD$1-$G29)))*OFFSET('Exponential Model'!$I$72,($B$18-2000)+($G29-AD$1),0),IF($B$3="dm",$H29*(1-EXP(-0.05599*(AD$1-$G29)))*OFFSET('Dispersion Model'!$I$72,($B$18-2000)+($G29-AD$1),0),IF($B$3="pm",$H29*(1-EXP(-0.05599*(AD$1-$G29)))*OFFSET('Piston Model'!$I$72,($B$18-2000)+($G29-AD$1),0),"Wrong Code in B3"))),IF($B$3="em",$H29*OFFSET('Exponential Model'!$I$72,($B$18-2000)+($G29-AD$1),0),IF($B$3="dm",$H29*OFFSET('Dispersion Model'!$I$72,($B$18-2000)+($G29-AD$1),0),IF($B$3="pm",$H29*OFFSET('Piston Model'!$I$72,($B$18-2000)+($G29-AD$1),0),"Wrong Code in B3")))),0)</f>
        <v>0</v>
      </c>
      <c r="AE29">
        <f ca="1">IF(AE$1&gt;$G29,IF($B$15="he",IF($B$3="em",$H29*(1-EXP(-0.05599*(AE$1-$G29)))*OFFSET('Exponential Model'!$I$72,($B$18-2000)+($G29-AE$1),0),IF($B$3="dm",$H29*(1-EXP(-0.05599*(AE$1-$G29)))*OFFSET('Dispersion Model'!$I$72,($B$18-2000)+($G29-AE$1),0),IF($B$3="pm",$H29*(1-EXP(-0.05599*(AE$1-$G29)))*OFFSET('Piston Model'!$I$72,($B$18-2000)+($G29-AE$1),0),"Wrong Code in B3"))),IF($B$3="em",$H29*OFFSET('Exponential Model'!$I$72,($B$18-2000)+($G29-AE$1),0),IF($B$3="dm",$H29*OFFSET('Dispersion Model'!$I$72,($B$18-2000)+($G29-AE$1),0),IF($B$3="pm",$H29*OFFSET('Piston Model'!$I$72,($B$18-2000)+($G29-AE$1),0),"Wrong Code in B3")))),0)</f>
        <v>0</v>
      </c>
      <c r="AF29">
        <f ca="1">IF(AF$1&gt;$G29,IF($B$15="he",IF($B$3="em",$H29*(1-EXP(-0.05599*(AF$1-$G29)))*OFFSET('Exponential Model'!$I$72,($B$18-2000)+($G29-AF$1),0),IF($B$3="dm",$H29*(1-EXP(-0.05599*(AF$1-$G29)))*OFFSET('Dispersion Model'!$I$72,($B$18-2000)+($G29-AF$1),0),IF($B$3="pm",$H29*(1-EXP(-0.05599*(AF$1-$G29)))*OFFSET('Piston Model'!$I$72,($B$18-2000)+($G29-AF$1),0),"Wrong Code in B3"))),IF($B$3="em",$H29*OFFSET('Exponential Model'!$I$72,($B$18-2000)+($G29-AF$1),0),IF($B$3="dm",$H29*OFFSET('Dispersion Model'!$I$72,($B$18-2000)+($G29-AF$1),0),IF($B$3="pm",$H29*OFFSET('Piston Model'!$I$72,($B$18-2000)+($G29-AF$1),0),"Wrong Code in B3")))),0)</f>
        <v>0</v>
      </c>
      <c r="AG29">
        <f ca="1">IF(AG$1&gt;$G29,IF($B$15="he",IF($B$3="em",$H29*(1-EXP(-0.05599*(AG$1-$G29)))*OFFSET('Exponential Model'!$I$72,($B$18-2000)+($G29-AG$1),0),IF($B$3="dm",$H29*(1-EXP(-0.05599*(AG$1-$G29)))*OFFSET('Dispersion Model'!$I$72,($B$18-2000)+($G29-AG$1),0),IF($B$3="pm",$H29*(1-EXP(-0.05599*(AG$1-$G29)))*OFFSET('Piston Model'!$I$72,($B$18-2000)+($G29-AG$1),0),"Wrong Code in B3"))),IF($B$3="em",$H29*OFFSET('Exponential Model'!$I$72,($B$18-2000)+($G29-AG$1),0),IF($B$3="dm",$H29*OFFSET('Dispersion Model'!$I$72,($B$18-2000)+($G29-AG$1),0),IF($B$3="pm",$H29*OFFSET('Piston Model'!$I$72,($B$18-2000)+($G29-AG$1),0),"Wrong Code in B3")))),0)</f>
        <v>0</v>
      </c>
      <c r="AH29">
        <f ca="1">IF(AH$1&gt;$G29,IF($B$15="he",IF($B$3="em",$H29*(1-EXP(-0.05599*(AH$1-$G29)))*OFFSET('Exponential Model'!$I$72,($B$18-2000)+($G29-AH$1),0),IF($B$3="dm",$H29*(1-EXP(-0.05599*(AH$1-$G29)))*OFFSET('Dispersion Model'!$I$72,($B$18-2000)+($G29-AH$1),0),IF($B$3="pm",$H29*(1-EXP(-0.05599*(AH$1-$G29)))*OFFSET('Piston Model'!$I$72,($B$18-2000)+($G29-AH$1),0),"Wrong Code in B3"))),IF($B$3="em",$H29*OFFSET('Exponential Model'!$I$72,($B$18-2000)+($G29-AH$1),0),IF($B$3="dm",$H29*OFFSET('Dispersion Model'!$I$72,($B$18-2000)+($G29-AH$1),0),IF($B$3="pm",$H29*OFFSET('Piston Model'!$I$72,($B$18-2000)+($G29-AH$1),0),"Wrong Code in B3")))),0)</f>
        <v>0</v>
      </c>
      <c r="AI29">
        <f ca="1">IF(AI$1&gt;$G29,IF($B$15="he",IF($B$3="em",$H29*(1-EXP(-0.05599*(AI$1-$G29)))*OFFSET('Exponential Model'!$I$72,($B$18-2000)+($G29-AI$1),0),IF($B$3="dm",$H29*(1-EXP(-0.05599*(AI$1-$G29)))*OFFSET('Dispersion Model'!$I$72,($B$18-2000)+($G29-AI$1),0),IF($B$3="pm",$H29*(1-EXP(-0.05599*(AI$1-$G29)))*OFFSET('Piston Model'!$I$72,($B$18-2000)+($G29-AI$1),0),"Wrong Code in B3"))),IF($B$3="em",$H29*OFFSET('Exponential Model'!$I$72,($B$18-2000)+($G29-AI$1),0),IF($B$3="dm",$H29*OFFSET('Dispersion Model'!$I$72,($B$18-2000)+($G29-AI$1),0),IF($B$3="pm",$H29*OFFSET('Piston Model'!$I$72,($B$18-2000)+($G29-AI$1),0),"Wrong Code in B3")))),0)</f>
        <v>0</v>
      </c>
      <c r="AJ29">
        <f ca="1">IF(AJ$1&gt;$G29,IF($B$15="he",IF($B$3="em",$H29*(1-EXP(-0.05599*(AJ$1-$G29)))*OFFSET('Exponential Model'!$I$72,($B$18-2000)+($G29-AJ$1),0),IF($B$3="dm",$H29*(1-EXP(-0.05599*(AJ$1-$G29)))*OFFSET('Dispersion Model'!$I$72,($B$18-2000)+($G29-AJ$1),0),IF($B$3="pm",$H29*(1-EXP(-0.05599*(AJ$1-$G29)))*OFFSET('Piston Model'!$I$72,($B$18-2000)+($G29-AJ$1),0),"Wrong Code in B3"))),IF($B$3="em",$H29*OFFSET('Exponential Model'!$I$72,($B$18-2000)+($G29-AJ$1),0),IF($B$3="dm",$H29*OFFSET('Dispersion Model'!$I$72,($B$18-2000)+($G29-AJ$1),0),IF($B$3="pm",$H29*OFFSET('Piston Model'!$I$72,($B$18-2000)+($G29-AJ$1),0),"Wrong Code in B3")))),0)</f>
        <v>0</v>
      </c>
      <c r="AK29">
        <f ca="1">IF(AK$1&gt;$G29,IF($B$15="he",IF($B$3="em",$H29*(1-EXP(-0.05599*(AK$1-$G29)))*OFFSET('Exponential Model'!$I$72,($B$18-2000)+($G29-AK$1),0),IF($B$3="dm",$H29*(1-EXP(-0.05599*(AK$1-$G29)))*OFFSET('Dispersion Model'!$I$72,($B$18-2000)+($G29-AK$1),0),IF($B$3="pm",$H29*(1-EXP(-0.05599*(AK$1-$G29)))*OFFSET('Piston Model'!$I$72,($B$18-2000)+($G29-AK$1),0),"Wrong Code in B3"))),IF($B$3="em",$H29*OFFSET('Exponential Model'!$I$72,($B$18-2000)+($G29-AK$1),0),IF($B$3="dm",$H29*OFFSET('Dispersion Model'!$I$72,($B$18-2000)+($G29-AK$1),0),IF($B$3="pm",$H29*OFFSET('Piston Model'!$I$72,($B$18-2000)+($G29-AK$1),0),"Wrong Code in B3")))),0)</f>
        <v>0</v>
      </c>
      <c r="AL29">
        <f ca="1">IF(AL$1&gt;$G29,IF($B$15="he",IF($B$3="em",$H29*(1-EXP(-0.05599*(AL$1-$G29)))*OFFSET('Exponential Model'!$I$72,($B$18-2000)+($G29-AL$1),0),IF($B$3="dm",$H29*(1-EXP(-0.05599*(AL$1-$G29)))*OFFSET('Dispersion Model'!$I$72,($B$18-2000)+($G29-AL$1),0),IF($B$3="pm",$H29*(1-EXP(-0.05599*(AL$1-$G29)))*OFFSET('Piston Model'!$I$72,($B$18-2000)+($G29-AL$1),0),"Wrong Code in B3"))),IF($B$3="em",$H29*OFFSET('Exponential Model'!$I$72,($B$18-2000)+($G29-AL$1),0),IF($B$3="dm",$H29*OFFSET('Dispersion Model'!$I$72,($B$18-2000)+($G29-AL$1),0),IF($B$3="pm",$H29*OFFSET('Piston Model'!$I$72,($B$18-2000)+($G29-AL$1),0),"Wrong Code in B3")))),0)</f>
        <v>0</v>
      </c>
      <c r="AM29">
        <f ca="1">IF(AM$1&gt;$G29,IF($B$15="he",IF($B$3="em",$H29*(1-EXP(-0.05599*(AM$1-$G29)))*OFFSET('Exponential Model'!$I$72,($B$18-2000)+($G29-AM$1),0),IF($B$3="dm",$H29*(1-EXP(-0.05599*(AM$1-$G29)))*OFFSET('Dispersion Model'!$I$72,($B$18-2000)+($G29-AM$1),0),IF($B$3="pm",$H29*(1-EXP(-0.05599*(AM$1-$G29)))*OFFSET('Piston Model'!$I$72,($B$18-2000)+($G29-AM$1),0),"Wrong Code in B3"))),IF($B$3="em",$H29*OFFSET('Exponential Model'!$I$72,($B$18-2000)+($G29-AM$1),0),IF($B$3="dm",$H29*OFFSET('Dispersion Model'!$I$72,($B$18-2000)+($G29-AM$1),0),IF($B$3="pm",$H29*OFFSET('Piston Model'!$I$72,($B$18-2000)+($G29-AM$1),0),"Wrong Code in B3")))),0)</f>
        <v>0</v>
      </c>
      <c r="AN29">
        <f ca="1">IF(AN$1&gt;$G29,IF($B$15="he",IF($B$3="em",$H29*(1-EXP(-0.05599*(AN$1-$G29)))*OFFSET('Exponential Model'!$I$72,($B$18-2000)+($G29-AN$1),0),IF($B$3="dm",$H29*(1-EXP(-0.05599*(AN$1-$G29)))*OFFSET('Dispersion Model'!$I$72,($B$18-2000)+($G29-AN$1),0),IF($B$3="pm",$H29*(1-EXP(-0.05599*(AN$1-$G29)))*OFFSET('Piston Model'!$I$72,($B$18-2000)+($G29-AN$1),0),"Wrong Code in B3"))),IF($B$3="em",$H29*OFFSET('Exponential Model'!$I$72,($B$18-2000)+($G29-AN$1),0),IF($B$3="dm",$H29*OFFSET('Dispersion Model'!$I$72,($B$18-2000)+($G29-AN$1),0),IF($B$3="pm",$H29*OFFSET('Piston Model'!$I$72,($B$18-2000)+($G29-AN$1),0),"Wrong Code in B3")))),0)</f>
        <v>0</v>
      </c>
      <c r="AO29">
        <f ca="1">IF(AO$1&gt;$G29,IF($B$15="he",IF($B$3="em",$H29*(1-EXP(-0.05599*(AO$1-$G29)))*OFFSET('Exponential Model'!$I$72,($B$18-2000)+($G29-AO$1),0),IF($B$3="dm",$H29*(1-EXP(-0.05599*(AO$1-$G29)))*OFFSET('Dispersion Model'!$I$72,($B$18-2000)+($G29-AO$1),0),IF($B$3="pm",$H29*(1-EXP(-0.05599*(AO$1-$G29)))*OFFSET('Piston Model'!$I$72,($B$18-2000)+($G29-AO$1),0),"Wrong Code in B3"))),IF($B$3="em",$H29*OFFSET('Exponential Model'!$I$72,($B$18-2000)+($G29-AO$1),0),IF($B$3="dm",$H29*OFFSET('Dispersion Model'!$I$72,($B$18-2000)+($G29-AO$1),0),IF($B$3="pm",$H29*OFFSET('Piston Model'!$I$72,($B$18-2000)+($G29-AO$1),0),"Wrong Code in B3")))),0)</f>
        <v>0</v>
      </c>
      <c r="AP29">
        <f ca="1">IF(AP$1&gt;$G29,IF($B$15="he",IF($B$3="em",$H29*(1-EXP(-0.05599*(AP$1-$G29)))*OFFSET('Exponential Model'!$I$72,($B$18-2000)+($G29-AP$1),0),IF($B$3="dm",$H29*(1-EXP(-0.05599*(AP$1-$G29)))*OFFSET('Dispersion Model'!$I$72,($B$18-2000)+($G29-AP$1),0),IF($B$3="pm",$H29*(1-EXP(-0.05599*(AP$1-$G29)))*OFFSET('Piston Model'!$I$72,($B$18-2000)+($G29-AP$1),0),"Wrong Code in B3"))),IF($B$3="em",$H29*OFFSET('Exponential Model'!$I$72,($B$18-2000)+($G29-AP$1),0),IF($B$3="dm",$H29*OFFSET('Dispersion Model'!$I$72,($B$18-2000)+($G29-AP$1),0),IF($B$3="pm",$H29*OFFSET('Piston Model'!$I$72,($B$18-2000)+($G29-AP$1),0),"Wrong Code in B3")))),0)</f>
        <v>0</v>
      </c>
      <c r="AQ29">
        <f ca="1">IF(AQ$1&gt;$G29,IF($B$15="he",IF($B$3="em",$H29*(1-EXP(-0.05599*(AQ$1-$G29)))*OFFSET('Exponential Model'!$I$72,($B$18-2000)+($G29-AQ$1),0),IF($B$3="dm",$H29*(1-EXP(-0.05599*(AQ$1-$G29)))*OFFSET('Dispersion Model'!$I$72,($B$18-2000)+($G29-AQ$1),0),IF($B$3="pm",$H29*(1-EXP(-0.05599*(AQ$1-$G29)))*OFFSET('Piston Model'!$I$72,($B$18-2000)+($G29-AQ$1),0),"Wrong Code in B3"))),IF($B$3="em",$H29*OFFSET('Exponential Model'!$I$72,($B$18-2000)+($G29-AQ$1),0),IF($B$3="dm",$H29*OFFSET('Dispersion Model'!$I$72,($B$18-2000)+($G29-AQ$1),0),IF($B$3="pm",$H29*OFFSET('Piston Model'!$I$72,($B$18-2000)+($G29-AQ$1),0),"Wrong Code in B3")))),0)</f>
        <v>0</v>
      </c>
      <c r="AR29">
        <f ca="1">IF(AR$1&gt;$G29,IF($B$15="he",IF($B$3="em",$H29*(1-EXP(-0.05599*(AR$1-$G29)))*OFFSET('Exponential Model'!$I$72,($B$18-2000)+($G29-AR$1),0),IF($B$3="dm",$H29*(1-EXP(-0.05599*(AR$1-$G29)))*OFFSET('Dispersion Model'!$I$72,($B$18-2000)+($G29-AR$1),0),IF($B$3="pm",$H29*(1-EXP(-0.05599*(AR$1-$G29)))*OFFSET('Piston Model'!$I$72,($B$18-2000)+($G29-AR$1),0),"Wrong Code in B3"))),IF($B$3="em",$H29*OFFSET('Exponential Model'!$I$72,($B$18-2000)+($G29-AR$1),0),IF($B$3="dm",$H29*OFFSET('Dispersion Model'!$I$72,($B$18-2000)+($G29-AR$1),0),IF($B$3="pm",$H29*OFFSET('Piston Model'!$I$72,($B$18-2000)+($G29-AR$1),0),"Wrong Code in B3")))),0)</f>
        <v>0</v>
      </c>
      <c r="AS29">
        <f ca="1">IF(AS$1&gt;$G29,IF($B$15="he",IF($B$3="em",$H29*(1-EXP(-0.05599*(AS$1-$G29)))*OFFSET('Exponential Model'!$I$72,($B$18-2000)+($G29-AS$1),0),IF($B$3="dm",$H29*(1-EXP(-0.05599*(AS$1-$G29)))*OFFSET('Dispersion Model'!$I$72,($B$18-2000)+($G29-AS$1),0),IF($B$3="pm",$H29*(1-EXP(-0.05599*(AS$1-$G29)))*OFFSET('Piston Model'!$I$72,($B$18-2000)+($G29-AS$1),0),"Wrong Code in B3"))),IF($B$3="em",$H29*OFFSET('Exponential Model'!$I$72,($B$18-2000)+($G29-AS$1),0),IF($B$3="dm",$H29*OFFSET('Dispersion Model'!$I$72,($B$18-2000)+($G29-AS$1),0),IF($B$3="pm",$H29*OFFSET('Piston Model'!$I$72,($B$18-2000)+($G29-AS$1),0),"Wrong Code in B3")))),0)</f>
        <v>0</v>
      </c>
      <c r="AT29">
        <f ca="1">IF(AT$1&gt;$G29,IF($B$15="he",IF($B$3="em",$H29*(1-EXP(-0.05599*(AT$1-$G29)))*OFFSET('Exponential Model'!$I$72,($B$18-2000)+($G29-AT$1),0),IF($B$3="dm",$H29*(1-EXP(-0.05599*(AT$1-$G29)))*OFFSET('Dispersion Model'!$I$72,($B$18-2000)+($G29-AT$1),0),IF($B$3="pm",$H29*(1-EXP(-0.05599*(AT$1-$G29)))*OFFSET('Piston Model'!$I$72,($B$18-2000)+($G29-AT$1),0),"Wrong Code in B3"))),IF($B$3="em",$H29*OFFSET('Exponential Model'!$I$72,($B$18-2000)+($G29-AT$1),0),IF($B$3="dm",$H29*OFFSET('Dispersion Model'!$I$72,($B$18-2000)+($G29-AT$1),0),IF($B$3="pm",$H29*OFFSET('Piston Model'!$I$72,($B$18-2000)+($G29-AT$1),0),"Wrong Code in B3")))),0)</f>
        <v>0</v>
      </c>
      <c r="AU29">
        <f ca="1">IF(AU$1&gt;$G29,IF($B$15="he",IF($B$3="em",$H29*(1-EXP(-0.05599*(AU$1-$G29)))*OFFSET('Exponential Model'!$I$72,($B$18-2000)+($G29-AU$1),0),IF($B$3="dm",$H29*(1-EXP(-0.05599*(AU$1-$G29)))*OFFSET('Dispersion Model'!$I$72,($B$18-2000)+($G29-AU$1),0),IF($B$3="pm",$H29*(1-EXP(-0.05599*(AU$1-$G29)))*OFFSET('Piston Model'!$I$72,($B$18-2000)+($G29-AU$1),0),"Wrong Code in B3"))),IF($B$3="em",$H29*OFFSET('Exponential Model'!$I$72,($B$18-2000)+($G29-AU$1),0),IF($B$3="dm",$H29*OFFSET('Dispersion Model'!$I$72,($B$18-2000)+($G29-AU$1),0),IF($B$3="pm",$H29*OFFSET('Piston Model'!$I$72,($B$18-2000)+($G29-AU$1),0),"Wrong Code in B3")))),0)</f>
        <v>0</v>
      </c>
      <c r="AV29">
        <f ca="1">IF(AV$1&gt;$G29,IF($B$15="he",IF($B$3="em",$H29*(1-EXP(-0.05599*(AV$1-$G29)))*OFFSET('Exponential Model'!$I$72,($B$18-2000)+($G29-AV$1),0),IF($B$3="dm",$H29*(1-EXP(-0.05599*(AV$1-$G29)))*OFFSET('Dispersion Model'!$I$72,($B$18-2000)+($G29-AV$1),0),IF($B$3="pm",$H29*(1-EXP(-0.05599*(AV$1-$G29)))*OFFSET('Piston Model'!$I$72,($B$18-2000)+($G29-AV$1),0),"Wrong Code in B3"))),IF($B$3="em",$H29*OFFSET('Exponential Model'!$I$72,($B$18-2000)+($G29-AV$1),0),IF($B$3="dm",$H29*OFFSET('Dispersion Model'!$I$72,($B$18-2000)+($G29-AV$1),0),IF($B$3="pm",$H29*OFFSET('Piston Model'!$I$72,($B$18-2000)+($G29-AV$1),0),"Wrong Code in B3")))),0)</f>
        <v>0</v>
      </c>
      <c r="AW29">
        <f ca="1">IF(AW$1&gt;$G29,IF($B$15="he",IF($B$3="em",$H29*(1-EXP(-0.05599*(AW$1-$G29)))*OFFSET('Exponential Model'!$I$72,($B$18-2000)+($G29-AW$1),0),IF($B$3="dm",$H29*(1-EXP(-0.05599*(AW$1-$G29)))*OFFSET('Dispersion Model'!$I$72,($B$18-2000)+($G29-AW$1),0),IF($B$3="pm",$H29*(1-EXP(-0.05599*(AW$1-$G29)))*OFFSET('Piston Model'!$I$72,($B$18-2000)+($G29-AW$1),0),"Wrong Code in B3"))),IF($B$3="em",$H29*OFFSET('Exponential Model'!$I$72,($B$18-2000)+($G29-AW$1),0),IF($B$3="dm",$H29*OFFSET('Dispersion Model'!$I$72,($B$18-2000)+($G29-AW$1),0),IF($B$3="pm",$H29*OFFSET('Piston Model'!$I$72,($B$18-2000)+($G29-AW$1),0),"Wrong Code in B3")))),0)</f>
        <v>0</v>
      </c>
      <c r="AX29">
        <f ca="1">IF(AX$1&gt;$G29,IF($B$15="he",IF($B$3="em",$H29*(1-EXP(-0.05599*(AX$1-$G29)))*OFFSET('Exponential Model'!$I$72,($B$18-2000)+($G29-AX$1),0),IF($B$3="dm",$H29*(1-EXP(-0.05599*(AX$1-$G29)))*OFFSET('Dispersion Model'!$I$72,($B$18-2000)+($G29-AX$1),0),IF($B$3="pm",$H29*(1-EXP(-0.05599*(AX$1-$G29)))*OFFSET('Piston Model'!$I$72,($B$18-2000)+($G29-AX$1),0),"Wrong Code in B3"))),IF($B$3="em",$H29*OFFSET('Exponential Model'!$I$72,($B$18-2000)+($G29-AX$1),0),IF($B$3="dm",$H29*OFFSET('Dispersion Model'!$I$72,($B$18-2000)+($G29-AX$1),0),IF($B$3="pm",$H29*OFFSET('Piston Model'!$I$72,($B$18-2000)+($G29-AX$1),0),"Wrong Code in B3")))),0)</f>
        <v>0</v>
      </c>
      <c r="AY29">
        <f ca="1">IF(AY$1&gt;$G29,IF($B$15="he",IF($B$3="em",$H29*(1-EXP(-0.05599*(AY$1-$G29)))*OFFSET('Exponential Model'!$I$72,($B$18-2000)+($G29-AY$1),0),IF($B$3="dm",$H29*(1-EXP(-0.05599*(AY$1-$G29)))*OFFSET('Dispersion Model'!$I$72,($B$18-2000)+($G29-AY$1),0),IF($B$3="pm",$H29*(1-EXP(-0.05599*(AY$1-$G29)))*OFFSET('Piston Model'!$I$72,($B$18-2000)+($G29-AY$1),0),"Wrong Code in B3"))),IF($B$3="em",$H29*OFFSET('Exponential Model'!$I$72,($B$18-2000)+($G29-AY$1),0),IF($B$3="dm",$H29*OFFSET('Dispersion Model'!$I$72,($B$18-2000)+($G29-AY$1),0),IF($B$3="pm",$H29*OFFSET('Piston Model'!$I$72,($B$18-2000)+($G29-AY$1),0),"Wrong Code in B3")))),0)</f>
        <v>0</v>
      </c>
      <c r="AZ29">
        <f ca="1">IF(AZ$1&gt;$G29,IF($B$15="he",IF($B$3="em",$H29*(1-EXP(-0.05599*(AZ$1-$G29)))*OFFSET('Exponential Model'!$I$72,($B$18-2000)+($G29-AZ$1),0),IF($B$3="dm",$H29*(1-EXP(-0.05599*(AZ$1-$G29)))*OFFSET('Dispersion Model'!$I$72,($B$18-2000)+($G29-AZ$1),0),IF($B$3="pm",$H29*(1-EXP(-0.05599*(AZ$1-$G29)))*OFFSET('Piston Model'!$I$72,($B$18-2000)+($G29-AZ$1),0),"Wrong Code in B3"))),IF($B$3="em",$H29*OFFSET('Exponential Model'!$I$72,($B$18-2000)+($G29-AZ$1),0),IF($B$3="dm",$H29*OFFSET('Dispersion Model'!$I$72,($B$18-2000)+($G29-AZ$1),0),IF($B$3="pm",$H29*OFFSET('Piston Model'!$I$72,($B$18-2000)+($G29-AZ$1),0),"Wrong Code in B3")))),0)</f>
        <v>0</v>
      </c>
      <c r="BA29">
        <f ca="1">IF(BA$1&gt;$G29,IF($B$15="he",IF($B$3="em",$H29*(1-EXP(-0.05599*(BA$1-$G29)))*OFFSET('Exponential Model'!$I$72,($B$18-2000)+($G29-BA$1),0),IF($B$3="dm",$H29*(1-EXP(-0.05599*(BA$1-$G29)))*OFFSET('Dispersion Model'!$I$72,($B$18-2000)+($G29-BA$1),0),IF($B$3="pm",$H29*(1-EXP(-0.05599*(BA$1-$G29)))*OFFSET('Piston Model'!$I$72,($B$18-2000)+($G29-BA$1),0),"Wrong Code in B3"))),IF($B$3="em",$H29*OFFSET('Exponential Model'!$I$72,($B$18-2000)+($G29-BA$1),0),IF($B$3="dm",$H29*OFFSET('Dispersion Model'!$I$72,($B$18-2000)+($G29-BA$1),0),IF($B$3="pm",$H29*OFFSET('Piston Model'!$I$72,($B$18-2000)+($G29-BA$1),0),"Wrong Code in B3")))),0)</f>
        <v>0</v>
      </c>
      <c r="BB29">
        <f ca="1">IF(BB$1&gt;$G29,IF($B$15="he",IF($B$3="em",$H29*(1-EXP(-0.05599*(BB$1-$G29)))*OFFSET('Exponential Model'!$I$72,($B$18-2000)+($G29-BB$1),0),IF($B$3="dm",$H29*(1-EXP(-0.05599*(BB$1-$G29)))*OFFSET('Dispersion Model'!$I$72,($B$18-2000)+($G29-BB$1),0),IF($B$3="pm",$H29*(1-EXP(-0.05599*(BB$1-$G29)))*OFFSET('Piston Model'!$I$72,($B$18-2000)+($G29-BB$1),0),"Wrong Code in B3"))),IF($B$3="em",$H29*OFFSET('Exponential Model'!$I$72,($B$18-2000)+($G29-BB$1),0),IF($B$3="dm",$H29*OFFSET('Dispersion Model'!$I$72,($B$18-2000)+($G29-BB$1),0),IF($B$3="pm",$H29*OFFSET('Piston Model'!$I$72,($B$18-2000)+($G29-BB$1),0),"Wrong Code in B3")))),0)</f>
        <v>0</v>
      </c>
      <c r="BC29">
        <f ca="1">IF(BC$1&gt;$G29,IF($B$15="he",IF($B$3="em",$H29*(1-EXP(-0.05599*(BC$1-$G29)))*OFFSET('Exponential Model'!$I$72,($B$18-2000)+($G29-BC$1),0),IF($B$3="dm",$H29*(1-EXP(-0.05599*(BC$1-$G29)))*OFFSET('Dispersion Model'!$I$72,($B$18-2000)+($G29-BC$1),0),IF($B$3="pm",$H29*(1-EXP(-0.05599*(BC$1-$G29)))*OFFSET('Piston Model'!$I$72,($B$18-2000)+($G29-BC$1),0),"Wrong Code in B3"))),IF($B$3="em",$H29*OFFSET('Exponential Model'!$I$72,($B$18-2000)+($G29-BC$1),0),IF($B$3="dm",$H29*OFFSET('Dispersion Model'!$I$72,($B$18-2000)+($G29-BC$1),0),IF($B$3="pm",$H29*OFFSET('Piston Model'!$I$72,($B$18-2000)+($G29-BC$1),0),"Wrong Code in B3")))),0)</f>
        <v>0</v>
      </c>
      <c r="BD29">
        <f ca="1">IF(BD$1&gt;$G29,IF($B$15="he",IF($B$3="em",$H29*(1-EXP(-0.05599*(BD$1-$G29)))*OFFSET('Exponential Model'!$I$72,($B$18-2000)+($G29-BD$1),0),IF($B$3="dm",$H29*(1-EXP(-0.05599*(BD$1-$G29)))*OFFSET('Dispersion Model'!$I$72,($B$18-2000)+($G29-BD$1),0),IF($B$3="pm",$H29*(1-EXP(-0.05599*(BD$1-$G29)))*OFFSET('Piston Model'!$I$72,($B$18-2000)+($G29-BD$1),0),"Wrong Code in B3"))),IF($B$3="em",$H29*OFFSET('Exponential Model'!$I$72,($B$18-2000)+($G29-BD$1),0),IF($B$3="dm",$H29*OFFSET('Dispersion Model'!$I$72,($B$18-2000)+($G29-BD$1),0),IF($B$3="pm",$H29*OFFSET('Piston Model'!$I$72,($B$18-2000)+($G29-BD$1),0),"Wrong Code in B3")))),0)</f>
        <v>0</v>
      </c>
      <c r="BE29">
        <f ca="1">IF(BE$1&gt;$G29,IF($B$15="he",IF($B$3="em",$H29*(1-EXP(-0.05599*(BE$1-$G29)))*OFFSET('Exponential Model'!$I$72,($B$18-2000)+($G29-BE$1),0),IF($B$3="dm",$H29*(1-EXP(-0.05599*(BE$1-$G29)))*OFFSET('Dispersion Model'!$I$72,($B$18-2000)+($G29-BE$1),0),IF($B$3="pm",$H29*(1-EXP(-0.05599*(BE$1-$G29)))*OFFSET('Piston Model'!$I$72,($B$18-2000)+($G29-BE$1),0),"Wrong Code in B3"))),IF($B$3="em",$H29*OFFSET('Exponential Model'!$I$72,($B$18-2000)+($G29-BE$1),0),IF($B$3="dm",$H29*OFFSET('Dispersion Model'!$I$72,($B$18-2000)+($G29-BE$1),0),IF($B$3="pm",$H29*OFFSET('Piston Model'!$I$72,($B$18-2000)+($G29-BE$1),0),"Wrong Code in B3")))),0)</f>
        <v>0</v>
      </c>
      <c r="BF29">
        <f ca="1">IF(BF$1&gt;$G29,IF($B$15="he",IF($B$3="em",$H29*(1-EXP(-0.05599*(BF$1-$G29)))*OFFSET('Exponential Model'!$I$72,($B$18-2000)+($G29-BF$1),0),IF($B$3="dm",$H29*(1-EXP(-0.05599*(BF$1-$G29)))*OFFSET('Dispersion Model'!$I$72,($B$18-2000)+($G29-BF$1),0),IF($B$3="pm",$H29*(1-EXP(-0.05599*(BF$1-$G29)))*OFFSET('Piston Model'!$I$72,($B$18-2000)+($G29-BF$1),0),"Wrong Code in B3"))),IF($B$3="em",$H29*OFFSET('Exponential Model'!$I$72,($B$18-2000)+($G29-BF$1),0),IF($B$3="dm",$H29*OFFSET('Dispersion Model'!$I$72,($B$18-2000)+($G29-BF$1),0),IF($B$3="pm",$H29*OFFSET('Piston Model'!$I$72,($B$18-2000)+($G29-BF$1),0),"Wrong Code in B3")))),0)</f>
        <v>0</v>
      </c>
      <c r="BG29">
        <f ca="1">IF(BG$1&gt;$G29,IF($B$15="he",IF($B$3="em",$H29*(1-EXP(-0.05599*(BG$1-$G29)))*OFFSET('Exponential Model'!$I$72,($B$18-2000)+($G29-BG$1),0),IF($B$3="dm",$H29*(1-EXP(-0.05599*(BG$1-$G29)))*OFFSET('Dispersion Model'!$I$72,($B$18-2000)+($G29-BG$1),0),IF($B$3="pm",$H29*(1-EXP(-0.05599*(BG$1-$G29)))*OFFSET('Piston Model'!$I$72,($B$18-2000)+($G29-BG$1),0),"Wrong Code in B3"))),IF($B$3="em",$H29*OFFSET('Exponential Model'!$I$72,($B$18-2000)+($G29-BG$1),0),IF($B$3="dm",$H29*OFFSET('Dispersion Model'!$I$72,($B$18-2000)+($G29-BG$1),0),IF($B$3="pm",$H29*OFFSET('Piston Model'!$I$72,($B$18-2000)+($G29-BG$1),0),"Wrong Code in B3")))),0)</f>
        <v>0</v>
      </c>
    </row>
    <row r="30" spans="1:59" x14ac:dyDescent="0.15">
      <c r="A30" t="s">
        <v>19</v>
      </c>
      <c r="G30">
        <v>1958</v>
      </c>
      <c r="H30">
        <f>IF($B$15="tr",'Tritium Input'!H39,IF($B$15="cfc",'CFC Input'!H39,IF($B$15="kr",'85Kr Input'!H39,IF($B$15="he",'Tritium Input'!H39,"Wrong Code in B12!"))))</f>
        <v>25.4</v>
      </c>
      <c r="I30">
        <f ca="1">IF(I$1&gt;$G30,IF($B$15="he",IF($B$3="em",$H30*(1-EXP(-0.05599*(I$1-$G30)))*OFFSET('Exponential Model'!$I$72,($B$18-2000)+($G30-I$1),0),IF($B$3="dm",$H30*(1-EXP(-0.05599*(I$1-$G30)))*OFFSET('Dispersion Model'!$I$72,($B$18-2000)+($G30-I$1),0),IF($B$3="pm",$H30*(1-EXP(-0.05599*(I$1-$G30)))*OFFSET('Piston Model'!$I$72,($B$18-2000)+($G30-I$1),0),"Wrong Code in B3"))),IF($B$3="em",$H30*OFFSET('Exponential Model'!$I$72,($B$18-2000)+($G30-I$1),0),IF($B$3="dm",$H30*OFFSET('Dispersion Model'!$I$72,($B$18-2000)+($G30-I$1),0),IF($B$3="pm",$H30*OFFSET('Piston Model'!$I$72,($B$18-2000)+($G30-I$1),0),"Wrong Code in B3")))),0)</f>
        <v>0</v>
      </c>
      <c r="J30">
        <f ca="1">IF(J$1&gt;$G30,IF($B$15="he",IF($B$3="em",$H30*(1-EXP(-0.05599*(J$1-$G30)))*OFFSET('Exponential Model'!$I$72,($B$18-2000)+($G30-J$1),0),IF($B$3="dm",$H30*(1-EXP(-0.05599*(J$1-$G30)))*OFFSET('Dispersion Model'!$I$72,($B$18-2000)+($G30-J$1),0),IF($B$3="pm",$H30*(1-EXP(-0.05599*(J$1-$G30)))*OFFSET('Piston Model'!$I$72,($B$18-2000)+($G30-J$1),0),"Wrong Code in B3"))),IF($B$3="em",$H30*OFFSET('Exponential Model'!$I$72,($B$18-2000)+($G30-J$1),0),IF($B$3="dm",$H30*OFFSET('Dispersion Model'!$I$72,($B$18-2000)+($G30-J$1),0),IF($B$3="pm",$H30*OFFSET('Piston Model'!$I$72,($B$18-2000)+($G30-J$1),0),"Wrong Code in B3")))),0)</f>
        <v>0</v>
      </c>
      <c r="K30">
        <f ca="1">IF(K$1&gt;$G30,IF($B$15="he",IF($B$3="em",$H30*(1-EXP(-0.05599*(K$1-$G30)))*OFFSET('Exponential Model'!$I$72,($B$18-2000)+($G30-K$1),0),IF($B$3="dm",$H30*(1-EXP(-0.05599*(K$1-$G30)))*OFFSET('Dispersion Model'!$I$72,($B$18-2000)+($G30-K$1),0),IF($B$3="pm",$H30*(1-EXP(-0.05599*(K$1-$G30)))*OFFSET('Piston Model'!$I$72,($B$18-2000)+($G30-K$1),0),"Wrong Code in B3"))),IF($B$3="em",$H30*OFFSET('Exponential Model'!$I$72,($B$18-2000)+($G30-K$1),0),IF($B$3="dm",$H30*OFFSET('Dispersion Model'!$I$72,($B$18-2000)+($G30-K$1),0),IF($B$3="pm",$H30*OFFSET('Piston Model'!$I$72,($B$18-2000)+($G30-K$1),0),"Wrong Code in B3")))),0)</f>
        <v>0</v>
      </c>
      <c r="L30">
        <f ca="1">IF(L$1&gt;$G30,IF($B$15="he",IF($B$3="em",$H30*(1-EXP(-0.05599*(L$1-$G30)))*OFFSET('Exponential Model'!$I$72,($B$18-2000)+($G30-L$1),0),IF($B$3="dm",$H30*(1-EXP(-0.05599*(L$1-$G30)))*OFFSET('Dispersion Model'!$I$72,($B$18-2000)+($G30-L$1),0),IF($B$3="pm",$H30*(1-EXP(-0.05599*(L$1-$G30)))*OFFSET('Piston Model'!$I$72,($B$18-2000)+($G30-L$1),0),"Wrong Code in B3"))),IF($B$3="em",$H30*OFFSET('Exponential Model'!$I$72,($B$18-2000)+($G30-L$1),0),IF($B$3="dm",$H30*OFFSET('Dispersion Model'!$I$72,($B$18-2000)+($G30-L$1),0),IF($B$3="pm",$H30*OFFSET('Piston Model'!$I$72,($B$18-2000)+($G30-L$1),0),"Wrong Code in B3")))),0)</f>
        <v>0</v>
      </c>
      <c r="M30">
        <f ca="1">IF(M$1&gt;$G30,IF($B$15="he",IF($B$3="em",$H30*(1-EXP(-0.05599*(M$1-$G30)))*OFFSET('Exponential Model'!$I$72,($B$18-2000)+($G30-M$1),0),IF($B$3="dm",$H30*(1-EXP(-0.05599*(M$1-$G30)))*OFFSET('Dispersion Model'!$I$72,($B$18-2000)+($G30-M$1),0),IF($B$3="pm",$H30*(1-EXP(-0.05599*(M$1-$G30)))*OFFSET('Piston Model'!$I$72,($B$18-2000)+($G30-M$1),0),"Wrong Code in B3"))),IF($B$3="em",$H30*OFFSET('Exponential Model'!$I$72,($B$18-2000)+($G30-M$1),0),IF($B$3="dm",$H30*OFFSET('Dispersion Model'!$I$72,($B$18-2000)+($G30-M$1),0),IF($B$3="pm",$H30*OFFSET('Piston Model'!$I$72,($B$18-2000)+($G30-M$1),0),"Wrong Code in B3")))),0)</f>
        <v>0</v>
      </c>
      <c r="N30">
        <f ca="1">IF(N$1&gt;$G30,IF($B$15="he",IF($B$3="em",$H30*(1-EXP(-0.05599*(N$1-$G30)))*OFFSET('Exponential Model'!$I$72,($B$18-2000)+($G30-N$1),0),IF($B$3="dm",$H30*(1-EXP(-0.05599*(N$1-$G30)))*OFFSET('Dispersion Model'!$I$72,($B$18-2000)+($G30-N$1),0),IF($B$3="pm",$H30*(1-EXP(-0.05599*(N$1-$G30)))*OFFSET('Piston Model'!$I$72,($B$18-2000)+($G30-N$1),0),"Wrong Code in B3"))),IF($B$3="em",$H30*OFFSET('Exponential Model'!$I$72,($B$18-2000)+($G30-N$1),0),IF($B$3="dm",$H30*OFFSET('Dispersion Model'!$I$72,($B$18-2000)+($G30-N$1),0),IF($B$3="pm",$H30*OFFSET('Piston Model'!$I$72,($B$18-2000)+($G30-N$1),0),"Wrong Code in B3")))),0)</f>
        <v>0</v>
      </c>
      <c r="O30">
        <f ca="1">IF(O$1&gt;$G30,IF($B$15="he",IF($B$3="em",$H30*(1-EXP(-0.05599*(O$1-$G30)))*OFFSET('Exponential Model'!$I$72,($B$18-2000)+($G30-O$1),0),IF($B$3="dm",$H30*(1-EXP(-0.05599*(O$1-$G30)))*OFFSET('Dispersion Model'!$I$72,($B$18-2000)+($G30-O$1),0),IF($B$3="pm",$H30*(1-EXP(-0.05599*(O$1-$G30)))*OFFSET('Piston Model'!$I$72,($B$18-2000)+($G30-O$1),0),"Wrong Code in B3"))),IF($B$3="em",$H30*OFFSET('Exponential Model'!$I$72,($B$18-2000)+($G30-O$1),0),IF($B$3="dm",$H30*OFFSET('Dispersion Model'!$I$72,($B$18-2000)+($G30-O$1),0),IF($B$3="pm",$H30*OFFSET('Piston Model'!$I$72,($B$18-2000)+($G30-O$1),0),"Wrong Code in B3")))),0)</f>
        <v>0</v>
      </c>
      <c r="P30">
        <f ca="1">IF(P$1&gt;$G30,IF($B$15="he",IF($B$3="em",$H30*(1-EXP(-0.05599*(P$1-$G30)))*OFFSET('Exponential Model'!$I$72,($B$18-2000)+($G30-P$1),0),IF($B$3="dm",$H30*(1-EXP(-0.05599*(P$1-$G30)))*OFFSET('Dispersion Model'!$I$72,($B$18-2000)+($G30-P$1),0),IF($B$3="pm",$H30*(1-EXP(-0.05599*(P$1-$G30)))*OFFSET('Piston Model'!$I$72,($B$18-2000)+($G30-P$1),0),"Wrong Code in B3"))),IF($B$3="em",$H30*OFFSET('Exponential Model'!$I$72,($B$18-2000)+($G30-P$1),0),IF($B$3="dm",$H30*OFFSET('Dispersion Model'!$I$72,($B$18-2000)+($G30-P$1),0),IF($B$3="pm",$H30*OFFSET('Piston Model'!$I$72,($B$18-2000)+($G30-P$1),0),"Wrong Code in B3")))),0)</f>
        <v>0</v>
      </c>
      <c r="Q30">
        <f ca="1">IF(Q$1&gt;$G30,IF($B$15="he",IF($B$3="em",$H30*(1-EXP(-0.05599*(Q$1-$G30)))*OFFSET('Exponential Model'!$I$72,($B$18-2000)+($G30-Q$1),0),IF($B$3="dm",$H30*(1-EXP(-0.05599*(Q$1-$G30)))*OFFSET('Dispersion Model'!$I$72,($B$18-2000)+($G30-Q$1),0),IF($B$3="pm",$H30*(1-EXP(-0.05599*(Q$1-$G30)))*OFFSET('Piston Model'!$I$72,($B$18-2000)+($G30-Q$1),0),"Wrong Code in B3"))),IF($B$3="em",$H30*OFFSET('Exponential Model'!$I$72,($B$18-2000)+($G30-Q$1),0),IF($B$3="dm",$H30*OFFSET('Dispersion Model'!$I$72,($B$18-2000)+($G30-Q$1),0),IF($B$3="pm",$H30*OFFSET('Piston Model'!$I$72,($B$18-2000)+($G30-Q$1),0),"Wrong Code in B3")))),0)</f>
        <v>0</v>
      </c>
      <c r="R30">
        <f ca="1">IF(R$1&gt;$G30,IF($B$15="he",IF($B$3="em",$H30*(1-EXP(-0.05599*(R$1-$G30)))*OFFSET('Exponential Model'!$I$72,($B$18-2000)+($G30-R$1),0),IF($B$3="dm",$H30*(1-EXP(-0.05599*(R$1-$G30)))*OFFSET('Dispersion Model'!$I$72,($B$18-2000)+($G30-R$1),0),IF($B$3="pm",$H30*(1-EXP(-0.05599*(R$1-$G30)))*OFFSET('Piston Model'!$I$72,($B$18-2000)+($G30-R$1),0),"Wrong Code in B3"))),IF($B$3="em",$H30*OFFSET('Exponential Model'!$I$72,($B$18-2000)+($G30-R$1),0),IF($B$3="dm",$H30*OFFSET('Dispersion Model'!$I$72,($B$18-2000)+($G30-R$1),0),IF($B$3="pm",$H30*OFFSET('Piston Model'!$I$72,($B$18-2000)+($G30-R$1),0),"Wrong Code in B3")))),0)</f>
        <v>0</v>
      </c>
      <c r="S30">
        <f ca="1">IF(S$1&gt;$G30,IF($B$15="he",IF($B$3="em",$H30*(1-EXP(-0.05599*(S$1-$G30)))*OFFSET('Exponential Model'!$I$72,($B$18-2000)+($G30-S$1),0),IF($B$3="dm",$H30*(1-EXP(-0.05599*(S$1-$G30)))*OFFSET('Dispersion Model'!$I$72,($B$18-2000)+($G30-S$1),0),IF($B$3="pm",$H30*(1-EXP(-0.05599*(S$1-$G30)))*OFFSET('Piston Model'!$I$72,($B$18-2000)+($G30-S$1),0),"Wrong Code in B3"))),IF($B$3="em",$H30*OFFSET('Exponential Model'!$I$72,($B$18-2000)+($G30-S$1),0),IF($B$3="dm",$H30*OFFSET('Dispersion Model'!$I$72,($B$18-2000)+($G30-S$1),0),IF($B$3="pm",$H30*OFFSET('Piston Model'!$I$72,($B$18-2000)+($G30-S$1),0),"Wrong Code in B3")))),0)</f>
        <v>0</v>
      </c>
      <c r="T30">
        <f ca="1">IF(T$1&gt;$G30,IF($B$15="he",IF($B$3="em",$H30*(1-EXP(-0.05599*(T$1-$G30)))*OFFSET('Exponential Model'!$I$72,($B$18-2000)+($G30-T$1),0),IF($B$3="dm",$H30*(1-EXP(-0.05599*(T$1-$G30)))*OFFSET('Dispersion Model'!$I$72,($B$18-2000)+($G30-T$1),0),IF($B$3="pm",$H30*(1-EXP(-0.05599*(T$1-$G30)))*OFFSET('Piston Model'!$I$72,($B$18-2000)+($G30-T$1),0),"Wrong Code in B3"))),IF($B$3="em",$H30*OFFSET('Exponential Model'!$I$72,($B$18-2000)+($G30-T$1),0),IF($B$3="dm",$H30*OFFSET('Dispersion Model'!$I$72,($B$18-2000)+($G30-T$1),0),IF($B$3="pm",$H30*OFFSET('Piston Model'!$I$72,($B$18-2000)+($G30-T$1),0),"Wrong Code in B3")))),0)</f>
        <v>0</v>
      </c>
      <c r="U30">
        <f ca="1">IF(U$1&gt;$G30,IF($B$15="he",IF($B$3="em",$H30*(1-EXP(-0.05599*(U$1-$G30)))*OFFSET('Exponential Model'!$I$72,($B$18-2000)+($G30-U$1),0),IF($B$3="dm",$H30*(1-EXP(-0.05599*(U$1-$G30)))*OFFSET('Dispersion Model'!$I$72,($B$18-2000)+($G30-U$1),0),IF($B$3="pm",$H30*(1-EXP(-0.05599*(U$1-$G30)))*OFFSET('Piston Model'!$I$72,($B$18-2000)+($G30-U$1),0),"Wrong Code in B3"))),IF($B$3="em",$H30*OFFSET('Exponential Model'!$I$72,($B$18-2000)+($G30-U$1),0),IF($B$3="dm",$H30*OFFSET('Dispersion Model'!$I$72,($B$18-2000)+($G30-U$1),0),IF($B$3="pm",$H30*OFFSET('Piston Model'!$I$72,($B$18-2000)+($G30-U$1),0),"Wrong Code in B3")))),0)</f>
        <v>0</v>
      </c>
      <c r="V30">
        <f ca="1">IF(V$1&gt;$G30,IF($B$15="he",IF($B$3="em",$H30*(1-EXP(-0.05599*(V$1-$G30)))*OFFSET('Exponential Model'!$I$72,($B$18-2000)+($G30-V$1),0),IF($B$3="dm",$H30*(1-EXP(-0.05599*(V$1-$G30)))*OFFSET('Dispersion Model'!$I$72,($B$18-2000)+($G30-V$1),0),IF($B$3="pm",$H30*(1-EXP(-0.05599*(V$1-$G30)))*OFFSET('Piston Model'!$I$72,($B$18-2000)+($G30-V$1),0),"Wrong Code in B3"))),IF($B$3="em",$H30*OFFSET('Exponential Model'!$I$72,($B$18-2000)+($G30-V$1),0),IF($B$3="dm",$H30*OFFSET('Dispersion Model'!$I$72,($B$18-2000)+($G30-V$1),0),IF($B$3="pm",$H30*OFFSET('Piston Model'!$I$72,($B$18-2000)+($G30-V$1),0),"Wrong Code in B3")))),0)</f>
        <v>0</v>
      </c>
      <c r="W30">
        <f ca="1">IF(W$1&gt;$G30,IF($B$15="he",IF($B$3="em",$H30*(1-EXP(-0.05599*(W$1-$G30)))*OFFSET('Exponential Model'!$I$72,($B$18-2000)+($G30-W$1),0),IF($B$3="dm",$H30*(1-EXP(-0.05599*(W$1-$G30)))*OFFSET('Dispersion Model'!$I$72,($B$18-2000)+($G30-W$1),0),IF($B$3="pm",$H30*(1-EXP(-0.05599*(W$1-$G30)))*OFFSET('Piston Model'!$I$72,($B$18-2000)+($G30-W$1),0),"Wrong Code in B3"))),IF($B$3="em",$H30*OFFSET('Exponential Model'!$I$72,($B$18-2000)+($G30-W$1),0),IF($B$3="dm",$H30*OFFSET('Dispersion Model'!$I$72,($B$18-2000)+($G30-W$1),0),IF($B$3="pm",$H30*OFFSET('Piston Model'!$I$72,($B$18-2000)+($G30-W$1),0),"Wrong Code in B3")))),0)</f>
        <v>0</v>
      </c>
      <c r="X30">
        <f ca="1">IF(X$1&gt;$G30,IF($B$15="he",IF($B$3="em",$H30*(1-EXP(-0.05599*(X$1-$G30)))*OFFSET('Exponential Model'!$I$72,($B$18-2000)+($G30-X$1),0),IF($B$3="dm",$H30*(1-EXP(-0.05599*(X$1-$G30)))*OFFSET('Dispersion Model'!$I$72,($B$18-2000)+($G30-X$1),0),IF($B$3="pm",$H30*(1-EXP(-0.05599*(X$1-$G30)))*OFFSET('Piston Model'!$I$72,($B$18-2000)+($G30-X$1),0),"Wrong Code in B3"))),IF($B$3="em",$H30*OFFSET('Exponential Model'!$I$72,($B$18-2000)+($G30-X$1),0),IF($B$3="dm",$H30*OFFSET('Dispersion Model'!$I$72,($B$18-2000)+($G30-X$1),0),IF($B$3="pm",$H30*OFFSET('Piston Model'!$I$72,($B$18-2000)+($G30-X$1),0),"Wrong Code in B3")))),0)</f>
        <v>0</v>
      </c>
      <c r="Y30">
        <f ca="1">IF(Y$1&gt;$G30,IF($B$15="he",IF($B$3="em",$H30*(1-EXP(-0.05599*(Y$1-$G30)))*OFFSET('Exponential Model'!$I$72,($B$18-2000)+($G30-Y$1),0),IF($B$3="dm",$H30*(1-EXP(-0.05599*(Y$1-$G30)))*OFFSET('Dispersion Model'!$I$72,($B$18-2000)+($G30-Y$1),0),IF($B$3="pm",$H30*(1-EXP(-0.05599*(Y$1-$G30)))*OFFSET('Piston Model'!$I$72,($B$18-2000)+($G30-Y$1),0),"Wrong Code in B3"))),IF($B$3="em",$H30*OFFSET('Exponential Model'!$I$72,($B$18-2000)+($G30-Y$1),0),IF($B$3="dm",$H30*OFFSET('Dispersion Model'!$I$72,($B$18-2000)+($G30-Y$1),0),IF($B$3="pm",$H30*OFFSET('Piston Model'!$I$72,($B$18-2000)+($G30-Y$1),0),"Wrong Code in B3")))),0)</f>
        <v>0</v>
      </c>
      <c r="Z30">
        <f ca="1">IF(Z$1&gt;$G30,IF($B$15="he",IF($B$3="em",$H30*(1-EXP(-0.05599*(Z$1-$G30)))*OFFSET('Exponential Model'!$I$72,($B$18-2000)+($G30-Z$1),0),IF($B$3="dm",$H30*(1-EXP(-0.05599*(Z$1-$G30)))*OFFSET('Dispersion Model'!$I$72,($B$18-2000)+($G30-Z$1),0),IF($B$3="pm",$H30*(1-EXP(-0.05599*(Z$1-$G30)))*OFFSET('Piston Model'!$I$72,($B$18-2000)+($G30-Z$1),0),"Wrong Code in B3"))),IF($B$3="em",$H30*OFFSET('Exponential Model'!$I$72,($B$18-2000)+($G30-Z$1),0),IF($B$3="dm",$H30*OFFSET('Dispersion Model'!$I$72,($B$18-2000)+($G30-Z$1),0),IF($B$3="pm",$H30*OFFSET('Piston Model'!$I$72,($B$18-2000)+($G30-Z$1),0),"Wrong Code in B3")))),0)</f>
        <v>0</v>
      </c>
      <c r="AA30">
        <f ca="1">IF(AA$1&gt;$G30,IF($B$15="he",IF($B$3="em",$H30*(1-EXP(-0.05599*(AA$1-$G30)))*OFFSET('Exponential Model'!$I$72,($B$18-2000)+($G30-AA$1),0),IF($B$3="dm",$H30*(1-EXP(-0.05599*(AA$1-$G30)))*OFFSET('Dispersion Model'!$I$72,($B$18-2000)+($G30-AA$1),0),IF($B$3="pm",$H30*(1-EXP(-0.05599*(AA$1-$G30)))*OFFSET('Piston Model'!$I$72,($B$18-2000)+($G30-AA$1),0),"Wrong Code in B3"))),IF($B$3="em",$H30*OFFSET('Exponential Model'!$I$72,($B$18-2000)+($G30-AA$1),0),IF($B$3="dm",$H30*OFFSET('Dispersion Model'!$I$72,($B$18-2000)+($G30-AA$1),0),IF($B$3="pm",$H30*OFFSET('Piston Model'!$I$72,($B$18-2000)+($G30-AA$1),0),"Wrong Code in B3")))),0)</f>
        <v>25.4</v>
      </c>
      <c r="AB30">
        <f ca="1">IF(AB$1&gt;$G30,IF($B$15="he",IF($B$3="em",$H30*(1-EXP(-0.05599*(AB$1-$G30)))*OFFSET('Exponential Model'!$I$72,($B$18-2000)+($G30-AB$1),0),IF($B$3="dm",$H30*(1-EXP(-0.05599*(AB$1-$G30)))*OFFSET('Dispersion Model'!$I$72,($B$18-2000)+($G30-AB$1),0),IF($B$3="pm",$H30*(1-EXP(-0.05599*(AB$1-$G30)))*OFFSET('Piston Model'!$I$72,($B$18-2000)+($G30-AB$1),0),"Wrong Code in B3"))),IF($B$3="em",$H30*OFFSET('Exponential Model'!$I$72,($B$18-2000)+($G30-AB$1),0),IF($B$3="dm",$H30*OFFSET('Dispersion Model'!$I$72,($B$18-2000)+($G30-AB$1),0),IF($B$3="pm",$H30*OFFSET('Piston Model'!$I$72,($B$18-2000)+($G30-AB$1),0),"Wrong Code in B3")))),0)</f>
        <v>0</v>
      </c>
      <c r="AC30">
        <f ca="1">IF(AC$1&gt;$G30,IF($B$15="he",IF($B$3="em",$H30*(1-EXP(-0.05599*(AC$1-$G30)))*OFFSET('Exponential Model'!$I$72,($B$18-2000)+($G30-AC$1),0),IF($B$3="dm",$H30*(1-EXP(-0.05599*(AC$1-$G30)))*OFFSET('Dispersion Model'!$I$72,($B$18-2000)+($G30-AC$1),0),IF($B$3="pm",$H30*(1-EXP(-0.05599*(AC$1-$G30)))*OFFSET('Piston Model'!$I$72,($B$18-2000)+($G30-AC$1),0),"Wrong Code in B3"))),IF($B$3="em",$H30*OFFSET('Exponential Model'!$I$72,($B$18-2000)+($G30-AC$1),0),IF($B$3="dm",$H30*OFFSET('Dispersion Model'!$I$72,($B$18-2000)+($G30-AC$1),0),IF($B$3="pm",$H30*OFFSET('Piston Model'!$I$72,($B$18-2000)+($G30-AC$1),0),"Wrong Code in B3")))),0)</f>
        <v>0</v>
      </c>
      <c r="AD30">
        <f ca="1">IF(AD$1&gt;$G30,IF($B$15="he",IF($B$3="em",$H30*(1-EXP(-0.05599*(AD$1-$G30)))*OFFSET('Exponential Model'!$I$72,($B$18-2000)+($G30-AD$1),0),IF($B$3="dm",$H30*(1-EXP(-0.05599*(AD$1-$G30)))*OFFSET('Dispersion Model'!$I$72,($B$18-2000)+($G30-AD$1),0),IF($B$3="pm",$H30*(1-EXP(-0.05599*(AD$1-$G30)))*OFFSET('Piston Model'!$I$72,($B$18-2000)+($G30-AD$1),0),"Wrong Code in B3"))),IF($B$3="em",$H30*OFFSET('Exponential Model'!$I$72,($B$18-2000)+($G30-AD$1),0),IF($B$3="dm",$H30*OFFSET('Dispersion Model'!$I$72,($B$18-2000)+($G30-AD$1),0),IF($B$3="pm",$H30*OFFSET('Piston Model'!$I$72,($B$18-2000)+($G30-AD$1),0),"Wrong Code in B3")))),0)</f>
        <v>0</v>
      </c>
      <c r="AE30">
        <f ca="1">IF(AE$1&gt;$G30,IF($B$15="he",IF($B$3="em",$H30*(1-EXP(-0.05599*(AE$1-$G30)))*OFFSET('Exponential Model'!$I$72,($B$18-2000)+($G30-AE$1),0),IF($B$3="dm",$H30*(1-EXP(-0.05599*(AE$1-$G30)))*OFFSET('Dispersion Model'!$I$72,($B$18-2000)+($G30-AE$1),0),IF($B$3="pm",$H30*(1-EXP(-0.05599*(AE$1-$G30)))*OFFSET('Piston Model'!$I$72,($B$18-2000)+($G30-AE$1),0),"Wrong Code in B3"))),IF($B$3="em",$H30*OFFSET('Exponential Model'!$I$72,($B$18-2000)+($G30-AE$1),0),IF($B$3="dm",$H30*OFFSET('Dispersion Model'!$I$72,($B$18-2000)+($G30-AE$1),0),IF($B$3="pm",$H30*OFFSET('Piston Model'!$I$72,($B$18-2000)+($G30-AE$1),0),"Wrong Code in B3")))),0)</f>
        <v>0</v>
      </c>
      <c r="AF30">
        <f ca="1">IF(AF$1&gt;$G30,IF($B$15="he",IF($B$3="em",$H30*(1-EXP(-0.05599*(AF$1-$G30)))*OFFSET('Exponential Model'!$I$72,($B$18-2000)+($G30-AF$1),0),IF($B$3="dm",$H30*(1-EXP(-0.05599*(AF$1-$G30)))*OFFSET('Dispersion Model'!$I$72,($B$18-2000)+($G30-AF$1),0),IF($B$3="pm",$H30*(1-EXP(-0.05599*(AF$1-$G30)))*OFFSET('Piston Model'!$I$72,($B$18-2000)+($G30-AF$1),0),"Wrong Code in B3"))),IF($B$3="em",$H30*OFFSET('Exponential Model'!$I$72,($B$18-2000)+($G30-AF$1),0),IF($B$3="dm",$H30*OFFSET('Dispersion Model'!$I$72,($B$18-2000)+($G30-AF$1),0),IF($B$3="pm",$H30*OFFSET('Piston Model'!$I$72,($B$18-2000)+($G30-AF$1),0),"Wrong Code in B3")))),0)</f>
        <v>0</v>
      </c>
      <c r="AG30">
        <f ca="1">IF(AG$1&gt;$G30,IF($B$15="he",IF($B$3="em",$H30*(1-EXP(-0.05599*(AG$1-$G30)))*OFFSET('Exponential Model'!$I$72,($B$18-2000)+($G30-AG$1),0),IF($B$3="dm",$H30*(1-EXP(-0.05599*(AG$1-$G30)))*OFFSET('Dispersion Model'!$I$72,($B$18-2000)+($G30-AG$1),0),IF($B$3="pm",$H30*(1-EXP(-0.05599*(AG$1-$G30)))*OFFSET('Piston Model'!$I$72,($B$18-2000)+($G30-AG$1),0),"Wrong Code in B3"))),IF($B$3="em",$H30*OFFSET('Exponential Model'!$I$72,($B$18-2000)+($G30-AG$1),0),IF($B$3="dm",$H30*OFFSET('Dispersion Model'!$I$72,($B$18-2000)+($G30-AG$1),0),IF($B$3="pm",$H30*OFFSET('Piston Model'!$I$72,($B$18-2000)+($G30-AG$1),0),"Wrong Code in B3")))),0)</f>
        <v>0</v>
      </c>
      <c r="AH30">
        <f ca="1">IF(AH$1&gt;$G30,IF($B$15="he",IF($B$3="em",$H30*(1-EXP(-0.05599*(AH$1-$G30)))*OFFSET('Exponential Model'!$I$72,($B$18-2000)+($G30-AH$1),0),IF($B$3="dm",$H30*(1-EXP(-0.05599*(AH$1-$G30)))*OFFSET('Dispersion Model'!$I$72,($B$18-2000)+($G30-AH$1),0),IF($B$3="pm",$H30*(1-EXP(-0.05599*(AH$1-$G30)))*OFFSET('Piston Model'!$I$72,($B$18-2000)+($G30-AH$1),0),"Wrong Code in B3"))),IF($B$3="em",$H30*OFFSET('Exponential Model'!$I$72,($B$18-2000)+($G30-AH$1),0),IF($B$3="dm",$H30*OFFSET('Dispersion Model'!$I$72,($B$18-2000)+($G30-AH$1),0),IF($B$3="pm",$H30*OFFSET('Piston Model'!$I$72,($B$18-2000)+($G30-AH$1),0),"Wrong Code in B3")))),0)</f>
        <v>0</v>
      </c>
      <c r="AI30">
        <f ca="1">IF(AI$1&gt;$G30,IF($B$15="he",IF($B$3="em",$H30*(1-EXP(-0.05599*(AI$1-$G30)))*OFFSET('Exponential Model'!$I$72,($B$18-2000)+($G30-AI$1),0),IF($B$3="dm",$H30*(1-EXP(-0.05599*(AI$1-$G30)))*OFFSET('Dispersion Model'!$I$72,($B$18-2000)+($G30-AI$1),0),IF($B$3="pm",$H30*(1-EXP(-0.05599*(AI$1-$G30)))*OFFSET('Piston Model'!$I$72,($B$18-2000)+($G30-AI$1),0),"Wrong Code in B3"))),IF($B$3="em",$H30*OFFSET('Exponential Model'!$I$72,($B$18-2000)+($G30-AI$1),0),IF($B$3="dm",$H30*OFFSET('Dispersion Model'!$I$72,($B$18-2000)+($G30-AI$1),0),IF($B$3="pm",$H30*OFFSET('Piston Model'!$I$72,($B$18-2000)+($G30-AI$1),0),"Wrong Code in B3")))),0)</f>
        <v>0</v>
      </c>
      <c r="AJ30">
        <f ca="1">IF(AJ$1&gt;$G30,IF($B$15="he",IF($B$3="em",$H30*(1-EXP(-0.05599*(AJ$1-$G30)))*OFFSET('Exponential Model'!$I$72,($B$18-2000)+($G30-AJ$1),0),IF($B$3="dm",$H30*(1-EXP(-0.05599*(AJ$1-$G30)))*OFFSET('Dispersion Model'!$I$72,($B$18-2000)+($G30-AJ$1),0),IF($B$3="pm",$H30*(1-EXP(-0.05599*(AJ$1-$G30)))*OFFSET('Piston Model'!$I$72,($B$18-2000)+($G30-AJ$1),0),"Wrong Code in B3"))),IF($B$3="em",$H30*OFFSET('Exponential Model'!$I$72,($B$18-2000)+($G30-AJ$1),0),IF($B$3="dm",$H30*OFFSET('Dispersion Model'!$I$72,($B$18-2000)+($G30-AJ$1),0),IF($B$3="pm",$H30*OFFSET('Piston Model'!$I$72,($B$18-2000)+($G30-AJ$1),0),"Wrong Code in B3")))),0)</f>
        <v>0</v>
      </c>
      <c r="AK30">
        <f ca="1">IF(AK$1&gt;$G30,IF($B$15="he",IF($B$3="em",$H30*(1-EXP(-0.05599*(AK$1-$G30)))*OFFSET('Exponential Model'!$I$72,($B$18-2000)+($G30-AK$1),0),IF($B$3="dm",$H30*(1-EXP(-0.05599*(AK$1-$G30)))*OFFSET('Dispersion Model'!$I$72,($B$18-2000)+($G30-AK$1),0),IF($B$3="pm",$H30*(1-EXP(-0.05599*(AK$1-$G30)))*OFFSET('Piston Model'!$I$72,($B$18-2000)+($G30-AK$1),0),"Wrong Code in B3"))),IF($B$3="em",$H30*OFFSET('Exponential Model'!$I$72,($B$18-2000)+($G30-AK$1),0),IF($B$3="dm",$H30*OFFSET('Dispersion Model'!$I$72,($B$18-2000)+($G30-AK$1),0),IF($B$3="pm",$H30*OFFSET('Piston Model'!$I$72,($B$18-2000)+($G30-AK$1),0),"Wrong Code in B3")))),0)</f>
        <v>0</v>
      </c>
      <c r="AL30">
        <f ca="1">IF(AL$1&gt;$G30,IF($B$15="he",IF($B$3="em",$H30*(1-EXP(-0.05599*(AL$1-$G30)))*OFFSET('Exponential Model'!$I$72,($B$18-2000)+($G30-AL$1),0),IF($B$3="dm",$H30*(1-EXP(-0.05599*(AL$1-$G30)))*OFFSET('Dispersion Model'!$I$72,($B$18-2000)+($G30-AL$1),0),IF($B$3="pm",$H30*(1-EXP(-0.05599*(AL$1-$G30)))*OFFSET('Piston Model'!$I$72,($B$18-2000)+($G30-AL$1),0),"Wrong Code in B3"))),IF($B$3="em",$H30*OFFSET('Exponential Model'!$I$72,($B$18-2000)+($G30-AL$1),0),IF($B$3="dm",$H30*OFFSET('Dispersion Model'!$I$72,($B$18-2000)+($G30-AL$1),0),IF($B$3="pm",$H30*OFFSET('Piston Model'!$I$72,($B$18-2000)+($G30-AL$1),0),"Wrong Code in B3")))),0)</f>
        <v>0</v>
      </c>
      <c r="AM30">
        <f ca="1">IF(AM$1&gt;$G30,IF($B$15="he",IF($B$3="em",$H30*(1-EXP(-0.05599*(AM$1-$G30)))*OFFSET('Exponential Model'!$I$72,($B$18-2000)+($G30-AM$1),0),IF($B$3="dm",$H30*(1-EXP(-0.05599*(AM$1-$G30)))*OFFSET('Dispersion Model'!$I$72,($B$18-2000)+($G30-AM$1),0),IF($B$3="pm",$H30*(1-EXP(-0.05599*(AM$1-$G30)))*OFFSET('Piston Model'!$I$72,($B$18-2000)+($G30-AM$1),0),"Wrong Code in B3"))),IF($B$3="em",$H30*OFFSET('Exponential Model'!$I$72,($B$18-2000)+($G30-AM$1),0),IF($B$3="dm",$H30*OFFSET('Dispersion Model'!$I$72,($B$18-2000)+($G30-AM$1),0),IF($B$3="pm",$H30*OFFSET('Piston Model'!$I$72,($B$18-2000)+($G30-AM$1),0),"Wrong Code in B3")))),0)</f>
        <v>0</v>
      </c>
      <c r="AN30">
        <f ca="1">IF(AN$1&gt;$G30,IF($B$15="he",IF($B$3="em",$H30*(1-EXP(-0.05599*(AN$1-$G30)))*OFFSET('Exponential Model'!$I$72,($B$18-2000)+($G30-AN$1),0),IF($B$3="dm",$H30*(1-EXP(-0.05599*(AN$1-$G30)))*OFFSET('Dispersion Model'!$I$72,($B$18-2000)+($G30-AN$1),0),IF($B$3="pm",$H30*(1-EXP(-0.05599*(AN$1-$G30)))*OFFSET('Piston Model'!$I$72,($B$18-2000)+($G30-AN$1),0),"Wrong Code in B3"))),IF($B$3="em",$H30*OFFSET('Exponential Model'!$I$72,($B$18-2000)+($G30-AN$1),0),IF($B$3="dm",$H30*OFFSET('Dispersion Model'!$I$72,($B$18-2000)+($G30-AN$1),0),IF($B$3="pm",$H30*OFFSET('Piston Model'!$I$72,($B$18-2000)+($G30-AN$1),0),"Wrong Code in B3")))),0)</f>
        <v>0</v>
      </c>
      <c r="AO30">
        <f ca="1">IF(AO$1&gt;$G30,IF($B$15="he",IF($B$3="em",$H30*(1-EXP(-0.05599*(AO$1-$G30)))*OFFSET('Exponential Model'!$I$72,($B$18-2000)+($G30-AO$1),0),IF($B$3="dm",$H30*(1-EXP(-0.05599*(AO$1-$G30)))*OFFSET('Dispersion Model'!$I$72,($B$18-2000)+($G30-AO$1),0),IF($B$3="pm",$H30*(1-EXP(-0.05599*(AO$1-$G30)))*OFFSET('Piston Model'!$I$72,($B$18-2000)+($G30-AO$1),0),"Wrong Code in B3"))),IF($B$3="em",$H30*OFFSET('Exponential Model'!$I$72,($B$18-2000)+($G30-AO$1),0),IF($B$3="dm",$H30*OFFSET('Dispersion Model'!$I$72,($B$18-2000)+($G30-AO$1),0),IF($B$3="pm",$H30*OFFSET('Piston Model'!$I$72,($B$18-2000)+($G30-AO$1),0),"Wrong Code in B3")))),0)</f>
        <v>0</v>
      </c>
      <c r="AP30">
        <f ca="1">IF(AP$1&gt;$G30,IF($B$15="he",IF($B$3="em",$H30*(1-EXP(-0.05599*(AP$1-$G30)))*OFFSET('Exponential Model'!$I$72,($B$18-2000)+($G30-AP$1),0),IF($B$3="dm",$H30*(1-EXP(-0.05599*(AP$1-$G30)))*OFFSET('Dispersion Model'!$I$72,($B$18-2000)+($G30-AP$1),0),IF($B$3="pm",$H30*(1-EXP(-0.05599*(AP$1-$G30)))*OFFSET('Piston Model'!$I$72,($B$18-2000)+($G30-AP$1),0),"Wrong Code in B3"))),IF($B$3="em",$H30*OFFSET('Exponential Model'!$I$72,($B$18-2000)+($G30-AP$1),0),IF($B$3="dm",$H30*OFFSET('Dispersion Model'!$I$72,($B$18-2000)+($G30-AP$1),0),IF($B$3="pm",$H30*OFFSET('Piston Model'!$I$72,($B$18-2000)+($G30-AP$1),0),"Wrong Code in B3")))),0)</f>
        <v>0</v>
      </c>
      <c r="AQ30">
        <f ca="1">IF(AQ$1&gt;$G30,IF($B$15="he",IF($B$3="em",$H30*(1-EXP(-0.05599*(AQ$1-$G30)))*OFFSET('Exponential Model'!$I$72,($B$18-2000)+($G30-AQ$1),0),IF($B$3="dm",$H30*(1-EXP(-0.05599*(AQ$1-$G30)))*OFFSET('Dispersion Model'!$I$72,($B$18-2000)+($G30-AQ$1),0),IF($B$3="pm",$H30*(1-EXP(-0.05599*(AQ$1-$G30)))*OFFSET('Piston Model'!$I$72,($B$18-2000)+($G30-AQ$1),0),"Wrong Code in B3"))),IF($B$3="em",$H30*OFFSET('Exponential Model'!$I$72,($B$18-2000)+($G30-AQ$1),0),IF($B$3="dm",$H30*OFFSET('Dispersion Model'!$I$72,($B$18-2000)+($G30-AQ$1),0),IF($B$3="pm",$H30*OFFSET('Piston Model'!$I$72,($B$18-2000)+($G30-AQ$1),0),"Wrong Code in B3")))),0)</f>
        <v>0</v>
      </c>
      <c r="AR30">
        <f ca="1">IF(AR$1&gt;$G30,IF($B$15="he",IF($B$3="em",$H30*(1-EXP(-0.05599*(AR$1-$G30)))*OFFSET('Exponential Model'!$I$72,($B$18-2000)+($G30-AR$1),0),IF($B$3="dm",$H30*(1-EXP(-0.05599*(AR$1-$G30)))*OFFSET('Dispersion Model'!$I$72,($B$18-2000)+($G30-AR$1),0),IF($B$3="pm",$H30*(1-EXP(-0.05599*(AR$1-$G30)))*OFFSET('Piston Model'!$I$72,($B$18-2000)+($G30-AR$1),0),"Wrong Code in B3"))),IF($B$3="em",$H30*OFFSET('Exponential Model'!$I$72,($B$18-2000)+($G30-AR$1),0),IF($B$3="dm",$H30*OFFSET('Dispersion Model'!$I$72,($B$18-2000)+($G30-AR$1),0),IF($B$3="pm",$H30*OFFSET('Piston Model'!$I$72,($B$18-2000)+($G30-AR$1),0),"Wrong Code in B3")))),0)</f>
        <v>0</v>
      </c>
      <c r="AS30">
        <f ca="1">IF(AS$1&gt;$G30,IF($B$15="he",IF($B$3="em",$H30*(1-EXP(-0.05599*(AS$1-$G30)))*OFFSET('Exponential Model'!$I$72,($B$18-2000)+($G30-AS$1),0),IF($B$3="dm",$H30*(1-EXP(-0.05599*(AS$1-$G30)))*OFFSET('Dispersion Model'!$I$72,($B$18-2000)+($G30-AS$1),0),IF($B$3="pm",$H30*(1-EXP(-0.05599*(AS$1-$G30)))*OFFSET('Piston Model'!$I$72,($B$18-2000)+($G30-AS$1),0),"Wrong Code in B3"))),IF($B$3="em",$H30*OFFSET('Exponential Model'!$I$72,($B$18-2000)+($G30-AS$1),0),IF($B$3="dm",$H30*OFFSET('Dispersion Model'!$I$72,($B$18-2000)+($G30-AS$1),0),IF($B$3="pm",$H30*OFFSET('Piston Model'!$I$72,($B$18-2000)+($G30-AS$1),0),"Wrong Code in B3")))),0)</f>
        <v>0</v>
      </c>
      <c r="AT30">
        <f ca="1">IF(AT$1&gt;$G30,IF($B$15="he",IF($B$3="em",$H30*(1-EXP(-0.05599*(AT$1-$G30)))*OFFSET('Exponential Model'!$I$72,($B$18-2000)+($G30-AT$1),0),IF($B$3="dm",$H30*(1-EXP(-0.05599*(AT$1-$G30)))*OFFSET('Dispersion Model'!$I$72,($B$18-2000)+($G30-AT$1),0),IF($B$3="pm",$H30*(1-EXP(-0.05599*(AT$1-$G30)))*OFFSET('Piston Model'!$I$72,($B$18-2000)+($G30-AT$1),0),"Wrong Code in B3"))),IF($B$3="em",$H30*OFFSET('Exponential Model'!$I$72,($B$18-2000)+($G30-AT$1),0),IF($B$3="dm",$H30*OFFSET('Dispersion Model'!$I$72,($B$18-2000)+($G30-AT$1),0),IF($B$3="pm",$H30*OFFSET('Piston Model'!$I$72,($B$18-2000)+($G30-AT$1),0),"Wrong Code in B3")))),0)</f>
        <v>0</v>
      </c>
      <c r="AU30">
        <f ca="1">IF(AU$1&gt;$G30,IF($B$15="he",IF($B$3="em",$H30*(1-EXP(-0.05599*(AU$1-$G30)))*OFFSET('Exponential Model'!$I$72,($B$18-2000)+($G30-AU$1),0),IF($B$3="dm",$H30*(1-EXP(-0.05599*(AU$1-$G30)))*OFFSET('Dispersion Model'!$I$72,($B$18-2000)+($G30-AU$1),0),IF($B$3="pm",$H30*(1-EXP(-0.05599*(AU$1-$G30)))*OFFSET('Piston Model'!$I$72,($B$18-2000)+($G30-AU$1),0),"Wrong Code in B3"))),IF($B$3="em",$H30*OFFSET('Exponential Model'!$I$72,($B$18-2000)+($G30-AU$1),0),IF($B$3="dm",$H30*OFFSET('Dispersion Model'!$I$72,($B$18-2000)+($G30-AU$1),0),IF($B$3="pm",$H30*OFFSET('Piston Model'!$I$72,($B$18-2000)+($G30-AU$1),0),"Wrong Code in B3")))),0)</f>
        <v>0</v>
      </c>
      <c r="AV30">
        <f ca="1">IF(AV$1&gt;$G30,IF($B$15="he",IF($B$3="em",$H30*(1-EXP(-0.05599*(AV$1-$G30)))*OFFSET('Exponential Model'!$I$72,($B$18-2000)+($G30-AV$1),0),IF($B$3="dm",$H30*(1-EXP(-0.05599*(AV$1-$G30)))*OFFSET('Dispersion Model'!$I$72,($B$18-2000)+($G30-AV$1),0),IF($B$3="pm",$H30*(1-EXP(-0.05599*(AV$1-$G30)))*OFFSET('Piston Model'!$I$72,($B$18-2000)+($G30-AV$1),0),"Wrong Code in B3"))),IF($B$3="em",$H30*OFFSET('Exponential Model'!$I$72,($B$18-2000)+($G30-AV$1),0),IF($B$3="dm",$H30*OFFSET('Dispersion Model'!$I$72,($B$18-2000)+($G30-AV$1),0),IF($B$3="pm",$H30*OFFSET('Piston Model'!$I$72,($B$18-2000)+($G30-AV$1),0),"Wrong Code in B3")))),0)</f>
        <v>0</v>
      </c>
      <c r="AW30">
        <f ca="1">IF(AW$1&gt;$G30,IF($B$15="he",IF($B$3="em",$H30*(1-EXP(-0.05599*(AW$1-$G30)))*OFFSET('Exponential Model'!$I$72,($B$18-2000)+($G30-AW$1),0),IF($B$3="dm",$H30*(1-EXP(-0.05599*(AW$1-$G30)))*OFFSET('Dispersion Model'!$I$72,($B$18-2000)+($G30-AW$1),0),IF($B$3="pm",$H30*(1-EXP(-0.05599*(AW$1-$G30)))*OFFSET('Piston Model'!$I$72,($B$18-2000)+($G30-AW$1),0),"Wrong Code in B3"))),IF($B$3="em",$H30*OFFSET('Exponential Model'!$I$72,($B$18-2000)+($G30-AW$1),0),IF($B$3="dm",$H30*OFFSET('Dispersion Model'!$I$72,($B$18-2000)+($G30-AW$1),0),IF($B$3="pm",$H30*OFFSET('Piston Model'!$I$72,($B$18-2000)+($G30-AW$1),0),"Wrong Code in B3")))),0)</f>
        <v>0</v>
      </c>
      <c r="AX30">
        <f ca="1">IF(AX$1&gt;$G30,IF($B$15="he",IF($B$3="em",$H30*(1-EXP(-0.05599*(AX$1-$G30)))*OFFSET('Exponential Model'!$I$72,($B$18-2000)+($G30-AX$1),0),IF($B$3="dm",$H30*(1-EXP(-0.05599*(AX$1-$G30)))*OFFSET('Dispersion Model'!$I$72,($B$18-2000)+($G30-AX$1),0),IF($B$3="pm",$H30*(1-EXP(-0.05599*(AX$1-$G30)))*OFFSET('Piston Model'!$I$72,($B$18-2000)+($G30-AX$1),0),"Wrong Code in B3"))),IF($B$3="em",$H30*OFFSET('Exponential Model'!$I$72,($B$18-2000)+($G30-AX$1),0),IF($B$3="dm",$H30*OFFSET('Dispersion Model'!$I$72,($B$18-2000)+($G30-AX$1),0),IF($B$3="pm",$H30*OFFSET('Piston Model'!$I$72,($B$18-2000)+($G30-AX$1),0),"Wrong Code in B3")))),0)</f>
        <v>0</v>
      </c>
      <c r="AY30">
        <f ca="1">IF(AY$1&gt;$G30,IF($B$15="he",IF($B$3="em",$H30*(1-EXP(-0.05599*(AY$1-$G30)))*OFFSET('Exponential Model'!$I$72,($B$18-2000)+($G30-AY$1),0),IF($B$3="dm",$H30*(1-EXP(-0.05599*(AY$1-$G30)))*OFFSET('Dispersion Model'!$I$72,($B$18-2000)+($G30-AY$1),0),IF($B$3="pm",$H30*(1-EXP(-0.05599*(AY$1-$G30)))*OFFSET('Piston Model'!$I$72,($B$18-2000)+($G30-AY$1),0),"Wrong Code in B3"))),IF($B$3="em",$H30*OFFSET('Exponential Model'!$I$72,($B$18-2000)+($G30-AY$1),0),IF($B$3="dm",$H30*OFFSET('Dispersion Model'!$I$72,($B$18-2000)+($G30-AY$1),0),IF($B$3="pm",$H30*OFFSET('Piston Model'!$I$72,($B$18-2000)+($G30-AY$1),0),"Wrong Code in B3")))),0)</f>
        <v>0</v>
      </c>
      <c r="AZ30">
        <f ca="1">IF(AZ$1&gt;$G30,IF($B$15="he",IF($B$3="em",$H30*(1-EXP(-0.05599*(AZ$1-$G30)))*OFFSET('Exponential Model'!$I$72,($B$18-2000)+($G30-AZ$1),0),IF($B$3="dm",$H30*(1-EXP(-0.05599*(AZ$1-$G30)))*OFFSET('Dispersion Model'!$I$72,($B$18-2000)+($G30-AZ$1),0),IF($B$3="pm",$H30*(1-EXP(-0.05599*(AZ$1-$G30)))*OFFSET('Piston Model'!$I$72,($B$18-2000)+($G30-AZ$1),0),"Wrong Code in B3"))),IF($B$3="em",$H30*OFFSET('Exponential Model'!$I$72,($B$18-2000)+($G30-AZ$1),0),IF($B$3="dm",$H30*OFFSET('Dispersion Model'!$I$72,($B$18-2000)+($G30-AZ$1),0),IF($B$3="pm",$H30*OFFSET('Piston Model'!$I$72,($B$18-2000)+($G30-AZ$1),0),"Wrong Code in B3")))),0)</f>
        <v>0</v>
      </c>
      <c r="BA30">
        <f ca="1">IF(BA$1&gt;$G30,IF($B$15="he",IF($B$3="em",$H30*(1-EXP(-0.05599*(BA$1-$G30)))*OFFSET('Exponential Model'!$I$72,($B$18-2000)+($G30-BA$1),0),IF($B$3="dm",$H30*(1-EXP(-0.05599*(BA$1-$G30)))*OFFSET('Dispersion Model'!$I$72,($B$18-2000)+($G30-BA$1),0),IF($B$3="pm",$H30*(1-EXP(-0.05599*(BA$1-$G30)))*OFFSET('Piston Model'!$I$72,($B$18-2000)+($G30-BA$1),0),"Wrong Code in B3"))),IF($B$3="em",$H30*OFFSET('Exponential Model'!$I$72,($B$18-2000)+($G30-BA$1),0),IF($B$3="dm",$H30*OFFSET('Dispersion Model'!$I$72,($B$18-2000)+($G30-BA$1),0),IF($B$3="pm",$H30*OFFSET('Piston Model'!$I$72,($B$18-2000)+($G30-BA$1),0),"Wrong Code in B3")))),0)</f>
        <v>0</v>
      </c>
      <c r="BB30">
        <f ca="1">IF(BB$1&gt;$G30,IF($B$15="he",IF($B$3="em",$H30*(1-EXP(-0.05599*(BB$1-$G30)))*OFFSET('Exponential Model'!$I$72,($B$18-2000)+($G30-BB$1),0),IF($B$3="dm",$H30*(1-EXP(-0.05599*(BB$1-$G30)))*OFFSET('Dispersion Model'!$I$72,($B$18-2000)+($G30-BB$1),0),IF($B$3="pm",$H30*(1-EXP(-0.05599*(BB$1-$G30)))*OFFSET('Piston Model'!$I$72,($B$18-2000)+($G30-BB$1),0),"Wrong Code in B3"))),IF($B$3="em",$H30*OFFSET('Exponential Model'!$I$72,($B$18-2000)+($G30-BB$1),0),IF($B$3="dm",$H30*OFFSET('Dispersion Model'!$I$72,($B$18-2000)+($G30-BB$1),0),IF($B$3="pm",$H30*OFFSET('Piston Model'!$I$72,($B$18-2000)+($G30-BB$1),0),"Wrong Code in B3")))),0)</f>
        <v>0</v>
      </c>
      <c r="BC30">
        <f ca="1">IF(BC$1&gt;$G30,IF($B$15="he",IF($B$3="em",$H30*(1-EXP(-0.05599*(BC$1-$G30)))*OFFSET('Exponential Model'!$I$72,($B$18-2000)+($G30-BC$1),0),IF($B$3="dm",$H30*(1-EXP(-0.05599*(BC$1-$G30)))*OFFSET('Dispersion Model'!$I$72,($B$18-2000)+($G30-BC$1),0),IF($B$3="pm",$H30*(1-EXP(-0.05599*(BC$1-$G30)))*OFFSET('Piston Model'!$I$72,($B$18-2000)+($G30-BC$1),0),"Wrong Code in B3"))),IF($B$3="em",$H30*OFFSET('Exponential Model'!$I$72,($B$18-2000)+($G30-BC$1),0),IF($B$3="dm",$H30*OFFSET('Dispersion Model'!$I$72,($B$18-2000)+($G30-BC$1),0),IF($B$3="pm",$H30*OFFSET('Piston Model'!$I$72,($B$18-2000)+($G30-BC$1),0),"Wrong Code in B3")))),0)</f>
        <v>0</v>
      </c>
      <c r="BD30">
        <f ca="1">IF(BD$1&gt;$G30,IF($B$15="he",IF($B$3="em",$H30*(1-EXP(-0.05599*(BD$1-$G30)))*OFFSET('Exponential Model'!$I$72,($B$18-2000)+($G30-BD$1),0),IF($B$3="dm",$H30*(1-EXP(-0.05599*(BD$1-$G30)))*OFFSET('Dispersion Model'!$I$72,($B$18-2000)+($G30-BD$1),0),IF($B$3="pm",$H30*(1-EXP(-0.05599*(BD$1-$G30)))*OFFSET('Piston Model'!$I$72,($B$18-2000)+($G30-BD$1),0),"Wrong Code in B3"))),IF($B$3="em",$H30*OFFSET('Exponential Model'!$I$72,($B$18-2000)+($G30-BD$1),0),IF($B$3="dm",$H30*OFFSET('Dispersion Model'!$I$72,($B$18-2000)+($G30-BD$1),0),IF($B$3="pm",$H30*OFFSET('Piston Model'!$I$72,($B$18-2000)+($G30-BD$1),0),"Wrong Code in B3")))),0)</f>
        <v>0</v>
      </c>
      <c r="BE30">
        <f ca="1">IF(BE$1&gt;$G30,IF($B$15="he",IF($B$3="em",$H30*(1-EXP(-0.05599*(BE$1-$G30)))*OFFSET('Exponential Model'!$I$72,($B$18-2000)+($G30-BE$1),0),IF($B$3="dm",$H30*(1-EXP(-0.05599*(BE$1-$G30)))*OFFSET('Dispersion Model'!$I$72,($B$18-2000)+($G30-BE$1),0),IF($B$3="pm",$H30*(1-EXP(-0.05599*(BE$1-$G30)))*OFFSET('Piston Model'!$I$72,($B$18-2000)+($G30-BE$1),0),"Wrong Code in B3"))),IF($B$3="em",$H30*OFFSET('Exponential Model'!$I$72,($B$18-2000)+($G30-BE$1),0),IF($B$3="dm",$H30*OFFSET('Dispersion Model'!$I$72,($B$18-2000)+($G30-BE$1),0),IF($B$3="pm",$H30*OFFSET('Piston Model'!$I$72,($B$18-2000)+($G30-BE$1),0),"Wrong Code in B3")))),0)</f>
        <v>0</v>
      </c>
      <c r="BF30">
        <f ca="1">IF(BF$1&gt;$G30,IF($B$15="he",IF($B$3="em",$H30*(1-EXP(-0.05599*(BF$1-$G30)))*OFFSET('Exponential Model'!$I$72,($B$18-2000)+($G30-BF$1),0),IF($B$3="dm",$H30*(1-EXP(-0.05599*(BF$1-$G30)))*OFFSET('Dispersion Model'!$I$72,($B$18-2000)+($G30-BF$1),0),IF($B$3="pm",$H30*(1-EXP(-0.05599*(BF$1-$G30)))*OFFSET('Piston Model'!$I$72,($B$18-2000)+($G30-BF$1),0),"Wrong Code in B3"))),IF($B$3="em",$H30*OFFSET('Exponential Model'!$I$72,($B$18-2000)+($G30-BF$1),0),IF($B$3="dm",$H30*OFFSET('Dispersion Model'!$I$72,($B$18-2000)+($G30-BF$1),0),IF($B$3="pm",$H30*OFFSET('Piston Model'!$I$72,($B$18-2000)+($G30-BF$1),0),"Wrong Code in B3")))),0)</f>
        <v>0</v>
      </c>
      <c r="BG30">
        <f ca="1">IF(BG$1&gt;$G30,IF($B$15="he",IF($B$3="em",$H30*(1-EXP(-0.05599*(BG$1-$G30)))*OFFSET('Exponential Model'!$I$72,($B$18-2000)+($G30-BG$1),0),IF($B$3="dm",$H30*(1-EXP(-0.05599*(BG$1-$G30)))*OFFSET('Dispersion Model'!$I$72,($B$18-2000)+($G30-BG$1),0),IF($B$3="pm",$H30*(1-EXP(-0.05599*(BG$1-$G30)))*OFFSET('Piston Model'!$I$72,($B$18-2000)+($G30-BG$1),0),"Wrong Code in B3"))),IF($B$3="em",$H30*OFFSET('Exponential Model'!$I$72,($B$18-2000)+($G30-BG$1),0),IF($B$3="dm",$H30*OFFSET('Dispersion Model'!$I$72,($B$18-2000)+($G30-BG$1),0),IF($B$3="pm",$H30*OFFSET('Piston Model'!$I$72,($B$18-2000)+($G30-BG$1),0),"Wrong Code in B3")))),0)</f>
        <v>0</v>
      </c>
    </row>
    <row r="31" spans="1:59" x14ac:dyDescent="0.15">
      <c r="A31" t="s">
        <v>24</v>
      </c>
      <c r="B31">
        <v>10.76</v>
      </c>
      <c r="G31">
        <v>1959</v>
      </c>
      <c r="H31">
        <f>IF($B$15="tr",'Tritium Input'!H40,IF($B$15="cfc",'CFC Input'!H40,IF($B$15="kr",'85Kr Input'!H40,IF($B$15="he",'Tritium Input'!H40,"Wrong Code in B12!"))))</f>
        <v>29</v>
      </c>
      <c r="I31">
        <f ca="1">IF(I$1&gt;$G31,IF($B$15="he",IF($B$3="em",$H31*(1-EXP(-0.05599*(I$1-$G31)))*OFFSET('Exponential Model'!$I$72,($B$18-2000)+($G31-I$1),0),IF($B$3="dm",$H31*(1-EXP(-0.05599*(I$1-$G31)))*OFFSET('Dispersion Model'!$I$72,($B$18-2000)+($G31-I$1),0),IF($B$3="pm",$H31*(1-EXP(-0.05599*(I$1-$G31)))*OFFSET('Piston Model'!$I$72,($B$18-2000)+($G31-I$1),0),"Wrong Code in B3"))),IF($B$3="em",$H31*OFFSET('Exponential Model'!$I$72,($B$18-2000)+($G31-I$1),0),IF($B$3="dm",$H31*OFFSET('Dispersion Model'!$I$72,($B$18-2000)+($G31-I$1),0),IF($B$3="pm",$H31*OFFSET('Piston Model'!$I$72,($B$18-2000)+($G31-I$1),0),"Wrong Code in B3")))),0)</f>
        <v>0</v>
      </c>
      <c r="J31">
        <f ca="1">IF(J$1&gt;$G31,IF($B$15="he",IF($B$3="em",$H31*(1-EXP(-0.05599*(J$1-$G31)))*OFFSET('Exponential Model'!$I$72,($B$18-2000)+($G31-J$1),0),IF($B$3="dm",$H31*(1-EXP(-0.05599*(J$1-$G31)))*OFFSET('Dispersion Model'!$I$72,($B$18-2000)+($G31-J$1),0),IF($B$3="pm",$H31*(1-EXP(-0.05599*(J$1-$G31)))*OFFSET('Piston Model'!$I$72,($B$18-2000)+($G31-J$1),0),"Wrong Code in B3"))),IF($B$3="em",$H31*OFFSET('Exponential Model'!$I$72,($B$18-2000)+($G31-J$1),0),IF($B$3="dm",$H31*OFFSET('Dispersion Model'!$I$72,($B$18-2000)+($G31-J$1),0),IF($B$3="pm",$H31*OFFSET('Piston Model'!$I$72,($B$18-2000)+($G31-J$1),0),"Wrong Code in B3")))),0)</f>
        <v>0</v>
      </c>
      <c r="K31">
        <f ca="1">IF(K$1&gt;$G31,IF($B$15="he",IF($B$3="em",$H31*(1-EXP(-0.05599*(K$1-$G31)))*OFFSET('Exponential Model'!$I$72,($B$18-2000)+($G31-K$1),0),IF($B$3="dm",$H31*(1-EXP(-0.05599*(K$1-$G31)))*OFFSET('Dispersion Model'!$I$72,($B$18-2000)+($G31-K$1),0),IF($B$3="pm",$H31*(1-EXP(-0.05599*(K$1-$G31)))*OFFSET('Piston Model'!$I$72,($B$18-2000)+($G31-K$1),0),"Wrong Code in B3"))),IF($B$3="em",$H31*OFFSET('Exponential Model'!$I$72,($B$18-2000)+($G31-K$1),0),IF($B$3="dm",$H31*OFFSET('Dispersion Model'!$I$72,($B$18-2000)+($G31-K$1),0),IF($B$3="pm",$H31*OFFSET('Piston Model'!$I$72,($B$18-2000)+($G31-K$1),0),"Wrong Code in B3")))),0)</f>
        <v>0</v>
      </c>
      <c r="L31">
        <f ca="1">IF(L$1&gt;$G31,IF($B$15="he",IF($B$3="em",$H31*(1-EXP(-0.05599*(L$1-$G31)))*OFFSET('Exponential Model'!$I$72,($B$18-2000)+($G31-L$1),0),IF($B$3="dm",$H31*(1-EXP(-0.05599*(L$1-$G31)))*OFFSET('Dispersion Model'!$I$72,($B$18-2000)+($G31-L$1),0),IF($B$3="pm",$H31*(1-EXP(-0.05599*(L$1-$G31)))*OFFSET('Piston Model'!$I$72,($B$18-2000)+($G31-L$1),0),"Wrong Code in B3"))),IF($B$3="em",$H31*OFFSET('Exponential Model'!$I$72,($B$18-2000)+($G31-L$1),0),IF($B$3="dm",$H31*OFFSET('Dispersion Model'!$I$72,($B$18-2000)+($G31-L$1),0),IF($B$3="pm",$H31*OFFSET('Piston Model'!$I$72,($B$18-2000)+($G31-L$1),0),"Wrong Code in B3")))),0)</f>
        <v>0</v>
      </c>
      <c r="M31">
        <f ca="1">IF(M$1&gt;$G31,IF($B$15="he",IF($B$3="em",$H31*(1-EXP(-0.05599*(M$1-$G31)))*OFFSET('Exponential Model'!$I$72,($B$18-2000)+($G31-M$1),0),IF($B$3="dm",$H31*(1-EXP(-0.05599*(M$1-$G31)))*OFFSET('Dispersion Model'!$I$72,($B$18-2000)+($G31-M$1),0),IF($B$3="pm",$H31*(1-EXP(-0.05599*(M$1-$G31)))*OFFSET('Piston Model'!$I$72,($B$18-2000)+($G31-M$1),0),"Wrong Code in B3"))),IF($B$3="em",$H31*OFFSET('Exponential Model'!$I$72,($B$18-2000)+($G31-M$1),0),IF($B$3="dm",$H31*OFFSET('Dispersion Model'!$I$72,($B$18-2000)+($G31-M$1),0),IF($B$3="pm",$H31*OFFSET('Piston Model'!$I$72,($B$18-2000)+($G31-M$1),0),"Wrong Code in B3")))),0)</f>
        <v>0</v>
      </c>
      <c r="N31">
        <f ca="1">IF(N$1&gt;$G31,IF($B$15="he",IF($B$3="em",$H31*(1-EXP(-0.05599*(N$1-$G31)))*OFFSET('Exponential Model'!$I$72,($B$18-2000)+($G31-N$1),0),IF($B$3="dm",$H31*(1-EXP(-0.05599*(N$1-$G31)))*OFFSET('Dispersion Model'!$I$72,($B$18-2000)+($G31-N$1),0),IF($B$3="pm",$H31*(1-EXP(-0.05599*(N$1-$G31)))*OFFSET('Piston Model'!$I$72,($B$18-2000)+($G31-N$1),0),"Wrong Code in B3"))),IF($B$3="em",$H31*OFFSET('Exponential Model'!$I$72,($B$18-2000)+($G31-N$1),0),IF($B$3="dm",$H31*OFFSET('Dispersion Model'!$I$72,($B$18-2000)+($G31-N$1),0),IF($B$3="pm",$H31*OFFSET('Piston Model'!$I$72,($B$18-2000)+($G31-N$1),0),"Wrong Code in B3")))),0)</f>
        <v>0</v>
      </c>
      <c r="O31">
        <f ca="1">IF(O$1&gt;$G31,IF($B$15="he",IF($B$3="em",$H31*(1-EXP(-0.05599*(O$1-$G31)))*OFFSET('Exponential Model'!$I$72,($B$18-2000)+($G31-O$1),0),IF($B$3="dm",$H31*(1-EXP(-0.05599*(O$1-$G31)))*OFFSET('Dispersion Model'!$I$72,($B$18-2000)+($G31-O$1),0),IF($B$3="pm",$H31*(1-EXP(-0.05599*(O$1-$G31)))*OFFSET('Piston Model'!$I$72,($B$18-2000)+($G31-O$1),0),"Wrong Code in B3"))),IF($B$3="em",$H31*OFFSET('Exponential Model'!$I$72,($B$18-2000)+($G31-O$1),0),IF($B$3="dm",$H31*OFFSET('Dispersion Model'!$I$72,($B$18-2000)+($G31-O$1),0),IF($B$3="pm",$H31*OFFSET('Piston Model'!$I$72,($B$18-2000)+($G31-O$1),0),"Wrong Code in B3")))),0)</f>
        <v>0</v>
      </c>
      <c r="P31">
        <f ca="1">IF(P$1&gt;$G31,IF($B$15="he",IF($B$3="em",$H31*(1-EXP(-0.05599*(P$1-$G31)))*OFFSET('Exponential Model'!$I$72,($B$18-2000)+($G31-P$1),0),IF($B$3="dm",$H31*(1-EXP(-0.05599*(P$1-$G31)))*OFFSET('Dispersion Model'!$I$72,($B$18-2000)+($G31-P$1),0),IF($B$3="pm",$H31*(1-EXP(-0.05599*(P$1-$G31)))*OFFSET('Piston Model'!$I$72,($B$18-2000)+($G31-P$1),0),"Wrong Code in B3"))),IF($B$3="em",$H31*OFFSET('Exponential Model'!$I$72,($B$18-2000)+($G31-P$1),0),IF($B$3="dm",$H31*OFFSET('Dispersion Model'!$I$72,($B$18-2000)+($G31-P$1),0),IF($B$3="pm",$H31*OFFSET('Piston Model'!$I$72,($B$18-2000)+($G31-P$1),0),"Wrong Code in B3")))),0)</f>
        <v>0</v>
      </c>
      <c r="Q31">
        <f ca="1">IF(Q$1&gt;$G31,IF($B$15="he",IF($B$3="em",$H31*(1-EXP(-0.05599*(Q$1-$G31)))*OFFSET('Exponential Model'!$I$72,($B$18-2000)+($G31-Q$1),0),IF($B$3="dm",$H31*(1-EXP(-0.05599*(Q$1-$G31)))*OFFSET('Dispersion Model'!$I$72,($B$18-2000)+($G31-Q$1),0),IF($B$3="pm",$H31*(1-EXP(-0.05599*(Q$1-$G31)))*OFFSET('Piston Model'!$I$72,($B$18-2000)+($G31-Q$1),0),"Wrong Code in B3"))),IF($B$3="em",$H31*OFFSET('Exponential Model'!$I$72,($B$18-2000)+($G31-Q$1),0),IF($B$3="dm",$H31*OFFSET('Dispersion Model'!$I$72,($B$18-2000)+($G31-Q$1),0),IF($B$3="pm",$H31*OFFSET('Piston Model'!$I$72,($B$18-2000)+($G31-Q$1),0),"Wrong Code in B3")))),0)</f>
        <v>0</v>
      </c>
      <c r="R31">
        <f ca="1">IF(R$1&gt;$G31,IF($B$15="he",IF($B$3="em",$H31*(1-EXP(-0.05599*(R$1-$G31)))*OFFSET('Exponential Model'!$I$72,($B$18-2000)+($G31-R$1),0),IF($B$3="dm",$H31*(1-EXP(-0.05599*(R$1-$G31)))*OFFSET('Dispersion Model'!$I$72,($B$18-2000)+($G31-R$1),0),IF($B$3="pm",$H31*(1-EXP(-0.05599*(R$1-$G31)))*OFFSET('Piston Model'!$I$72,($B$18-2000)+($G31-R$1),0),"Wrong Code in B3"))),IF($B$3="em",$H31*OFFSET('Exponential Model'!$I$72,($B$18-2000)+($G31-R$1),0),IF($B$3="dm",$H31*OFFSET('Dispersion Model'!$I$72,($B$18-2000)+($G31-R$1),0),IF($B$3="pm",$H31*OFFSET('Piston Model'!$I$72,($B$18-2000)+($G31-R$1),0),"Wrong Code in B3")))),0)</f>
        <v>0</v>
      </c>
      <c r="S31">
        <f ca="1">IF(S$1&gt;$G31,IF($B$15="he",IF($B$3="em",$H31*(1-EXP(-0.05599*(S$1-$G31)))*OFFSET('Exponential Model'!$I$72,($B$18-2000)+($G31-S$1),0),IF($B$3="dm",$H31*(1-EXP(-0.05599*(S$1-$G31)))*OFFSET('Dispersion Model'!$I$72,($B$18-2000)+($G31-S$1),0),IF($B$3="pm",$H31*(1-EXP(-0.05599*(S$1-$G31)))*OFFSET('Piston Model'!$I$72,($B$18-2000)+($G31-S$1),0),"Wrong Code in B3"))),IF($B$3="em",$H31*OFFSET('Exponential Model'!$I$72,($B$18-2000)+($G31-S$1),0),IF($B$3="dm",$H31*OFFSET('Dispersion Model'!$I$72,($B$18-2000)+($G31-S$1),0),IF($B$3="pm",$H31*OFFSET('Piston Model'!$I$72,($B$18-2000)+($G31-S$1),0),"Wrong Code in B3")))),0)</f>
        <v>0</v>
      </c>
      <c r="T31">
        <f ca="1">IF(T$1&gt;$G31,IF($B$15="he",IF($B$3="em",$H31*(1-EXP(-0.05599*(T$1-$G31)))*OFFSET('Exponential Model'!$I$72,($B$18-2000)+($G31-T$1),0),IF($B$3="dm",$H31*(1-EXP(-0.05599*(T$1-$G31)))*OFFSET('Dispersion Model'!$I$72,($B$18-2000)+($G31-T$1),0),IF($B$3="pm",$H31*(1-EXP(-0.05599*(T$1-$G31)))*OFFSET('Piston Model'!$I$72,($B$18-2000)+($G31-T$1),0),"Wrong Code in B3"))),IF($B$3="em",$H31*OFFSET('Exponential Model'!$I$72,($B$18-2000)+($G31-T$1),0),IF($B$3="dm",$H31*OFFSET('Dispersion Model'!$I$72,($B$18-2000)+($G31-T$1),0),IF($B$3="pm",$H31*OFFSET('Piston Model'!$I$72,($B$18-2000)+($G31-T$1),0),"Wrong Code in B3")))),0)</f>
        <v>0</v>
      </c>
      <c r="U31">
        <f ca="1">IF(U$1&gt;$G31,IF($B$15="he",IF($B$3="em",$H31*(1-EXP(-0.05599*(U$1-$G31)))*OFFSET('Exponential Model'!$I$72,($B$18-2000)+($G31-U$1),0),IF($B$3="dm",$H31*(1-EXP(-0.05599*(U$1-$G31)))*OFFSET('Dispersion Model'!$I$72,($B$18-2000)+($G31-U$1),0),IF($B$3="pm",$H31*(1-EXP(-0.05599*(U$1-$G31)))*OFFSET('Piston Model'!$I$72,($B$18-2000)+($G31-U$1),0),"Wrong Code in B3"))),IF($B$3="em",$H31*OFFSET('Exponential Model'!$I$72,($B$18-2000)+($G31-U$1),0),IF($B$3="dm",$H31*OFFSET('Dispersion Model'!$I$72,($B$18-2000)+($G31-U$1),0),IF($B$3="pm",$H31*OFFSET('Piston Model'!$I$72,($B$18-2000)+($G31-U$1),0),"Wrong Code in B3")))),0)</f>
        <v>0</v>
      </c>
      <c r="V31">
        <f ca="1">IF(V$1&gt;$G31,IF($B$15="he",IF($B$3="em",$H31*(1-EXP(-0.05599*(V$1-$G31)))*OFFSET('Exponential Model'!$I$72,($B$18-2000)+($G31-V$1),0),IF($B$3="dm",$H31*(1-EXP(-0.05599*(V$1-$G31)))*OFFSET('Dispersion Model'!$I$72,($B$18-2000)+($G31-V$1),0),IF($B$3="pm",$H31*(1-EXP(-0.05599*(V$1-$G31)))*OFFSET('Piston Model'!$I$72,($B$18-2000)+($G31-V$1),0),"Wrong Code in B3"))),IF($B$3="em",$H31*OFFSET('Exponential Model'!$I$72,($B$18-2000)+($G31-V$1),0),IF($B$3="dm",$H31*OFFSET('Dispersion Model'!$I$72,($B$18-2000)+($G31-V$1),0),IF($B$3="pm",$H31*OFFSET('Piston Model'!$I$72,($B$18-2000)+($G31-V$1),0),"Wrong Code in B3")))),0)</f>
        <v>0</v>
      </c>
      <c r="W31">
        <f ca="1">IF(W$1&gt;$G31,IF($B$15="he",IF($B$3="em",$H31*(1-EXP(-0.05599*(W$1-$G31)))*OFFSET('Exponential Model'!$I$72,($B$18-2000)+($G31-W$1),0),IF($B$3="dm",$H31*(1-EXP(-0.05599*(W$1-$G31)))*OFFSET('Dispersion Model'!$I$72,($B$18-2000)+($G31-W$1),0),IF($B$3="pm",$H31*(1-EXP(-0.05599*(W$1-$G31)))*OFFSET('Piston Model'!$I$72,($B$18-2000)+($G31-W$1),0),"Wrong Code in B3"))),IF($B$3="em",$H31*OFFSET('Exponential Model'!$I$72,($B$18-2000)+($G31-W$1),0),IF($B$3="dm",$H31*OFFSET('Dispersion Model'!$I$72,($B$18-2000)+($G31-W$1),0),IF($B$3="pm",$H31*OFFSET('Piston Model'!$I$72,($B$18-2000)+($G31-W$1),0),"Wrong Code in B3")))),0)</f>
        <v>0</v>
      </c>
      <c r="X31">
        <f ca="1">IF(X$1&gt;$G31,IF($B$15="he",IF($B$3="em",$H31*(1-EXP(-0.05599*(X$1-$G31)))*OFFSET('Exponential Model'!$I$72,($B$18-2000)+($G31-X$1),0),IF($B$3="dm",$H31*(1-EXP(-0.05599*(X$1-$G31)))*OFFSET('Dispersion Model'!$I$72,($B$18-2000)+($G31-X$1),0),IF($B$3="pm",$H31*(1-EXP(-0.05599*(X$1-$G31)))*OFFSET('Piston Model'!$I$72,($B$18-2000)+($G31-X$1),0),"Wrong Code in B3"))),IF($B$3="em",$H31*OFFSET('Exponential Model'!$I$72,($B$18-2000)+($G31-X$1),0),IF($B$3="dm",$H31*OFFSET('Dispersion Model'!$I$72,($B$18-2000)+($G31-X$1),0),IF($B$3="pm",$H31*OFFSET('Piston Model'!$I$72,($B$18-2000)+($G31-X$1),0),"Wrong Code in B3")))),0)</f>
        <v>0</v>
      </c>
      <c r="Y31">
        <f ca="1">IF(Y$1&gt;$G31,IF($B$15="he",IF($B$3="em",$H31*(1-EXP(-0.05599*(Y$1-$G31)))*OFFSET('Exponential Model'!$I$72,($B$18-2000)+($G31-Y$1),0),IF($B$3="dm",$H31*(1-EXP(-0.05599*(Y$1-$G31)))*OFFSET('Dispersion Model'!$I$72,($B$18-2000)+($G31-Y$1),0),IF($B$3="pm",$H31*(1-EXP(-0.05599*(Y$1-$G31)))*OFFSET('Piston Model'!$I$72,($B$18-2000)+($G31-Y$1),0),"Wrong Code in B3"))),IF($B$3="em",$H31*OFFSET('Exponential Model'!$I$72,($B$18-2000)+($G31-Y$1),0),IF($B$3="dm",$H31*OFFSET('Dispersion Model'!$I$72,($B$18-2000)+($G31-Y$1),0),IF($B$3="pm",$H31*OFFSET('Piston Model'!$I$72,($B$18-2000)+($G31-Y$1),0),"Wrong Code in B3")))),0)</f>
        <v>0</v>
      </c>
      <c r="Z31">
        <f ca="1">IF(Z$1&gt;$G31,IF($B$15="he",IF($B$3="em",$H31*(1-EXP(-0.05599*(Z$1-$G31)))*OFFSET('Exponential Model'!$I$72,($B$18-2000)+($G31-Z$1),0),IF($B$3="dm",$H31*(1-EXP(-0.05599*(Z$1-$G31)))*OFFSET('Dispersion Model'!$I$72,($B$18-2000)+($G31-Z$1),0),IF($B$3="pm",$H31*(1-EXP(-0.05599*(Z$1-$G31)))*OFFSET('Piston Model'!$I$72,($B$18-2000)+($G31-Z$1),0),"Wrong Code in B3"))),IF($B$3="em",$H31*OFFSET('Exponential Model'!$I$72,($B$18-2000)+($G31-Z$1),0),IF($B$3="dm",$H31*OFFSET('Dispersion Model'!$I$72,($B$18-2000)+($G31-Z$1),0),IF($B$3="pm",$H31*OFFSET('Piston Model'!$I$72,($B$18-2000)+($G31-Z$1),0),"Wrong Code in B3")))),0)</f>
        <v>0</v>
      </c>
      <c r="AA31">
        <f ca="1">IF(AA$1&gt;$G31,IF($B$15="he",IF($B$3="em",$H31*(1-EXP(-0.05599*(AA$1-$G31)))*OFFSET('Exponential Model'!$I$72,($B$18-2000)+($G31-AA$1),0),IF($B$3="dm",$H31*(1-EXP(-0.05599*(AA$1-$G31)))*OFFSET('Dispersion Model'!$I$72,($B$18-2000)+($G31-AA$1),0),IF($B$3="pm",$H31*(1-EXP(-0.05599*(AA$1-$G31)))*OFFSET('Piston Model'!$I$72,($B$18-2000)+($G31-AA$1),0),"Wrong Code in B3"))),IF($B$3="em",$H31*OFFSET('Exponential Model'!$I$72,($B$18-2000)+($G31-AA$1),0),IF($B$3="dm",$H31*OFFSET('Dispersion Model'!$I$72,($B$18-2000)+($G31-AA$1),0),IF($B$3="pm",$H31*OFFSET('Piston Model'!$I$72,($B$18-2000)+($G31-AA$1),0),"Wrong Code in B3")))),0)</f>
        <v>0</v>
      </c>
      <c r="AB31">
        <f ca="1">IF(AB$1&gt;$G31,IF($B$15="he",IF($B$3="em",$H31*(1-EXP(-0.05599*(AB$1-$G31)))*OFFSET('Exponential Model'!$I$72,($B$18-2000)+($G31-AB$1),0),IF($B$3="dm",$H31*(1-EXP(-0.05599*(AB$1-$G31)))*OFFSET('Dispersion Model'!$I$72,($B$18-2000)+($G31-AB$1),0),IF($B$3="pm",$H31*(1-EXP(-0.05599*(AB$1-$G31)))*OFFSET('Piston Model'!$I$72,($B$18-2000)+($G31-AB$1),0),"Wrong Code in B3"))),IF($B$3="em",$H31*OFFSET('Exponential Model'!$I$72,($B$18-2000)+($G31-AB$1),0),IF($B$3="dm",$H31*OFFSET('Dispersion Model'!$I$72,($B$18-2000)+($G31-AB$1),0),IF($B$3="pm",$H31*OFFSET('Piston Model'!$I$72,($B$18-2000)+($G31-AB$1),0),"Wrong Code in B3")))),0)</f>
        <v>29</v>
      </c>
      <c r="AC31">
        <f ca="1">IF(AC$1&gt;$G31,IF($B$15="he",IF($B$3="em",$H31*(1-EXP(-0.05599*(AC$1-$G31)))*OFFSET('Exponential Model'!$I$72,($B$18-2000)+($G31-AC$1),0),IF($B$3="dm",$H31*(1-EXP(-0.05599*(AC$1-$G31)))*OFFSET('Dispersion Model'!$I$72,($B$18-2000)+($G31-AC$1),0),IF($B$3="pm",$H31*(1-EXP(-0.05599*(AC$1-$G31)))*OFFSET('Piston Model'!$I$72,($B$18-2000)+($G31-AC$1),0),"Wrong Code in B3"))),IF($B$3="em",$H31*OFFSET('Exponential Model'!$I$72,($B$18-2000)+($G31-AC$1),0),IF($B$3="dm",$H31*OFFSET('Dispersion Model'!$I$72,($B$18-2000)+($G31-AC$1),0),IF($B$3="pm",$H31*OFFSET('Piston Model'!$I$72,($B$18-2000)+($G31-AC$1),0),"Wrong Code in B3")))),0)</f>
        <v>0</v>
      </c>
      <c r="AD31">
        <f ca="1">IF(AD$1&gt;$G31,IF($B$15="he",IF($B$3="em",$H31*(1-EXP(-0.05599*(AD$1-$G31)))*OFFSET('Exponential Model'!$I$72,($B$18-2000)+($G31-AD$1),0),IF($B$3="dm",$H31*(1-EXP(-0.05599*(AD$1-$G31)))*OFFSET('Dispersion Model'!$I$72,($B$18-2000)+($G31-AD$1),0),IF($B$3="pm",$H31*(1-EXP(-0.05599*(AD$1-$G31)))*OFFSET('Piston Model'!$I$72,($B$18-2000)+($G31-AD$1),0),"Wrong Code in B3"))),IF($B$3="em",$H31*OFFSET('Exponential Model'!$I$72,($B$18-2000)+($G31-AD$1),0),IF($B$3="dm",$H31*OFFSET('Dispersion Model'!$I$72,($B$18-2000)+($G31-AD$1),0),IF($B$3="pm",$H31*OFFSET('Piston Model'!$I$72,($B$18-2000)+($G31-AD$1),0),"Wrong Code in B3")))),0)</f>
        <v>0</v>
      </c>
      <c r="AE31">
        <f ca="1">IF(AE$1&gt;$G31,IF($B$15="he",IF($B$3="em",$H31*(1-EXP(-0.05599*(AE$1-$G31)))*OFFSET('Exponential Model'!$I$72,($B$18-2000)+($G31-AE$1),0),IF($B$3="dm",$H31*(1-EXP(-0.05599*(AE$1-$G31)))*OFFSET('Dispersion Model'!$I$72,($B$18-2000)+($G31-AE$1),0),IF($B$3="pm",$H31*(1-EXP(-0.05599*(AE$1-$G31)))*OFFSET('Piston Model'!$I$72,($B$18-2000)+($G31-AE$1),0),"Wrong Code in B3"))),IF($B$3="em",$H31*OFFSET('Exponential Model'!$I$72,($B$18-2000)+($G31-AE$1),0),IF($B$3="dm",$H31*OFFSET('Dispersion Model'!$I$72,($B$18-2000)+($G31-AE$1),0),IF($B$3="pm",$H31*OFFSET('Piston Model'!$I$72,($B$18-2000)+($G31-AE$1),0),"Wrong Code in B3")))),0)</f>
        <v>0</v>
      </c>
      <c r="AF31">
        <f ca="1">IF(AF$1&gt;$G31,IF($B$15="he",IF($B$3="em",$H31*(1-EXP(-0.05599*(AF$1-$G31)))*OFFSET('Exponential Model'!$I$72,($B$18-2000)+($G31-AF$1),0),IF($B$3="dm",$H31*(1-EXP(-0.05599*(AF$1-$G31)))*OFFSET('Dispersion Model'!$I$72,($B$18-2000)+($G31-AF$1),0),IF($B$3="pm",$H31*(1-EXP(-0.05599*(AF$1-$G31)))*OFFSET('Piston Model'!$I$72,($B$18-2000)+($G31-AF$1),0),"Wrong Code in B3"))),IF($B$3="em",$H31*OFFSET('Exponential Model'!$I$72,($B$18-2000)+($G31-AF$1),0),IF($B$3="dm",$H31*OFFSET('Dispersion Model'!$I$72,($B$18-2000)+($G31-AF$1),0),IF($B$3="pm",$H31*OFFSET('Piston Model'!$I$72,($B$18-2000)+($G31-AF$1),0),"Wrong Code in B3")))),0)</f>
        <v>0</v>
      </c>
      <c r="AG31">
        <f ca="1">IF(AG$1&gt;$G31,IF($B$15="he",IF($B$3="em",$H31*(1-EXP(-0.05599*(AG$1-$G31)))*OFFSET('Exponential Model'!$I$72,($B$18-2000)+($G31-AG$1),0),IF($B$3="dm",$H31*(1-EXP(-0.05599*(AG$1-$G31)))*OFFSET('Dispersion Model'!$I$72,($B$18-2000)+($G31-AG$1),0),IF($B$3="pm",$H31*(1-EXP(-0.05599*(AG$1-$G31)))*OFFSET('Piston Model'!$I$72,($B$18-2000)+($G31-AG$1),0),"Wrong Code in B3"))),IF($B$3="em",$H31*OFFSET('Exponential Model'!$I$72,($B$18-2000)+($G31-AG$1),0),IF($B$3="dm",$H31*OFFSET('Dispersion Model'!$I$72,($B$18-2000)+($G31-AG$1),0),IF($B$3="pm",$H31*OFFSET('Piston Model'!$I$72,($B$18-2000)+($G31-AG$1),0),"Wrong Code in B3")))),0)</f>
        <v>0</v>
      </c>
      <c r="AH31">
        <f ca="1">IF(AH$1&gt;$G31,IF($B$15="he",IF($B$3="em",$H31*(1-EXP(-0.05599*(AH$1-$G31)))*OFFSET('Exponential Model'!$I$72,($B$18-2000)+($G31-AH$1),0),IF($B$3="dm",$H31*(1-EXP(-0.05599*(AH$1-$G31)))*OFFSET('Dispersion Model'!$I$72,($B$18-2000)+($G31-AH$1),0),IF($B$3="pm",$H31*(1-EXP(-0.05599*(AH$1-$G31)))*OFFSET('Piston Model'!$I$72,($B$18-2000)+($G31-AH$1),0),"Wrong Code in B3"))),IF($B$3="em",$H31*OFFSET('Exponential Model'!$I$72,($B$18-2000)+($G31-AH$1),0),IF($B$3="dm",$H31*OFFSET('Dispersion Model'!$I$72,($B$18-2000)+($G31-AH$1),0),IF($B$3="pm",$H31*OFFSET('Piston Model'!$I$72,($B$18-2000)+($G31-AH$1),0),"Wrong Code in B3")))),0)</f>
        <v>0</v>
      </c>
      <c r="AI31">
        <f ca="1">IF(AI$1&gt;$G31,IF($B$15="he",IF($B$3="em",$H31*(1-EXP(-0.05599*(AI$1-$G31)))*OFFSET('Exponential Model'!$I$72,($B$18-2000)+($G31-AI$1),0),IF($B$3="dm",$H31*(1-EXP(-0.05599*(AI$1-$G31)))*OFFSET('Dispersion Model'!$I$72,($B$18-2000)+($G31-AI$1),0),IF($B$3="pm",$H31*(1-EXP(-0.05599*(AI$1-$G31)))*OFFSET('Piston Model'!$I$72,($B$18-2000)+($G31-AI$1),0),"Wrong Code in B3"))),IF($B$3="em",$H31*OFFSET('Exponential Model'!$I$72,($B$18-2000)+($G31-AI$1),0),IF($B$3="dm",$H31*OFFSET('Dispersion Model'!$I$72,($B$18-2000)+($G31-AI$1),0),IF($B$3="pm",$H31*OFFSET('Piston Model'!$I$72,($B$18-2000)+($G31-AI$1),0),"Wrong Code in B3")))),0)</f>
        <v>0</v>
      </c>
      <c r="AJ31">
        <f ca="1">IF(AJ$1&gt;$G31,IF($B$15="he",IF($B$3="em",$H31*(1-EXP(-0.05599*(AJ$1-$G31)))*OFFSET('Exponential Model'!$I$72,($B$18-2000)+($G31-AJ$1),0),IF($B$3="dm",$H31*(1-EXP(-0.05599*(AJ$1-$G31)))*OFFSET('Dispersion Model'!$I$72,($B$18-2000)+($G31-AJ$1),0),IF($B$3="pm",$H31*(1-EXP(-0.05599*(AJ$1-$G31)))*OFFSET('Piston Model'!$I$72,($B$18-2000)+($G31-AJ$1),0),"Wrong Code in B3"))),IF($B$3="em",$H31*OFFSET('Exponential Model'!$I$72,($B$18-2000)+($G31-AJ$1),0),IF($B$3="dm",$H31*OFFSET('Dispersion Model'!$I$72,($B$18-2000)+($G31-AJ$1),0),IF($B$3="pm",$H31*OFFSET('Piston Model'!$I$72,($B$18-2000)+($G31-AJ$1),0),"Wrong Code in B3")))),0)</f>
        <v>0</v>
      </c>
      <c r="AK31">
        <f ca="1">IF(AK$1&gt;$G31,IF($B$15="he",IF($B$3="em",$H31*(1-EXP(-0.05599*(AK$1-$G31)))*OFFSET('Exponential Model'!$I$72,($B$18-2000)+($G31-AK$1),0),IF($B$3="dm",$H31*(1-EXP(-0.05599*(AK$1-$G31)))*OFFSET('Dispersion Model'!$I$72,($B$18-2000)+($G31-AK$1),0),IF($B$3="pm",$H31*(1-EXP(-0.05599*(AK$1-$G31)))*OFFSET('Piston Model'!$I$72,($B$18-2000)+($G31-AK$1),0),"Wrong Code in B3"))),IF($B$3="em",$H31*OFFSET('Exponential Model'!$I$72,($B$18-2000)+($G31-AK$1),0),IF($B$3="dm",$H31*OFFSET('Dispersion Model'!$I$72,($B$18-2000)+($G31-AK$1),0),IF($B$3="pm",$H31*OFFSET('Piston Model'!$I$72,($B$18-2000)+($G31-AK$1),0),"Wrong Code in B3")))),0)</f>
        <v>0</v>
      </c>
      <c r="AL31">
        <f ca="1">IF(AL$1&gt;$G31,IF($B$15="he",IF($B$3="em",$H31*(1-EXP(-0.05599*(AL$1-$G31)))*OFFSET('Exponential Model'!$I$72,($B$18-2000)+($G31-AL$1),0),IF($B$3="dm",$H31*(1-EXP(-0.05599*(AL$1-$G31)))*OFFSET('Dispersion Model'!$I$72,($B$18-2000)+($G31-AL$1),0),IF($B$3="pm",$H31*(1-EXP(-0.05599*(AL$1-$G31)))*OFFSET('Piston Model'!$I$72,($B$18-2000)+($G31-AL$1),0),"Wrong Code in B3"))),IF($B$3="em",$H31*OFFSET('Exponential Model'!$I$72,($B$18-2000)+($G31-AL$1),0),IF($B$3="dm",$H31*OFFSET('Dispersion Model'!$I$72,($B$18-2000)+($G31-AL$1),0),IF($B$3="pm",$H31*OFFSET('Piston Model'!$I$72,($B$18-2000)+($G31-AL$1),0),"Wrong Code in B3")))),0)</f>
        <v>0</v>
      </c>
      <c r="AM31">
        <f ca="1">IF(AM$1&gt;$G31,IF($B$15="he",IF($B$3="em",$H31*(1-EXP(-0.05599*(AM$1-$G31)))*OFFSET('Exponential Model'!$I$72,($B$18-2000)+($G31-AM$1),0),IF($B$3="dm",$H31*(1-EXP(-0.05599*(AM$1-$G31)))*OFFSET('Dispersion Model'!$I$72,($B$18-2000)+($G31-AM$1),0),IF($B$3="pm",$H31*(1-EXP(-0.05599*(AM$1-$G31)))*OFFSET('Piston Model'!$I$72,($B$18-2000)+($G31-AM$1),0),"Wrong Code in B3"))),IF($B$3="em",$H31*OFFSET('Exponential Model'!$I$72,($B$18-2000)+($G31-AM$1),0),IF($B$3="dm",$H31*OFFSET('Dispersion Model'!$I$72,($B$18-2000)+($G31-AM$1),0),IF($B$3="pm",$H31*OFFSET('Piston Model'!$I$72,($B$18-2000)+($G31-AM$1),0),"Wrong Code in B3")))),0)</f>
        <v>0</v>
      </c>
      <c r="AN31">
        <f ca="1">IF(AN$1&gt;$G31,IF($B$15="he",IF($B$3="em",$H31*(1-EXP(-0.05599*(AN$1-$G31)))*OFFSET('Exponential Model'!$I$72,($B$18-2000)+($G31-AN$1),0),IF($B$3="dm",$H31*(1-EXP(-0.05599*(AN$1-$G31)))*OFFSET('Dispersion Model'!$I$72,($B$18-2000)+($G31-AN$1),0),IF($B$3="pm",$H31*(1-EXP(-0.05599*(AN$1-$G31)))*OFFSET('Piston Model'!$I$72,($B$18-2000)+($G31-AN$1),0),"Wrong Code in B3"))),IF($B$3="em",$H31*OFFSET('Exponential Model'!$I$72,($B$18-2000)+($G31-AN$1),0),IF($B$3="dm",$H31*OFFSET('Dispersion Model'!$I$72,($B$18-2000)+($G31-AN$1),0),IF($B$3="pm",$H31*OFFSET('Piston Model'!$I$72,($B$18-2000)+($G31-AN$1),0),"Wrong Code in B3")))),0)</f>
        <v>0</v>
      </c>
      <c r="AO31">
        <f ca="1">IF(AO$1&gt;$G31,IF($B$15="he",IF($B$3="em",$H31*(1-EXP(-0.05599*(AO$1-$G31)))*OFFSET('Exponential Model'!$I$72,($B$18-2000)+($G31-AO$1),0),IF($B$3="dm",$H31*(1-EXP(-0.05599*(AO$1-$G31)))*OFFSET('Dispersion Model'!$I$72,($B$18-2000)+($G31-AO$1),0),IF($B$3="pm",$H31*(1-EXP(-0.05599*(AO$1-$G31)))*OFFSET('Piston Model'!$I$72,($B$18-2000)+($G31-AO$1),0),"Wrong Code in B3"))),IF($B$3="em",$H31*OFFSET('Exponential Model'!$I$72,($B$18-2000)+($G31-AO$1),0),IF($B$3="dm",$H31*OFFSET('Dispersion Model'!$I$72,($B$18-2000)+($G31-AO$1),0),IF($B$3="pm",$H31*OFFSET('Piston Model'!$I$72,($B$18-2000)+($G31-AO$1),0),"Wrong Code in B3")))),0)</f>
        <v>0</v>
      </c>
      <c r="AP31">
        <f ca="1">IF(AP$1&gt;$G31,IF($B$15="he",IF($B$3="em",$H31*(1-EXP(-0.05599*(AP$1-$G31)))*OFFSET('Exponential Model'!$I$72,($B$18-2000)+($G31-AP$1),0),IF($B$3="dm",$H31*(1-EXP(-0.05599*(AP$1-$G31)))*OFFSET('Dispersion Model'!$I$72,($B$18-2000)+($G31-AP$1),0),IF($B$3="pm",$H31*(1-EXP(-0.05599*(AP$1-$G31)))*OFFSET('Piston Model'!$I$72,($B$18-2000)+($G31-AP$1),0),"Wrong Code in B3"))),IF($B$3="em",$H31*OFFSET('Exponential Model'!$I$72,($B$18-2000)+($G31-AP$1),0),IF($B$3="dm",$H31*OFFSET('Dispersion Model'!$I$72,($B$18-2000)+($G31-AP$1),0),IF($B$3="pm",$H31*OFFSET('Piston Model'!$I$72,($B$18-2000)+($G31-AP$1),0),"Wrong Code in B3")))),0)</f>
        <v>0</v>
      </c>
      <c r="AQ31">
        <f ca="1">IF(AQ$1&gt;$G31,IF($B$15="he",IF($B$3="em",$H31*(1-EXP(-0.05599*(AQ$1-$G31)))*OFFSET('Exponential Model'!$I$72,($B$18-2000)+($G31-AQ$1),0),IF($B$3="dm",$H31*(1-EXP(-0.05599*(AQ$1-$G31)))*OFFSET('Dispersion Model'!$I$72,($B$18-2000)+($G31-AQ$1),0),IF($B$3="pm",$H31*(1-EXP(-0.05599*(AQ$1-$G31)))*OFFSET('Piston Model'!$I$72,($B$18-2000)+($G31-AQ$1),0),"Wrong Code in B3"))),IF($B$3="em",$H31*OFFSET('Exponential Model'!$I$72,($B$18-2000)+($G31-AQ$1),0),IF($B$3="dm",$H31*OFFSET('Dispersion Model'!$I$72,($B$18-2000)+($G31-AQ$1),0),IF($B$3="pm",$H31*OFFSET('Piston Model'!$I$72,($B$18-2000)+($G31-AQ$1),0),"Wrong Code in B3")))),0)</f>
        <v>0</v>
      </c>
      <c r="AR31">
        <f ca="1">IF(AR$1&gt;$G31,IF($B$15="he",IF($B$3="em",$H31*(1-EXP(-0.05599*(AR$1-$G31)))*OFFSET('Exponential Model'!$I$72,($B$18-2000)+($G31-AR$1),0),IF($B$3="dm",$H31*(1-EXP(-0.05599*(AR$1-$G31)))*OFFSET('Dispersion Model'!$I$72,($B$18-2000)+($G31-AR$1),0),IF($B$3="pm",$H31*(1-EXP(-0.05599*(AR$1-$G31)))*OFFSET('Piston Model'!$I$72,($B$18-2000)+($G31-AR$1),0),"Wrong Code in B3"))),IF($B$3="em",$H31*OFFSET('Exponential Model'!$I$72,($B$18-2000)+($G31-AR$1),0),IF($B$3="dm",$H31*OFFSET('Dispersion Model'!$I$72,($B$18-2000)+($G31-AR$1),0),IF($B$3="pm",$H31*OFFSET('Piston Model'!$I$72,($B$18-2000)+($G31-AR$1),0),"Wrong Code in B3")))),0)</f>
        <v>0</v>
      </c>
      <c r="AS31">
        <f ca="1">IF(AS$1&gt;$G31,IF($B$15="he",IF($B$3="em",$H31*(1-EXP(-0.05599*(AS$1-$G31)))*OFFSET('Exponential Model'!$I$72,($B$18-2000)+($G31-AS$1),0),IF($B$3="dm",$H31*(1-EXP(-0.05599*(AS$1-$G31)))*OFFSET('Dispersion Model'!$I$72,($B$18-2000)+($G31-AS$1),0),IF($B$3="pm",$H31*(1-EXP(-0.05599*(AS$1-$G31)))*OFFSET('Piston Model'!$I$72,($B$18-2000)+($G31-AS$1),0),"Wrong Code in B3"))),IF($B$3="em",$H31*OFFSET('Exponential Model'!$I$72,($B$18-2000)+($G31-AS$1),0),IF($B$3="dm",$H31*OFFSET('Dispersion Model'!$I$72,($B$18-2000)+($G31-AS$1),0),IF($B$3="pm",$H31*OFFSET('Piston Model'!$I$72,($B$18-2000)+($G31-AS$1),0),"Wrong Code in B3")))),0)</f>
        <v>0</v>
      </c>
      <c r="AT31">
        <f ca="1">IF(AT$1&gt;$G31,IF($B$15="he",IF($B$3="em",$H31*(1-EXP(-0.05599*(AT$1-$G31)))*OFFSET('Exponential Model'!$I$72,($B$18-2000)+($G31-AT$1),0),IF($B$3="dm",$H31*(1-EXP(-0.05599*(AT$1-$G31)))*OFFSET('Dispersion Model'!$I$72,($B$18-2000)+($G31-AT$1),0),IF($B$3="pm",$H31*(1-EXP(-0.05599*(AT$1-$G31)))*OFFSET('Piston Model'!$I$72,($B$18-2000)+($G31-AT$1),0),"Wrong Code in B3"))),IF($B$3="em",$H31*OFFSET('Exponential Model'!$I$72,($B$18-2000)+($G31-AT$1),0),IF($B$3="dm",$H31*OFFSET('Dispersion Model'!$I$72,($B$18-2000)+($G31-AT$1),0),IF($B$3="pm",$H31*OFFSET('Piston Model'!$I$72,($B$18-2000)+($G31-AT$1),0),"Wrong Code in B3")))),0)</f>
        <v>0</v>
      </c>
      <c r="AU31">
        <f ca="1">IF(AU$1&gt;$G31,IF($B$15="he",IF($B$3="em",$H31*(1-EXP(-0.05599*(AU$1-$G31)))*OFFSET('Exponential Model'!$I$72,($B$18-2000)+($G31-AU$1),0),IF($B$3="dm",$H31*(1-EXP(-0.05599*(AU$1-$G31)))*OFFSET('Dispersion Model'!$I$72,($B$18-2000)+($G31-AU$1),0),IF($B$3="pm",$H31*(1-EXP(-0.05599*(AU$1-$G31)))*OFFSET('Piston Model'!$I$72,($B$18-2000)+($G31-AU$1),0),"Wrong Code in B3"))),IF($B$3="em",$H31*OFFSET('Exponential Model'!$I$72,($B$18-2000)+($G31-AU$1),0),IF($B$3="dm",$H31*OFFSET('Dispersion Model'!$I$72,($B$18-2000)+($G31-AU$1),0),IF($B$3="pm",$H31*OFFSET('Piston Model'!$I$72,($B$18-2000)+($G31-AU$1),0),"Wrong Code in B3")))),0)</f>
        <v>0</v>
      </c>
      <c r="AV31">
        <f ca="1">IF(AV$1&gt;$G31,IF($B$15="he",IF($B$3="em",$H31*(1-EXP(-0.05599*(AV$1-$G31)))*OFFSET('Exponential Model'!$I$72,($B$18-2000)+($G31-AV$1),0),IF($B$3="dm",$H31*(1-EXP(-0.05599*(AV$1-$G31)))*OFFSET('Dispersion Model'!$I$72,($B$18-2000)+($G31-AV$1),0),IF($B$3="pm",$H31*(1-EXP(-0.05599*(AV$1-$G31)))*OFFSET('Piston Model'!$I$72,($B$18-2000)+($G31-AV$1),0),"Wrong Code in B3"))),IF($B$3="em",$H31*OFFSET('Exponential Model'!$I$72,($B$18-2000)+($G31-AV$1),0),IF($B$3="dm",$H31*OFFSET('Dispersion Model'!$I$72,($B$18-2000)+($G31-AV$1),0),IF($B$3="pm",$H31*OFFSET('Piston Model'!$I$72,($B$18-2000)+($G31-AV$1),0),"Wrong Code in B3")))),0)</f>
        <v>0</v>
      </c>
      <c r="AW31">
        <f ca="1">IF(AW$1&gt;$G31,IF($B$15="he",IF($B$3="em",$H31*(1-EXP(-0.05599*(AW$1-$G31)))*OFFSET('Exponential Model'!$I$72,($B$18-2000)+($G31-AW$1),0),IF($B$3="dm",$H31*(1-EXP(-0.05599*(AW$1-$G31)))*OFFSET('Dispersion Model'!$I$72,($B$18-2000)+($G31-AW$1),0),IF($B$3="pm",$H31*(1-EXP(-0.05599*(AW$1-$G31)))*OFFSET('Piston Model'!$I$72,($B$18-2000)+($G31-AW$1),0),"Wrong Code in B3"))),IF($B$3="em",$H31*OFFSET('Exponential Model'!$I$72,($B$18-2000)+($G31-AW$1),0),IF($B$3="dm",$H31*OFFSET('Dispersion Model'!$I$72,($B$18-2000)+($G31-AW$1),0),IF($B$3="pm",$H31*OFFSET('Piston Model'!$I$72,($B$18-2000)+($G31-AW$1),0),"Wrong Code in B3")))),0)</f>
        <v>0</v>
      </c>
      <c r="AX31">
        <f ca="1">IF(AX$1&gt;$G31,IF($B$15="he",IF($B$3="em",$H31*(1-EXP(-0.05599*(AX$1-$G31)))*OFFSET('Exponential Model'!$I$72,($B$18-2000)+($G31-AX$1),0),IF($B$3="dm",$H31*(1-EXP(-0.05599*(AX$1-$G31)))*OFFSET('Dispersion Model'!$I$72,($B$18-2000)+($G31-AX$1),0),IF($B$3="pm",$H31*(1-EXP(-0.05599*(AX$1-$G31)))*OFFSET('Piston Model'!$I$72,($B$18-2000)+($G31-AX$1),0),"Wrong Code in B3"))),IF($B$3="em",$H31*OFFSET('Exponential Model'!$I$72,($B$18-2000)+($G31-AX$1),0),IF($B$3="dm",$H31*OFFSET('Dispersion Model'!$I$72,($B$18-2000)+($G31-AX$1),0),IF($B$3="pm",$H31*OFFSET('Piston Model'!$I$72,($B$18-2000)+($G31-AX$1),0),"Wrong Code in B3")))),0)</f>
        <v>0</v>
      </c>
      <c r="AY31">
        <f ca="1">IF(AY$1&gt;$G31,IF($B$15="he",IF($B$3="em",$H31*(1-EXP(-0.05599*(AY$1-$G31)))*OFFSET('Exponential Model'!$I$72,($B$18-2000)+($G31-AY$1),0),IF($B$3="dm",$H31*(1-EXP(-0.05599*(AY$1-$G31)))*OFFSET('Dispersion Model'!$I$72,($B$18-2000)+($G31-AY$1),0),IF($B$3="pm",$H31*(1-EXP(-0.05599*(AY$1-$G31)))*OFFSET('Piston Model'!$I$72,($B$18-2000)+($G31-AY$1),0),"Wrong Code in B3"))),IF($B$3="em",$H31*OFFSET('Exponential Model'!$I$72,($B$18-2000)+($G31-AY$1),0),IF($B$3="dm",$H31*OFFSET('Dispersion Model'!$I$72,($B$18-2000)+($G31-AY$1),0),IF($B$3="pm",$H31*OFFSET('Piston Model'!$I$72,($B$18-2000)+($G31-AY$1),0),"Wrong Code in B3")))),0)</f>
        <v>0</v>
      </c>
      <c r="AZ31">
        <f ca="1">IF(AZ$1&gt;$G31,IF($B$15="he",IF($B$3="em",$H31*(1-EXP(-0.05599*(AZ$1-$G31)))*OFFSET('Exponential Model'!$I$72,($B$18-2000)+($G31-AZ$1),0),IF($B$3="dm",$H31*(1-EXP(-0.05599*(AZ$1-$G31)))*OFFSET('Dispersion Model'!$I$72,($B$18-2000)+($G31-AZ$1),0),IF($B$3="pm",$H31*(1-EXP(-0.05599*(AZ$1-$G31)))*OFFSET('Piston Model'!$I$72,($B$18-2000)+($G31-AZ$1),0),"Wrong Code in B3"))),IF($B$3="em",$H31*OFFSET('Exponential Model'!$I$72,($B$18-2000)+($G31-AZ$1),0),IF($B$3="dm",$H31*OFFSET('Dispersion Model'!$I$72,($B$18-2000)+($G31-AZ$1),0),IF($B$3="pm",$H31*OFFSET('Piston Model'!$I$72,($B$18-2000)+($G31-AZ$1),0),"Wrong Code in B3")))),0)</f>
        <v>0</v>
      </c>
      <c r="BA31">
        <f ca="1">IF(BA$1&gt;$G31,IF($B$15="he",IF($B$3="em",$H31*(1-EXP(-0.05599*(BA$1-$G31)))*OFFSET('Exponential Model'!$I$72,($B$18-2000)+($G31-BA$1),0),IF($B$3="dm",$H31*(1-EXP(-0.05599*(BA$1-$G31)))*OFFSET('Dispersion Model'!$I$72,($B$18-2000)+($G31-BA$1),0),IF($B$3="pm",$H31*(1-EXP(-0.05599*(BA$1-$G31)))*OFFSET('Piston Model'!$I$72,($B$18-2000)+($G31-BA$1),0),"Wrong Code in B3"))),IF($B$3="em",$H31*OFFSET('Exponential Model'!$I$72,($B$18-2000)+($G31-BA$1),0),IF($B$3="dm",$H31*OFFSET('Dispersion Model'!$I$72,($B$18-2000)+($G31-BA$1),0),IF($B$3="pm",$H31*OFFSET('Piston Model'!$I$72,($B$18-2000)+($G31-BA$1),0),"Wrong Code in B3")))),0)</f>
        <v>0</v>
      </c>
      <c r="BB31">
        <f ca="1">IF(BB$1&gt;$G31,IF($B$15="he",IF($B$3="em",$H31*(1-EXP(-0.05599*(BB$1-$G31)))*OFFSET('Exponential Model'!$I$72,($B$18-2000)+($G31-BB$1),0),IF($B$3="dm",$H31*(1-EXP(-0.05599*(BB$1-$G31)))*OFFSET('Dispersion Model'!$I$72,($B$18-2000)+($G31-BB$1),0),IF($B$3="pm",$H31*(1-EXP(-0.05599*(BB$1-$G31)))*OFFSET('Piston Model'!$I$72,($B$18-2000)+($G31-BB$1),0),"Wrong Code in B3"))),IF($B$3="em",$H31*OFFSET('Exponential Model'!$I$72,($B$18-2000)+($G31-BB$1),0),IF($B$3="dm",$H31*OFFSET('Dispersion Model'!$I$72,($B$18-2000)+($G31-BB$1),0),IF($B$3="pm",$H31*OFFSET('Piston Model'!$I$72,($B$18-2000)+($G31-BB$1),0),"Wrong Code in B3")))),0)</f>
        <v>0</v>
      </c>
      <c r="BC31">
        <f ca="1">IF(BC$1&gt;$G31,IF($B$15="he",IF($B$3="em",$H31*(1-EXP(-0.05599*(BC$1-$G31)))*OFFSET('Exponential Model'!$I$72,($B$18-2000)+($G31-BC$1),0),IF($B$3="dm",$H31*(1-EXP(-0.05599*(BC$1-$G31)))*OFFSET('Dispersion Model'!$I$72,($B$18-2000)+($G31-BC$1),0),IF($B$3="pm",$H31*(1-EXP(-0.05599*(BC$1-$G31)))*OFFSET('Piston Model'!$I$72,($B$18-2000)+($G31-BC$1),0),"Wrong Code in B3"))),IF($B$3="em",$H31*OFFSET('Exponential Model'!$I$72,($B$18-2000)+($G31-BC$1),0),IF($B$3="dm",$H31*OFFSET('Dispersion Model'!$I$72,($B$18-2000)+($G31-BC$1),0),IF($B$3="pm",$H31*OFFSET('Piston Model'!$I$72,($B$18-2000)+($G31-BC$1),0),"Wrong Code in B3")))),0)</f>
        <v>0</v>
      </c>
      <c r="BD31">
        <f ca="1">IF(BD$1&gt;$G31,IF($B$15="he",IF($B$3="em",$H31*(1-EXP(-0.05599*(BD$1-$G31)))*OFFSET('Exponential Model'!$I$72,($B$18-2000)+($G31-BD$1),0),IF($B$3="dm",$H31*(1-EXP(-0.05599*(BD$1-$G31)))*OFFSET('Dispersion Model'!$I$72,($B$18-2000)+($G31-BD$1),0),IF($B$3="pm",$H31*(1-EXP(-0.05599*(BD$1-$G31)))*OFFSET('Piston Model'!$I$72,($B$18-2000)+($G31-BD$1),0),"Wrong Code in B3"))),IF($B$3="em",$H31*OFFSET('Exponential Model'!$I$72,($B$18-2000)+($G31-BD$1),0),IF($B$3="dm",$H31*OFFSET('Dispersion Model'!$I$72,($B$18-2000)+($G31-BD$1),0),IF($B$3="pm",$H31*OFFSET('Piston Model'!$I$72,($B$18-2000)+($G31-BD$1),0),"Wrong Code in B3")))),0)</f>
        <v>0</v>
      </c>
      <c r="BE31">
        <f ca="1">IF(BE$1&gt;$G31,IF($B$15="he",IF($B$3="em",$H31*(1-EXP(-0.05599*(BE$1-$G31)))*OFFSET('Exponential Model'!$I$72,($B$18-2000)+($G31-BE$1),0),IF($B$3="dm",$H31*(1-EXP(-0.05599*(BE$1-$G31)))*OFFSET('Dispersion Model'!$I$72,($B$18-2000)+($G31-BE$1),0),IF($B$3="pm",$H31*(1-EXP(-0.05599*(BE$1-$G31)))*OFFSET('Piston Model'!$I$72,($B$18-2000)+($G31-BE$1),0),"Wrong Code in B3"))),IF($B$3="em",$H31*OFFSET('Exponential Model'!$I$72,($B$18-2000)+($G31-BE$1),0),IF($B$3="dm",$H31*OFFSET('Dispersion Model'!$I$72,($B$18-2000)+($G31-BE$1),0),IF($B$3="pm",$H31*OFFSET('Piston Model'!$I$72,($B$18-2000)+($G31-BE$1),0),"Wrong Code in B3")))),0)</f>
        <v>0</v>
      </c>
      <c r="BF31">
        <f ca="1">IF(BF$1&gt;$G31,IF($B$15="he",IF($B$3="em",$H31*(1-EXP(-0.05599*(BF$1-$G31)))*OFFSET('Exponential Model'!$I$72,($B$18-2000)+($G31-BF$1),0),IF($B$3="dm",$H31*(1-EXP(-0.05599*(BF$1-$G31)))*OFFSET('Dispersion Model'!$I$72,($B$18-2000)+($G31-BF$1),0),IF($B$3="pm",$H31*(1-EXP(-0.05599*(BF$1-$G31)))*OFFSET('Piston Model'!$I$72,($B$18-2000)+($G31-BF$1),0),"Wrong Code in B3"))),IF($B$3="em",$H31*OFFSET('Exponential Model'!$I$72,($B$18-2000)+($G31-BF$1),0),IF($B$3="dm",$H31*OFFSET('Dispersion Model'!$I$72,($B$18-2000)+($G31-BF$1),0),IF($B$3="pm",$H31*OFFSET('Piston Model'!$I$72,($B$18-2000)+($G31-BF$1),0),"Wrong Code in B3")))),0)</f>
        <v>0</v>
      </c>
      <c r="BG31">
        <f ca="1">IF(BG$1&gt;$G31,IF($B$15="he",IF($B$3="em",$H31*(1-EXP(-0.05599*(BG$1-$G31)))*OFFSET('Exponential Model'!$I$72,($B$18-2000)+($G31-BG$1),0),IF($B$3="dm",$H31*(1-EXP(-0.05599*(BG$1-$G31)))*OFFSET('Dispersion Model'!$I$72,($B$18-2000)+($G31-BG$1),0),IF($B$3="pm",$H31*(1-EXP(-0.05599*(BG$1-$G31)))*OFFSET('Piston Model'!$I$72,($B$18-2000)+($G31-BG$1),0),"Wrong Code in B3"))),IF($B$3="em",$H31*OFFSET('Exponential Model'!$I$72,($B$18-2000)+($G31-BG$1),0),IF($B$3="dm",$H31*OFFSET('Dispersion Model'!$I$72,($B$18-2000)+($G31-BG$1),0),IF($B$3="pm",$H31*OFFSET('Piston Model'!$I$72,($B$18-2000)+($G31-BG$1),0),"Wrong Code in B3")))),0)</f>
        <v>0</v>
      </c>
    </row>
    <row r="32" spans="1:59" x14ac:dyDescent="0.15">
      <c r="G32">
        <v>1960</v>
      </c>
      <c r="H32">
        <f>IF($B$15="tr",'Tritium Input'!H41,IF($B$15="cfc",'CFC Input'!H41,IF($B$15="kr",'85Kr Input'!H41,IF($B$15="he",'Tritium Input'!H41,"Wrong Code in B12!"))))</f>
        <v>33</v>
      </c>
      <c r="I32">
        <f ca="1">IF(I$1&gt;$G32,IF($B$15="he",IF($B$3="em",$H32*(1-EXP(-0.05599*(I$1-$G32)))*OFFSET('Exponential Model'!$I$72,($B$18-2000)+($G32-I$1),0),IF($B$3="dm",$H32*(1-EXP(-0.05599*(I$1-$G32)))*OFFSET('Dispersion Model'!$I$72,($B$18-2000)+($G32-I$1),0),IF($B$3="pm",$H32*(1-EXP(-0.05599*(I$1-$G32)))*OFFSET('Piston Model'!$I$72,($B$18-2000)+($G32-I$1),0),"Wrong Code in B3"))),IF($B$3="em",$H32*OFFSET('Exponential Model'!$I$72,($B$18-2000)+($G32-I$1),0),IF($B$3="dm",$H32*OFFSET('Dispersion Model'!$I$72,($B$18-2000)+($G32-I$1),0),IF($B$3="pm",$H32*OFFSET('Piston Model'!$I$72,($B$18-2000)+($G32-I$1),0),"Wrong Code in B3")))),0)</f>
        <v>0</v>
      </c>
      <c r="J32">
        <f ca="1">IF(J$1&gt;$G32,IF($B$15="he",IF($B$3="em",$H32*(1-EXP(-0.05599*(J$1-$G32)))*OFFSET('Exponential Model'!$I$72,($B$18-2000)+($G32-J$1),0),IF($B$3="dm",$H32*(1-EXP(-0.05599*(J$1-$G32)))*OFFSET('Dispersion Model'!$I$72,($B$18-2000)+($G32-J$1),0),IF($B$3="pm",$H32*(1-EXP(-0.05599*(J$1-$G32)))*OFFSET('Piston Model'!$I$72,($B$18-2000)+($G32-J$1),0),"Wrong Code in B3"))),IF($B$3="em",$H32*OFFSET('Exponential Model'!$I$72,($B$18-2000)+($G32-J$1),0),IF($B$3="dm",$H32*OFFSET('Dispersion Model'!$I$72,($B$18-2000)+($G32-J$1),0),IF($B$3="pm",$H32*OFFSET('Piston Model'!$I$72,($B$18-2000)+($G32-J$1),0),"Wrong Code in B3")))),0)</f>
        <v>0</v>
      </c>
      <c r="K32">
        <f ca="1">IF(K$1&gt;$G32,IF($B$15="he",IF($B$3="em",$H32*(1-EXP(-0.05599*(K$1-$G32)))*OFFSET('Exponential Model'!$I$72,($B$18-2000)+($G32-K$1),0),IF($B$3="dm",$H32*(1-EXP(-0.05599*(K$1-$G32)))*OFFSET('Dispersion Model'!$I$72,($B$18-2000)+($G32-K$1),0),IF($B$3="pm",$H32*(1-EXP(-0.05599*(K$1-$G32)))*OFFSET('Piston Model'!$I$72,($B$18-2000)+($G32-K$1),0),"Wrong Code in B3"))),IF($B$3="em",$H32*OFFSET('Exponential Model'!$I$72,($B$18-2000)+($G32-K$1),0),IF($B$3="dm",$H32*OFFSET('Dispersion Model'!$I$72,($B$18-2000)+($G32-K$1),0),IF($B$3="pm",$H32*OFFSET('Piston Model'!$I$72,($B$18-2000)+($G32-K$1),0),"Wrong Code in B3")))),0)</f>
        <v>0</v>
      </c>
      <c r="L32">
        <f ca="1">IF(L$1&gt;$G32,IF($B$15="he",IF($B$3="em",$H32*(1-EXP(-0.05599*(L$1-$G32)))*OFFSET('Exponential Model'!$I$72,($B$18-2000)+($G32-L$1),0),IF($B$3="dm",$H32*(1-EXP(-0.05599*(L$1-$G32)))*OFFSET('Dispersion Model'!$I$72,($B$18-2000)+($G32-L$1),0),IF($B$3="pm",$H32*(1-EXP(-0.05599*(L$1-$G32)))*OFFSET('Piston Model'!$I$72,($B$18-2000)+($G32-L$1),0),"Wrong Code in B3"))),IF($B$3="em",$H32*OFFSET('Exponential Model'!$I$72,($B$18-2000)+($G32-L$1),0),IF($B$3="dm",$H32*OFFSET('Dispersion Model'!$I$72,($B$18-2000)+($G32-L$1),0),IF($B$3="pm",$H32*OFFSET('Piston Model'!$I$72,($B$18-2000)+($G32-L$1),0),"Wrong Code in B3")))),0)</f>
        <v>0</v>
      </c>
      <c r="M32">
        <f ca="1">IF(M$1&gt;$G32,IF($B$15="he",IF($B$3="em",$H32*(1-EXP(-0.05599*(M$1-$G32)))*OFFSET('Exponential Model'!$I$72,($B$18-2000)+($G32-M$1),0),IF($B$3="dm",$H32*(1-EXP(-0.05599*(M$1-$G32)))*OFFSET('Dispersion Model'!$I$72,($B$18-2000)+($G32-M$1),0),IF($B$3="pm",$H32*(1-EXP(-0.05599*(M$1-$G32)))*OFFSET('Piston Model'!$I$72,($B$18-2000)+($G32-M$1),0),"Wrong Code in B3"))),IF($B$3="em",$H32*OFFSET('Exponential Model'!$I$72,($B$18-2000)+($G32-M$1),0),IF($B$3="dm",$H32*OFFSET('Dispersion Model'!$I$72,($B$18-2000)+($G32-M$1),0),IF($B$3="pm",$H32*OFFSET('Piston Model'!$I$72,($B$18-2000)+($G32-M$1),0),"Wrong Code in B3")))),0)</f>
        <v>0</v>
      </c>
      <c r="N32">
        <f ca="1">IF(N$1&gt;$G32,IF($B$15="he",IF($B$3="em",$H32*(1-EXP(-0.05599*(N$1-$G32)))*OFFSET('Exponential Model'!$I$72,($B$18-2000)+($G32-N$1),0),IF($B$3="dm",$H32*(1-EXP(-0.05599*(N$1-$G32)))*OFFSET('Dispersion Model'!$I$72,($B$18-2000)+($G32-N$1),0),IF($B$3="pm",$H32*(1-EXP(-0.05599*(N$1-$G32)))*OFFSET('Piston Model'!$I$72,($B$18-2000)+($G32-N$1),0),"Wrong Code in B3"))),IF($B$3="em",$H32*OFFSET('Exponential Model'!$I$72,($B$18-2000)+($G32-N$1),0),IF($B$3="dm",$H32*OFFSET('Dispersion Model'!$I$72,($B$18-2000)+($G32-N$1),0),IF($B$3="pm",$H32*OFFSET('Piston Model'!$I$72,($B$18-2000)+($G32-N$1),0),"Wrong Code in B3")))),0)</f>
        <v>0</v>
      </c>
      <c r="O32">
        <f ca="1">IF(O$1&gt;$G32,IF($B$15="he",IF($B$3="em",$H32*(1-EXP(-0.05599*(O$1-$G32)))*OFFSET('Exponential Model'!$I$72,($B$18-2000)+($G32-O$1),0),IF($B$3="dm",$H32*(1-EXP(-0.05599*(O$1-$G32)))*OFFSET('Dispersion Model'!$I$72,($B$18-2000)+($G32-O$1),0),IF($B$3="pm",$H32*(1-EXP(-0.05599*(O$1-$G32)))*OFFSET('Piston Model'!$I$72,($B$18-2000)+($G32-O$1),0),"Wrong Code in B3"))),IF($B$3="em",$H32*OFFSET('Exponential Model'!$I$72,($B$18-2000)+($G32-O$1),0),IF($B$3="dm",$H32*OFFSET('Dispersion Model'!$I$72,($B$18-2000)+($G32-O$1),0),IF($B$3="pm",$H32*OFFSET('Piston Model'!$I$72,($B$18-2000)+($G32-O$1),0),"Wrong Code in B3")))),0)</f>
        <v>0</v>
      </c>
      <c r="P32">
        <f ca="1">IF(P$1&gt;$G32,IF($B$15="he",IF($B$3="em",$H32*(1-EXP(-0.05599*(P$1-$G32)))*OFFSET('Exponential Model'!$I$72,($B$18-2000)+($G32-P$1),0),IF($B$3="dm",$H32*(1-EXP(-0.05599*(P$1-$G32)))*OFFSET('Dispersion Model'!$I$72,($B$18-2000)+($G32-P$1),0),IF($B$3="pm",$H32*(1-EXP(-0.05599*(P$1-$G32)))*OFFSET('Piston Model'!$I$72,($B$18-2000)+($G32-P$1),0),"Wrong Code in B3"))),IF($B$3="em",$H32*OFFSET('Exponential Model'!$I$72,($B$18-2000)+($G32-P$1),0),IF($B$3="dm",$H32*OFFSET('Dispersion Model'!$I$72,($B$18-2000)+($G32-P$1),0),IF($B$3="pm",$H32*OFFSET('Piston Model'!$I$72,($B$18-2000)+($G32-P$1),0),"Wrong Code in B3")))),0)</f>
        <v>0</v>
      </c>
      <c r="Q32">
        <f ca="1">IF(Q$1&gt;$G32,IF($B$15="he",IF($B$3="em",$H32*(1-EXP(-0.05599*(Q$1-$G32)))*OFFSET('Exponential Model'!$I$72,($B$18-2000)+($G32-Q$1),0),IF($B$3="dm",$H32*(1-EXP(-0.05599*(Q$1-$G32)))*OFFSET('Dispersion Model'!$I$72,($B$18-2000)+($G32-Q$1),0),IF($B$3="pm",$H32*(1-EXP(-0.05599*(Q$1-$G32)))*OFFSET('Piston Model'!$I$72,($B$18-2000)+($G32-Q$1),0),"Wrong Code in B3"))),IF($B$3="em",$H32*OFFSET('Exponential Model'!$I$72,($B$18-2000)+($G32-Q$1),0),IF($B$3="dm",$H32*OFFSET('Dispersion Model'!$I$72,($B$18-2000)+($G32-Q$1),0),IF($B$3="pm",$H32*OFFSET('Piston Model'!$I$72,($B$18-2000)+($G32-Q$1),0),"Wrong Code in B3")))),0)</f>
        <v>0</v>
      </c>
      <c r="R32">
        <f ca="1">IF(R$1&gt;$G32,IF($B$15="he",IF($B$3="em",$H32*(1-EXP(-0.05599*(R$1-$G32)))*OFFSET('Exponential Model'!$I$72,($B$18-2000)+($G32-R$1),0),IF($B$3="dm",$H32*(1-EXP(-0.05599*(R$1-$G32)))*OFFSET('Dispersion Model'!$I$72,($B$18-2000)+($G32-R$1),0),IF($B$3="pm",$H32*(1-EXP(-0.05599*(R$1-$G32)))*OFFSET('Piston Model'!$I$72,($B$18-2000)+($G32-R$1),0),"Wrong Code in B3"))),IF($B$3="em",$H32*OFFSET('Exponential Model'!$I$72,($B$18-2000)+($G32-R$1),0),IF($B$3="dm",$H32*OFFSET('Dispersion Model'!$I$72,($B$18-2000)+($G32-R$1),0),IF($B$3="pm",$H32*OFFSET('Piston Model'!$I$72,($B$18-2000)+($G32-R$1),0),"Wrong Code in B3")))),0)</f>
        <v>0</v>
      </c>
      <c r="S32">
        <f ca="1">IF(S$1&gt;$G32,IF($B$15="he",IF($B$3="em",$H32*(1-EXP(-0.05599*(S$1-$G32)))*OFFSET('Exponential Model'!$I$72,($B$18-2000)+($G32-S$1),0),IF($B$3="dm",$H32*(1-EXP(-0.05599*(S$1-$G32)))*OFFSET('Dispersion Model'!$I$72,($B$18-2000)+($G32-S$1),0),IF($B$3="pm",$H32*(1-EXP(-0.05599*(S$1-$G32)))*OFFSET('Piston Model'!$I$72,($B$18-2000)+($G32-S$1),0),"Wrong Code in B3"))),IF($B$3="em",$H32*OFFSET('Exponential Model'!$I$72,($B$18-2000)+($G32-S$1),0),IF($B$3="dm",$H32*OFFSET('Dispersion Model'!$I$72,($B$18-2000)+($G32-S$1),0),IF($B$3="pm",$H32*OFFSET('Piston Model'!$I$72,($B$18-2000)+($G32-S$1),0),"Wrong Code in B3")))),0)</f>
        <v>0</v>
      </c>
      <c r="T32">
        <f ca="1">IF(T$1&gt;$G32,IF($B$15="he",IF($B$3="em",$H32*(1-EXP(-0.05599*(T$1-$G32)))*OFFSET('Exponential Model'!$I$72,($B$18-2000)+($G32-T$1),0),IF($B$3="dm",$H32*(1-EXP(-0.05599*(T$1-$G32)))*OFFSET('Dispersion Model'!$I$72,($B$18-2000)+($G32-T$1),0),IF($B$3="pm",$H32*(1-EXP(-0.05599*(T$1-$G32)))*OFFSET('Piston Model'!$I$72,($B$18-2000)+($G32-T$1),0),"Wrong Code in B3"))),IF($B$3="em",$H32*OFFSET('Exponential Model'!$I$72,($B$18-2000)+($G32-T$1),0),IF($B$3="dm",$H32*OFFSET('Dispersion Model'!$I$72,($B$18-2000)+($G32-T$1),0),IF($B$3="pm",$H32*OFFSET('Piston Model'!$I$72,($B$18-2000)+($G32-T$1),0),"Wrong Code in B3")))),0)</f>
        <v>0</v>
      </c>
      <c r="U32">
        <f ca="1">IF(U$1&gt;$G32,IF($B$15="he",IF($B$3="em",$H32*(1-EXP(-0.05599*(U$1-$G32)))*OFFSET('Exponential Model'!$I$72,($B$18-2000)+($G32-U$1),0),IF($B$3="dm",$H32*(1-EXP(-0.05599*(U$1-$G32)))*OFFSET('Dispersion Model'!$I$72,($B$18-2000)+($G32-U$1),0),IF($B$3="pm",$H32*(1-EXP(-0.05599*(U$1-$G32)))*OFFSET('Piston Model'!$I$72,($B$18-2000)+($G32-U$1),0),"Wrong Code in B3"))),IF($B$3="em",$H32*OFFSET('Exponential Model'!$I$72,($B$18-2000)+($G32-U$1),0),IF($B$3="dm",$H32*OFFSET('Dispersion Model'!$I$72,($B$18-2000)+($G32-U$1),0),IF($B$3="pm",$H32*OFFSET('Piston Model'!$I$72,($B$18-2000)+($G32-U$1),0),"Wrong Code in B3")))),0)</f>
        <v>0</v>
      </c>
      <c r="V32">
        <f ca="1">IF(V$1&gt;$G32,IF($B$15="he",IF($B$3="em",$H32*(1-EXP(-0.05599*(V$1-$G32)))*OFFSET('Exponential Model'!$I$72,($B$18-2000)+($G32-V$1),0),IF($B$3="dm",$H32*(1-EXP(-0.05599*(V$1-$G32)))*OFFSET('Dispersion Model'!$I$72,($B$18-2000)+($G32-V$1),0),IF($B$3="pm",$H32*(1-EXP(-0.05599*(V$1-$G32)))*OFFSET('Piston Model'!$I$72,($B$18-2000)+($G32-V$1),0),"Wrong Code in B3"))),IF($B$3="em",$H32*OFFSET('Exponential Model'!$I$72,($B$18-2000)+($G32-V$1),0),IF($B$3="dm",$H32*OFFSET('Dispersion Model'!$I$72,($B$18-2000)+($G32-V$1),0),IF($B$3="pm",$H32*OFFSET('Piston Model'!$I$72,($B$18-2000)+($G32-V$1),0),"Wrong Code in B3")))),0)</f>
        <v>0</v>
      </c>
      <c r="W32">
        <f ca="1">IF(W$1&gt;$G32,IF($B$15="he",IF($B$3="em",$H32*(1-EXP(-0.05599*(W$1-$G32)))*OFFSET('Exponential Model'!$I$72,($B$18-2000)+($G32-W$1),0),IF($B$3="dm",$H32*(1-EXP(-0.05599*(W$1-$G32)))*OFFSET('Dispersion Model'!$I$72,($B$18-2000)+($G32-W$1),0),IF($B$3="pm",$H32*(1-EXP(-0.05599*(W$1-$G32)))*OFFSET('Piston Model'!$I$72,($B$18-2000)+($G32-W$1),0),"Wrong Code in B3"))),IF($B$3="em",$H32*OFFSET('Exponential Model'!$I$72,($B$18-2000)+($G32-W$1),0),IF($B$3="dm",$H32*OFFSET('Dispersion Model'!$I$72,($B$18-2000)+($G32-W$1),0),IF($B$3="pm",$H32*OFFSET('Piston Model'!$I$72,($B$18-2000)+($G32-W$1),0),"Wrong Code in B3")))),0)</f>
        <v>0</v>
      </c>
      <c r="X32">
        <f ca="1">IF(X$1&gt;$G32,IF($B$15="he",IF($B$3="em",$H32*(1-EXP(-0.05599*(X$1-$G32)))*OFFSET('Exponential Model'!$I$72,($B$18-2000)+($G32-X$1),0),IF($B$3="dm",$H32*(1-EXP(-0.05599*(X$1-$G32)))*OFFSET('Dispersion Model'!$I$72,($B$18-2000)+($G32-X$1),0),IF($B$3="pm",$H32*(1-EXP(-0.05599*(X$1-$G32)))*OFFSET('Piston Model'!$I$72,($B$18-2000)+($G32-X$1),0),"Wrong Code in B3"))),IF($B$3="em",$H32*OFFSET('Exponential Model'!$I$72,($B$18-2000)+($G32-X$1),0),IF($B$3="dm",$H32*OFFSET('Dispersion Model'!$I$72,($B$18-2000)+($G32-X$1),0),IF($B$3="pm",$H32*OFFSET('Piston Model'!$I$72,($B$18-2000)+($G32-X$1),0),"Wrong Code in B3")))),0)</f>
        <v>0</v>
      </c>
      <c r="Y32">
        <f ca="1">IF(Y$1&gt;$G32,IF($B$15="he",IF($B$3="em",$H32*(1-EXP(-0.05599*(Y$1-$G32)))*OFFSET('Exponential Model'!$I$72,($B$18-2000)+($G32-Y$1),0),IF($B$3="dm",$H32*(1-EXP(-0.05599*(Y$1-$G32)))*OFFSET('Dispersion Model'!$I$72,($B$18-2000)+($G32-Y$1),0),IF($B$3="pm",$H32*(1-EXP(-0.05599*(Y$1-$G32)))*OFFSET('Piston Model'!$I$72,($B$18-2000)+($G32-Y$1),0),"Wrong Code in B3"))),IF($B$3="em",$H32*OFFSET('Exponential Model'!$I$72,($B$18-2000)+($G32-Y$1),0),IF($B$3="dm",$H32*OFFSET('Dispersion Model'!$I$72,($B$18-2000)+($G32-Y$1),0),IF($B$3="pm",$H32*OFFSET('Piston Model'!$I$72,($B$18-2000)+($G32-Y$1),0),"Wrong Code in B3")))),0)</f>
        <v>0</v>
      </c>
      <c r="Z32">
        <f ca="1">IF(Z$1&gt;$G32,IF($B$15="he",IF($B$3="em",$H32*(1-EXP(-0.05599*(Z$1-$G32)))*OFFSET('Exponential Model'!$I$72,($B$18-2000)+($G32-Z$1),0),IF($B$3="dm",$H32*(1-EXP(-0.05599*(Z$1-$G32)))*OFFSET('Dispersion Model'!$I$72,($B$18-2000)+($G32-Z$1),0),IF($B$3="pm",$H32*(1-EXP(-0.05599*(Z$1-$G32)))*OFFSET('Piston Model'!$I$72,($B$18-2000)+($G32-Z$1),0),"Wrong Code in B3"))),IF($B$3="em",$H32*OFFSET('Exponential Model'!$I$72,($B$18-2000)+($G32-Z$1),0),IF($B$3="dm",$H32*OFFSET('Dispersion Model'!$I$72,($B$18-2000)+($G32-Z$1),0),IF($B$3="pm",$H32*OFFSET('Piston Model'!$I$72,($B$18-2000)+($G32-Z$1),0),"Wrong Code in B3")))),0)</f>
        <v>0</v>
      </c>
      <c r="AA32">
        <f ca="1">IF(AA$1&gt;$G32,IF($B$15="he",IF($B$3="em",$H32*(1-EXP(-0.05599*(AA$1-$G32)))*OFFSET('Exponential Model'!$I$72,($B$18-2000)+($G32-AA$1),0),IF($B$3="dm",$H32*(1-EXP(-0.05599*(AA$1-$G32)))*OFFSET('Dispersion Model'!$I$72,($B$18-2000)+($G32-AA$1),0),IF($B$3="pm",$H32*(1-EXP(-0.05599*(AA$1-$G32)))*OFFSET('Piston Model'!$I$72,($B$18-2000)+($G32-AA$1),0),"Wrong Code in B3"))),IF($B$3="em",$H32*OFFSET('Exponential Model'!$I$72,($B$18-2000)+($G32-AA$1),0),IF($B$3="dm",$H32*OFFSET('Dispersion Model'!$I$72,($B$18-2000)+($G32-AA$1),0),IF($B$3="pm",$H32*OFFSET('Piston Model'!$I$72,($B$18-2000)+($G32-AA$1),0),"Wrong Code in B3")))),0)</f>
        <v>0</v>
      </c>
      <c r="AB32">
        <f ca="1">IF(AB$1&gt;$G32,IF($B$15="he",IF($B$3="em",$H32*(1-EXP(-0.05599*(AB$1-$G32)))*OFFSET('Exponential Model'!$I$72,($B$18-2000)+($G32-AB$1),0),IF($B$3="dm",$H32*(1-EXP(-0.05599*(AB$1-$G32)))*OFFSET('Dispersion Model'!$I$72,($B$18-2000)+($G32-AB$1),0),IF($B$3="pm",$H32*(1-EXP(-0.05599*(AB$1-$G32)))*OFFSET('Piston Model'!$I$72,($B$18-2000)+($G32-AB$1),0),"Wrong Code in B3"))),IF($B$3="em",$H32*OFFSET('Exponential Model'!$I$72,($B$18-2000)+($G32-AB$1),0),IF($B$3="dm",$H32*OFFSET('Dispersion Model'!$I$72,($B$18-2000)+($G32-AB$1),0),IF($B$3="pm",$H32*OFFSET('Piston Model'!$I$72,($B$18-2000)+($G32-AB$1),0),"Wrong Code in B3")))),0)</f>
        <v>0</v>
      </c>
      <c r="AC32">
        <f ca="1">IF(AC$1&gt;$G32,IF($B$15="he",IF($B$3="em",$H32*(1-EXP(-0.05599*(AC$1-$G32)))*OFFSET('Exponential Model'!$I$72,($B$18-2000)+($G32-AC$1),0),IF($B$3="dm",$H32*(1-EXP(-0.05599*(AC$1-$G32)))*OFFSET('Dispersion Model'!$I$72,($B$18-2000)+($G32-AC$1),0),IF($B$3="pm",$H32*(1-EXP(-0.05599*(AC$1-$G32)))*OFFSET('Piston Model'!$I$72,($B$18-2000)+($G32-AC$1),0),"Wrong Code in B3"))),IF($B$3="em",$H32*OFFSET('Exponential Model'!$I$72,($B$18-2000)+($G32-AC$1),0),IF($B$3="dm",$H32*OFFSET('Dispersion Model'!$I$72,($B$18-2000)+($G32-AC$1),0),IF($B$3="pm",$H32*OFFSET('Piston Model'!$I$72,($B$18-2000)+($G32-AC$1),0),"Wrong Code in B3")))),0)</f>
        <v>33</v>
      </c>
      <c r="AD32">
        <f ca="1">IF(AD$1&gt;$G32,IF($B$15="he",IF($B$3="em",$H32*(1-EXP(-0.05599*(AD$1-$G32)))*OFFSET('Exponential Model'!$I$72,($B$18-2000)+($G32-AD$1),0),IF($B$3="dm",$H32*(1-EXP(-0.05599*(AD$1-$G32)))*OFFSET('Dispersion Model'!$I$72,($B$18-2000)+($G32-AD$1),0),IF($B$3="pm",$H32*(1-EXP(-0.05599*(AD$1-$G32)))*OFFSET('Piston Model'!$I$72,($B$18-2000)+($G32-AD$1),0),"Wrong Code in B3"))),IF($B$3="em",$H32*OFFSET('Exponential Model'!$I$72,($B$18-2000)+($G32-AD$1),0),IF($B$3="dm",$H32*OFFSET('Dispersion Model'!$I$72,($B$18-2000)+($G32-AD$1),0),IF($B$3="pm",$H32*OFFSET('Piston Model'!$I$72,($B$18-2000)+($G32-AD$1),0),"Wrong Code in B3")))),0)</f>
        <v>0</v>
      </c>
      <c r="AE32">
        <f ca="1">IF(AE$1&gt;$G32,IF($B$15="he",IF($B$3="em",$H32*(1-EXP(-0.05599*(AE$1-$G32)))*OFFSET('Exponential Model'!$I$72,($B$18-2000)+($G32-AE$1),0),IF($B$3="dm",$H32*(1-EXP(-0.05599*(AE$1-$G32)))*OFFSET('Dispersion Model'!$I$72,($B$18-2000)+($G32-AE$1),0),IF($B$3="pm",$H32*(1-EXP(-0.05599*(AE$1-$G32)))*OFFSET('Piston Model'!$I$72,($B$18-2000)+($G32-AE$1),0),"Wrong Code in B3"))),IF($B$3="em",$H32*OFFSET('Exponential Model'!$I$72,($B$18-2000)+($G32-AE$1),0),IF($B$3="dm",$H32*OFFSET('Dispersion Model'!$I$72,($B$18-2000)+($G32-AE$1),0),IF($B$3="pm",$H32*OFFSET('Piston Model'!$I$72,($B$18-2000)+($G32-AE$1),0),"Wrong Code in B3")))),0)</f>
        <v>0</v>
      </c>
      <c r="AF32">
        <f ca="1">IF(AF$1&gt;$G32,IF($B$15="he",IF($B$3="em",$H32*(1-EXP(-0.05599*(AF$1-$G32)))*OFFSET('Exponential Model'!$I$72,($B$18-2000)+($G32-AF$1),0),IF($B$3="dm",$H32*(1-EXP(-0.05599*(AF$1-$G32)))*OFFSET('Dispersion Model'!$I$72,($B$18-2000)+($G32-AF$1),0),IF($B$3="pm",$H32*(1-EXP(-0.05599*(AF$1-$G32)))*OFFSET('Piston Model'!$I$72,($B$18-2000)+($G32-AF$1),0),"Wrong Code in B3"))),IF($B$3="em",$H32*OFFSET('Exponential Model'!$I$72,($B$18-2000)+($G32-AF$1),0),IF($B$3="dm",$H32*OFFSET('Dispersion Model'!$I$72,($B$18-2000)+($G32-AF$1),0),IF($B$3="pm",$H32*OFFSET('Piston Model'!$I$72,($B$18-2000)+($G32-AF$1),0),"Wrong Code in B3")))),0)</f>
        <v>0</v>
      </c>
      <c r="AG32">
        <f ca="1">IF(AG$1&gt;$G32,IF($B$15="he",IF($B$3="em",$H32*(1-EXP(-0.05599*(AG$1-$G32)))*OFFSET('Exponential Model'!$I$72,($B$18-2000)+($G32-AG$1),0),IF($B$3="dm",$H32*(1-EXP(-0.05599*(AG$1-$G32)))*OFFSET('Dispersion Model'!$I$72,($B$18-2000)+($G32-AG$1),0),IF($B$3="pm",$H32*(1-EXP(-0.05599*(AG$1-$G32)))*OFFSET('Piston Model'!$I$72,($B$18-2000)+($G32-AG$1),0),"Wrong Code in B3"))),IF($B$3="em",$H32*OFFSET('Exponential Model'!$I$72,($B$18-2000)+($G32-AG$1),0),IF($B$3="dm",$H32*OFFSET('Dispersion Model'!$I$72,($B$18-2000)+($G32-AG$1),0),IF($B$3="pm",$H32*OFFSET('Piston Model'!$I$72,($B$18-2000)+($G32-AG$1),0),"Wrong Code in B3")))),0)</f>
        <v>0</v>
      </c>
      <c r="AH32">
        <f ca="1">IF(AH$1&gt;$G32,IF($B$15="he",IF($B$3="em",$H32*(1-EXP(-0.05599*(AH$1-$G32)))*OFFSET('Exponential Model'!$I$72,($B$18-2000)+($G32-AH$1),0),IF($B$3="dm",$H32*(1-EXP(-0.05599*(AH$1-$G32)))*OFFSET('Dispersion Model'!$I$72,($B$18-2000)+($G32-AH$1),0),IF($B$3="pm",$H32*(1-EXP(-0.05599*(AH$1-$G32)))*OFFSET('Piston Model'!$I$72,($B$18-2000)+($G32-AH$1),0),"Wrong Code in B3"))),IF($B$3="em",$H32*OFFSET('Exponential Model'!$I$72,($B$18-2000)+($G32-AH$1),0),IF($B$3="dm",$H32*OFFSET('Dispersion Model'!$I$72,($B$18-2000)+($G32-AH$1),0),IF($B$3="pm",$H32*OFFSET('Piston Model'!$I$72,($B$18-2000)+($G32-AH$1),0),"Wrong Code in B3")))),0)</f>
        <v>0</v>
      </c>
      <c r="AI32">
        <f ca="1">IF(AI$1&gt;$G32,IF($B$15="he",IF($B$3="em",$H32*(1-EXP(-0.05599*(AI$1-$G32)))*OFFSET('Exponential Model'!$I$72,($B$18-2000)+($G32-AI$1),0),IF($B$3="dm",$H32*(1-EXP(-0.05599*(AI$1-$G32)))*OFFSET('Dispersion Model'!$I$72,($B$18-2000)+($G32-AI$1),0),IF($B$3="pm",$H32*(1-EXP(-0.05599*(AI$1-$G32)))*OFFSET('Piston Model'!$I$72,($B$18-2000)+($G32-AI$1),0),"Wrong Code in B3"))),IF($B$3="em",$H32*OFFSET('Exponential Model'!$I$72,($B$18-2000)+($G32-AI$1),0),IF($B$3="dm",$H32*OFFSET('Dispersion Model'!$I$72,($B$18-2000)+($G32-AI$1),0),IF($B$3="pm",$H32*OFFSET('Piston Model'!$I$72,($B$18-2000)+($G32-AI$1),0),"Wrong Code in B3")))),0)</f>
        <v>0</v>
      </c>
      <c r="AJ32">
        <f ca="1">IF(AJ$1&gt;$G32,IF($B$15="he",IF($B$3="em",$H32*(1-EXP(-0.05599*(AJ$1-$G32)))*OFFSET('Exponential Model'!$I$72,($B$18-2000)+($G32-AJ$1),0),IF($B$3="dm",$H32*(1-EXP(-0.05599*(AJ$1-$G32)))*OFFSET('Dispersion Model'!$I$72,($B$18-2000)+($G32-AJ$1),0),IF($B$3="pm",$H32*(1-EXP(-0.05599*(AJ$1-$G32)))*OFFSET('Piston Model'!$I$72,($B$18-2000)+($G32-AJ$1),0),"Wrong Code in B3"))),IF($B$3="em",$H32*OFFSET('Exponential Model'!$I$72,($B$18-2000)+($G32-AJ$1),0),IF($B$3="dm",$H32*OFFSET('Dispersion Model'!$I$72,($B$18-2000)+($G32-AJ$1),0),IF($B$3="pm",$H32*OFFSET('Piston Model'!$I$72,($B$18-2000)+($G32-AJ$1),0),"Wrong Code in B3")))),0)</f>
        <v>0</v>
      </c>
      <c r="AK32">
        <f ca="1">IF(AK$1&gt;$G32,IF($B$15="he",IF($B$3="em",$H32*(1-EXP(-0.05599*(AK$1-$G32)))*OFFSET('Exponential Model'!$I$72,($B$18-2000)+($G32-AK$1),0),IF($B$3="dm",$H32*(1-EXP(-0.05599*(AK$1-$G32)))*OFFSET('Dispersion Model'!$I$72,($B$18-2000)+($G32-AK$1),0),IF($B$3="pm",$H32*(1-EXP(-0.05599*(AK$1-$G32)))*OFFSET('Piston Model'!$I$72,($B$18-2000)+($G32-AK$1),0),"Wrong Code in B3"))),IF($B$3="em",$H32*OFFSET('Exponential Model'!$I$72,($B$18-2000)+($G32-AK$1),0),IF($B$3="dm",$H32*OFFSET('Dispersion Model'!$I$72,($B$18-2000)+($G32-AK$1),0),IF($B$3="pm",$H32*OFFSET('Piston Model'!$I$72,($B$18-2000)+($G32-AK$1),0),"Wrong Code in B3")))),0)</f>
        <v>0</v>
      </c>
      <c r="AL32">
        <f ca="1">IF(AL$1&gt;$G32,IF($B$15="he",IF($B$3="em",$H32*(1-EXP(-0.05599*(AL$1-$G32)))*OFFSET('Exponential Model'!$I$72,($B$18-2000)+($G32-AL$1),0),IF($B$3="dm",$H32*(1-EXP(-0.05599*(AL$1-$G32)))*OFFSET('Dispersion Model'!$I$72,($B$18-2000)+($G32-AL$1),0),IF($B$3="pm",$H32*(1-EXP(-0.05599*(AL$1-$G32)))*OFFSET('Piston Model'!$I$72,($B$18-2000)+($G32-AL$1),0),"Wrong Code in B3"))),IF($B$3="em",$H32*OFFSET('Exponential Model'!$I$72,($B$18-2000)+($G32-AL$1),0),IF($B$3="dm",$H32*OFFSET('Dispersion Model'!$I$72,($B$18-2000)+($G32-AL$1),0),IF($B$3="pm",$H32*OFFSET('Piston Model'!$I$72,($B$18-2000)+($G32-AL$1),0),"Wrong Code in B3")))),0)</f>
        <v>0</v>
      </c>
      <c r="AM32">
        <f ca="1">IF(AM$1&gt;$G32,IF($B$15="he",IF($B$3="em",$H32*(1-EXP(-0.05599*(AM$1-$G32)))*OFFSET('Exponential Model'!$I$72,($B$18-2000)+($G32-AM$1),0),IF($B$3="dm",$H32*(1-EXP(-0.05599*(AM$1-$G32)))*OFFSET('Dispersion Model'!$I$72,($B$18-2000)+($G32-AM$1),0),IF($B$3="pm",$H32*(1-EXP(-0.05599*(AM$1-$G32)))*OFFSET('Piston Model'!$I$72,($B$18-2000)+($G32-AM$1),0),"Wrong Code in B3"))),IF($B$3="em",$H32*OFFSET('Exponential Model'!$I$72,($B$18-2000)+($G32-AM$1),0),IF($B$3="dm",$H32*OFFSET('Dispersion Model'!$I$72,($B$18-2000)+($G32-AM$1),0),IF($B$3="pm",$H32*OFFSET('Piston Model'!$I$72,($B$18-2000)+($G32-AM$1),0),"Wrong Code in B3")))),0)</f>
        <v>0</v>
      </c>
      <c r="AN32">
        <f ca="1">IF(AN$1&gt;$G32,IF($B$15="he",IF($B$3="em",$H32*(1-EXP(-0.05599*(AN$1-$G32)))*OFFSET('Exponential Model'!$I$72,($B$18-2000)+($G32-AN$1),0),IF($B$3="dm",$H32*(1-EXP(-0.05599*(AN$1-$G32)))*OFFSET('Dispersion Model'!$I$72,($B$18-2000)+($G32-AN$1),0),IF($B$3="pm",$H32*(1-EXP(-0.05599*(AN$1-$G32)))*OFFSET('Piston Model'!$I$72,($B$18-2000)+($G32-AN$1),0),"Wrong Code in B3"))),IF($B$3="em",$H32*OFFSET('Exponential Model'!$I$72,($B$18-2000)+($G32-AN$1),0),IF($B$3="dm",$H32*OFFSET('Dispersion Model'!$I$72,($B$18-2000)+($G32-AN$1),0),IF($B$3="pm",$H32*OFFSET('Piston Model'!$I$72,($B$18-2000)+($G32-AN$1),0),"Wrong Code in B3")))),0)</f>
        <v>0</v>
      </c>
      <c r="AO32">
        <f ca="1">IF(AO$1&gt;$G32,IF($B$15="he",IF($B$3="em",$H32*(1-EXP(-0.05599*(AO$1-$G32)))*OFFSET('Exponential Model'!$I$72,($B$18-2000)+($G32-AO$1),0),IF($B$3="dm",$H32*(1-EXP(-0.05599*(AO$1-$G32)))*OFFSET('Dispersion Model'!$I$72,($B$18-2000)+($G32-AO$1),0),IF($B$3="pm",$H32*(1-EXP(-0.05599*(AO$1-$G32)))*OFFSET('Piston Model'!$I$72,($B$18-2000)+($G32-AO$1),0),"Wrong Code in B3"))),IF($B$3="em",$H32*OFFSET('Exponential Model'!$I$72,($B$18-2000)+($G32-AO$1),0),IF($B$3="dm",$H32*OFFSET('Dispersion Model'!$I$72,($B$18-2000)+($G32-AO$1),0),IF($B$3="pm",$H32*OFFSET('Piston Model'!$I$72,($B$18-2000)+($G32-AO$1),0),"Wrong Code in B3")))),0)</f>
        <v>0</v>
      </c>
      <c r="AP32">
        <f ca="1">IF(AP$1&gt;$G32,IF($B$15="he",IF($B$3="em",$H32*(1-EXP(-0.05599*(AP$1-$G32)))*OFFSET('Exponential Model'!$I$72,($B$18-2000)+($G32-AP$1),0),IF($B$3="dm",$H32*(1-EXP(-0.05599*(AP$1-$G32)))*OFFSET('Dispersion Model'!$I$72,($B$18-2000)+($G32-AP$1),0),IF($B$3="pm",$H32*(1-EXP(-0.05599*(AP$1-$G32)))*OFFSET('Piston Model'!$I$72,($B$18-2000)+($G32-AP$1),0),"Wrong Code in B3"))),IF($B$3="em",$H32*OFFSET('Exponential Model'!$I$72,($B$18-2000)+($G32-AP$1),0),IF($B$3="dm",$H32*OFFSET('Dispersion Model'!$I$72,($B$18-2000)+($G32-AP$1),0),IF($B$3="pm",$H32*OFFSET('Piston Model'!$I$72,($B$18-2000)+($G32-AP$1),0),"Wrong Code in B3")))),0)</f>
        <v>0</v>
      </c>
      <c r="AQ32">
        <f ca="1">IF(AQ$1&gt;$G32,IF($B$15="he",IF($B$3="em",$H32*(1-EXP(-0.05599*(AQ$1-$G32)))*OFFSET('Exponential Model'!$I$72,($B$18-2000)+($G32-AQ$1),0),IF($B$3="dm",$H32*(1-EXP(-0.05599*(AQ$1-$G32)))*OFFSET('Dispersion Model'!$I$72,($B$18-2000)+($G32-AQ$1),0),IF($B$3="pm",$H32*(1-EXP(-0.05599*(AQ$1-$G32)))*OFFSET('Piston Model'!$I$72,($B$18-2000)+($G32-AQ$1),0),"Wrong Code in B3"))),IF($B$3="em",$H32*OFFSET('Exponential Model'!$I$72,($B$18-2000)+($G32-AQ$1),0),IF($B$3="dm",$H32*OFFSET('Dispersion Model'!$I$72,($B$18-2000)+($G32-AQ$1),0),IF($B$3="pm",$H32*OFFSET('Piston Model'!$I$72,($B$18-2000)+($G32-AQ$1),0),"Wrong Code in B3")))),0)</f>
        <v>0</v>
      </c>
      <c r="AR32">
        <f ca="1">IF(AR$1&gt;$G32,IF($B$15="he",IF($B$3="em",$H32*(1-EXP(-0.05599*(AR$1-$G32)))*OFFSET('Exponential Model'!$I$72,($B$18-2000)+($G32-AR$1),0),IF($B$3="dm",$H32*(1-EXP(-0.05599*(AR$1-$G32)))*OFFSET('Dispersion Model'!$I$72,($B$18-2000)+($G32-AR$1),0),IF($B$3="pm",$H32*(1-EXP(-0.05599*(AR$1-$G32)))*OFFSET('Piston Model'!$I$72,($B$18-2000)+($G32-AR$1),0),"Wrong Code in B3"))),IF($B$3="em",$H32*OFFSET('Exponential Model'!$I$72,($B$18-2000)+($G32-AR$1),0),IF($B$3="dm",$H32*OFFSET('Dispersion Model'!$I$72,($B$18-2000)+($G32-AR$1),0),IF($B$3="pm",$H32*OFFSET('Piston Model'!$I$72,($B$18-2000)+($G32-AR$1),0),"Wrong Code in B3")))),0)</f>
        <v>0</v>
      </c>
      <c r="AS32">
        <f ca="1">IF(AS$1&gt;$G32,IF($B$15="he",IF($B$3="em",$H32*(1-EXP(-0.05599*(AS$1-$G32)))*OFFSET('Exponential Model'!$I$72,($B$18-2000)+($G32-AS$1),0),IF($B$3="dm",$H32*(1-EXP(-0.05599*(AS$1-$G32)))*OFFSET('Dispersion Model'!$I$72,($B$18-2000)+($G32-AS$1),0),IF($B$3="pm",$H32*(1-EXP(-0.05599*(AS$1-$G32)))*OFFSET('Piston Model'!$I$72,($B$18-2000)+($G32-AS$1),0),"Wrong Code in B3"))),IF($B$3="em",$H32*OFFSET('Exponential Model'!$I$72,($B$18-2000)+($G32-AS$1),0),IF($B$3="dm",$H32*OFFSET('Dispersion Model'!$I$72,($B$18-2000)+($G32-AS$1),0),IF($B$3="pm",$H32*OFFSET('Piston Model'!$I$72,($B$18-2000)+($G32-AS$1),0),"Wrong Code in B3")))),0)</f>
        <v>0</v>
      </c>
      <c r="AT32">
        <f ca="1">IF(AT$1&gt;$G32,IF($B$15="he",IF($B$3="em",$H32*(1-EXP(-0.05599*(AT$1-$G32)))*OFFSET('Exponential Model'!$I$72,($B$18-2000)+($G32-AT$1),0),IF($B$3="dm",$H32*(1-EXP(-0.05599*(AT$1-$G32)))*OFFSET('Dispersion Model'!$I$72,($B$18-2000)+($G32-AT$1),0),IF($B$3="pm",$H32*(1-EXP(-0.05599*(AT$1-$G32)))*OFFSET('Piston Model'!$I$72,($B$18-2000)+($G32-AT$1),0),"Wrong Code in B3"))),IF($B$3="em",$H32*OFFSET('Exponential Model'!$I$72,($B$18-2000)+($G32-AT$1),0),IF($B$3="dm",$H32*OFFSET('Dispersion Model'!$I$72,($B$18-2000)+($G32-AT$1),0),IF($B$3="pm",$H32*OFFSET('Piston Model'!$I$72,($B$18-2000)+($G32-AT$1),0),"Wrong Code in B3")))),0)</f>
        <v>0</v>
      </c>
      <c r="AU32">
        <f ca="1">IF(AU$1&gt;$G32,IF($B$15="he",IF($B$3="em",$H32*(1-EXP(-0.05599*(AU$1-$G32)))*OFFSET('Exponential Model'!$I$72,($B$18-2000)+($G32-AU$1),0),IF($B$3="dm",$H32*(1-EXP(-0.05599*(AU$1-$G32)))*OFFSET('Dispersion Model'!$I$72,($B$18-2000)+($G32-AU$1),0),IF($B$3="pm",$H32*(1-EXP(-0.05599*(AU$1-$G32)))*OFFSET('Piston Model'!$I$72,($B$18-2000)+($G32-AU$1),0),"Wrong Code in B3"))),IF($B$3="em",$H32*OFFSET('Exponential Model'!$I$72,($B$18-2000)+($G32-AU$1),0),IF($B$3="dm",$H32*OFFSET('Dispersion Model'!$I$72,($B$18-2000)+($G32-AU$1),0),IF($B$3="pm",$H32*OFFSET('Piston Model'!$I$72,($B$18-2000)+($G32-AU$1),0),"Wrong Code in B3")))),0)</f>
        <v>0</v>
      </c>
      <c r="AV32">
        <f ca="1">IF(AV$1&gt;$G32,IF($B$15="he",IF($B$3="em",$H32*(1-EXP(-0.05599*(AV$1-$G32)))*OFFSET('Exponential Model'!$I$72,($B$18-2000)+($G32-AV$1),0),IF($B$3="dm",$H32*(1-EXP(-0.05599*(AV$1-$G32)))*OFFSET('Dispersion Model'!$I$72,($B$18-2000)+($G32-AV$1),0),IF($B$3="pm",$H32*(1-EXP(-0.05599*(AV$1-$G32)))*OFFSET('Piston Model'!$I$72,($B$18-2000)+($G32-AV$1),0),"Wrong Code in B3"))),IF($B$3="em",$H32*OFFSET('Exponential Model'!$I$72,($B$18-2000)+($G32-AV$1),0),IF($B$3="dm",$H32*OFFSET('Dispersion Model'!$I$72,($B$18-2000)+($G32-AV$1),0),IF($B$3="pm",$H32*OFFSET('Piston Model'!$I$72,($B$18-2000)+($G32-AV$1),0),"Wrong Code in B3")))),0)</f>
        <v>0</v>
      </c>
      <c r="AW32">
        <f ca="1">IF(AW$1&gt;$G32,IF($B$15="he",IF($B$3="em",$H32*(1-EXP(-0.05599*(AW$1-$G32)))*OFFSET('Exponential Model'!$I$72,($B$18-2000)+($G32-AW$1),0),IF($B$3="dm",$H32*(1-EXP(-0.05599*(AW$1-$G32)))*OFFSET('Dispersion Model'!$I$72,($B$18-2000)+($G32-AW$1),0),IF($B$3="pm",$H32*(1-EXP(-0.05599*(AW$1-$G32)))*OFFSET('Piston Model'!$I$72,($B$18-2000)+($G32-AW$1),0),"Wrong Code in B3"))),IF($B$3="em",$H32*OFFSET('Exponential Model'!$I$72,($B$18-2000)+($G32-AW$1),0),IF($B$3="dm",$H32*OFFSET('Dispersion Model'!$I$72,($B$18-2000)+($G32-AW$1),0),IF($B$3="pm",$H32*OFFSET('Piston Model'!$I$72,($B$18-2000)+($G32-AW$1),0),"Wrong Code in B3")))),0)</f>
        <v>0</v>
      </c>
      <c r="AX32">
        <f ca="1">IF(AX$1&gt;$G32,IF($B$15="he",IF($B$3="em",$H32*(1-EXP(-0.05599*(AX$1-$G32)))*OFFSET('Exponential Model'!$I$72,($B$18-2000)+($G32-AX$1),0),IF($B$3="dm",$H32*(1-EXP(-0.05599*(AX$1-$G32)))*OFFSET('Dispersion Model'!$I$72,($B$18-2000)+($G32-AX$1),0),IF($B$3="pm",$H32*(1-EXP(-0.05599*(AX$1-$G32)))*OFFSET('Piston Model'!$I$72,($B$18-2000)+($G32-AX$1),0),"Wrong Code in B3"))),IF($B$3="em",$H32*OFFSET('Exponential Model'!$I$72,($B$18-2000)+($G32-AX$1),0),IF($B$3="dm",$H32*OFFSET('Dispersion Model'!$I$72,($B$18-2000)+($G32-AX$1),0),IF($B$3="pm",$H32*OFFSET('Piston Model'!$I$72,($B$18-2000)+($G32-AX$1),0),"Wrong Code in B3")))),0)</f>
        <v>0</v>
      </c>
      <c r="AY32">
        <f ca="1">IF(AY$1&gt;$G32,IF($B$15="he",IF($B$3="em",$H32*(1-EXP(-0.05599*(AY$1-$G32)))*OFFSET('Exponential Model'!$I$72,($B$18-2000)+($G32-AY$1),0),IF($B$3="dm",$H32*(1-EXP(-0.05599*(AY$1-$G32)))*OFFSET('Dispersion Model'!$I$72,($B$18-2000)+($G32-AY$1),0),IF($B$3="pm",$H32*(1-EXP(-0.05599*(AY$1-$G32)))*OFFSET('Piston Model'!$I$72,($B$18-2000)+($G32-AY$1),0),"Wrong Code in B3"))),IF($B$3="em",$H32*OFFSET('Exponential Model'!$I$72,($B$18-2000)+($G32-AY$1),0),IF($B$3="dm",$H32*OFFSET('Dispersion Model'!$I$72,($B$18-2000)+($G32-AY$1),0),IF($B$3="pm",$H32*OFFSET('Piston Model'!$I$72,($B$18-2000)+($G32-AY$1),0),"Wrong Code in B3")))),0)</f>
        <v>0</v>
      </c>
      <c r="AZ32">
        <f ca="1">IF(AZ$1&gt;$G32,IF($B$15="he",IF($B$3="em",$H32*(1-EXP(-0.05599*(AZ$1-$G32)))*OFFSET('Exponential Model'!$I$72,($B$18-2000)+($G32-AZ$1),0),IF($B$3="dm",$H32*(1-EXP(-0.05599*(AZ$1-$G32)))*OFFSET('Dispersion Model'!$I$72,($B$18-2000)+($G32-AZ$1),0),IF($B$3="pm",$H32*(1-EXP(-0.05599*(AZ$1-$G32)))*OFFSET('Piston Model'!$I$72,($B$18-2000)+($G32-AZ$1),0),"Wrong Code in B3"))),IF($B$3="em",$H32*OFFSET('Exponential Model'!$I$72,($B$18-2000)+($G32-AZ$1),0),IF($B$3="dm",$H32*OFFSET('Dispersion Model'!$I$72,($B$18-2000)+($G32-AZ$1),0),IF($B$3="pm",$H32*OFFSET('Piston Model'!$I$72,($B$18-2000)+($G32-AZ$1),0),"Wrong Code in B3")))),0)</f>
        <v>0</v>
      </c>
      <c r="BA32">
        <f ca="1">IF(BA$1&gt;$G32,IF($B$15="he",IF($B$3="em",$H32*(1-EXP(-0.05599*(BA$1-$G32)))*OFFSET('Exponential Model'!$I$72,($B$18-2000)+($G32-BA$1),0),IF($B$3="dm",$H32*(1-EXP(-0.05599*(BA$1-$G32)))*OFFSET('Dispersion Model'!$I$72,($B$18-2000)+($G32-BA$1),0),IF($B$3="pm",$H32*(1-EXP(-0.05599*(BA$1-$G32)))*OFFSET('Piston Model'!$I$72,($B$18-2000)+($G32-BA$1),0),"Wrong Code in B3"))),IF($B$3="em",$H32*OFFSET('Exponential Model'!$I$72,($B$18-2000)+($G32-BA$1),0),IF($B$3="dm",$H32*OFFSET('Dispersion Model'!$I$72,($B$18-2000)+($G32-BA$1),0),IF($B$3="pm",$H32*OFFSET('Piston Model'!$I$72,($B$18-2000)+($G32-BA$1),0),"Wrong Code in B3")))),0)</f>
        <v>0</v>
      </c>
      <c r="BB32">
        <f ca="1">IF(BB$1&gt;$G32,IF($B$15="he",IF($B$3="em",$H32*(1-EXP(-0.05599*(BB$1-$G32)))*OFFSET('Exponential Model'!$I$72,($B$18-2000)+($G32-BB$1),0),IF($B$3="dm",$H32*(1-EXP(-0.05599*(BB$1-$G32)))*OFFSET('Dispersion Model'!$I$72,($B$18-2000)+($G32-BB$1),0),IF($B$3="pm",$H32*(1-EXP(-0.05599*(BB$1-$G32)))*OFFSET('Piston Model'!$I$72,($B$18-2000)+($G32-BB$1),0),"Wrong Code in B3"))),IF($B$3="em",$H32*OFFSET('Exponential Model'!$I$72,($B$18-2000)+($G32-BB$1),0),IF($B$3="dm",$H32*OFFSET('Dispersion Model'!$I$72,($B$18-2000)+($G32-BB$1),0),IF($B$3="pm",$H32*OFFSET('Piston Model'!$I$72,($B$18-2000)+($G32-BB$1),0),"Wrong Code in B3")))),0)</f>
        <v>0</v>
      </c>
      <c r="BC32">
        <f ca="1">IF(BC$1&gt;$G32,IF($B$15="he",IF($B$3="em",$H32*(1-EXP(-0.05599*(BC$1-$G32)))*OFFSET('Exponential Model'!$I$72,($B$18-2000)+($G32-BC$1),0),IF($B$3="dm",$H32*(1-EXP(-0.05599*(BC$1-$G32)))*OFFSET('Dispersion Model'!$I$72,($B$18-2000)+($G32-BC$1),0),IF($B$3="pm",$H32*(1-EXP(-0.05599*(BC$1-$G32)))*OFFSET('Piston Model'!$I$72,($B$18-2000)+($G32-BC$1),0),"Wrong Code in B3"))),IF($B$3="em",$H32*OFFSET('Exponential Model'!$I$72,($B$18-2000)+($G32-BC$1),0),IF($B$3="dm",$H32*OFFSET('Dispersion Model'!$I$72,($B$18-2000)+($G32-BC$1),0),IF($B$3="pm",$H32*OFFSET('Piston Model'!$I$72,($B$18-2000)+($G32-BC$1),0),"Wrong Code in B3")))),0)</f>
        <v>0</v>
      </c>
      <c r="BD32">
        <f ca="1">IF(BD$1&gt;$G32,IF($B$15="he",IF($B$3="em",$H32*(1-EXP(-0.05599*(BD$1-$G32)))*OFFSET('Exponential Model'!$I$72,($B$18-2000)+($G32-BD$1),0),IF($B$3="dm",$H32*(1-EXP(-0.05599*(BD$1-$G32)))*OFFSET('Dispersion Model'!$I$72,($B$18-2000)+($G32-BD$1),0),IF($B$3="pm",$H32*(1-EXP(-0.05599*(BD$1-$G32)))*OFFSET('Piston Model'!$I$72,($B$18-2000)+($G32-BD$1),0),"Wrong Code in B3"))),IF($B$3="em",$H32*OFFSET('Exponential Model'!$I$72,($B$18-2000)+($G32-BD$1),0),IF($B$3="dm",$H32*OFFSET('Dispersion Model'!$I$72,($B$18-2000)+($G32-BD$1),0),IF($B$3="pm",$H32*OFFSET('Piston Model'!$I$72,($B$18-2000)+($G32-BD$1),0),"Wrong Code in B3")))),0)</f>
        <v>0</v>
      </c>
      <c r="BE32">
        <f ca="1">IF(BE$1&gt;$G32,IF($B$15="he",IF($B$3="em",$H32*(1-EXP(-0.05599*(BE$1-$G32)))*OFFSET('Exponential Model'!$I$72,($B$18-2000)+($G32-BE$1),0),IF($B$3="dm",$H32*(1-EXP(-0.05599*(BE$1-$G32)))*OFFSET('Dispersion Model'!$I$72,($B$18-2000)+($G32-BE$1),0),IF($B$3="pm",$H32*(1-EXP(-0.05599*(BE$1-$G32)))*OFFSET('Piston Model'!$I$72,($B$18-2000)+($G32-BE$1),0),"Wrong Code in B3"))),IF($B$3="em",$H32*OFFSET('Exponential Model'!$I$72,($B$18-2000)+($G32-BE$1),0),IF($B$3="dm",$H32*OFFSET('Dispersion Model'!$I$72,($B$18-2000)+($G32-BE$1),0),IF($B$3="pm",$H32*OFFSET('Piston Model'!$I$72,($B$18-2000)+($G32-BE$1),0),"Wrong Code in B3")))),0)</f>
        <v>0</v>
      </c>
      <c r="BF32">
        <f ca="1">IF(BF$1&gt;$G32,IF($B$15="he",IF($B$3="em",$H32*(1-EXP(-0.05599*(BF$1-$G32)))*OFFSET('Exponential Model'!$I$72,($B$18-2000)+($G32-BF$1),0),IF($B$3="dm",$H32*(1-EXP(-0.05599*(BF$1-$G32)))*OFFSET('Dispersion Model'!$I$72,($B$18-2000)+($G32-BF$1),0),IF($B$3="pm",$H32*(1-EXP(-0.05599*(BF$1-$G32)))*OFFSET('Piston Model'!$I$72,($B$18-2000)+($G32-BF$1),0),"Wrong Code in B3"))),IF($B$3="em",$H32*OFFSET('Exponential Model'!$I$72,($B$18-2000)+($G32-BF$1),0),IF($B$3="dm",$H32*OFFSET('Dispersion Model'!$I$72,($B$18-2000)+($G32-BF$1),0),IF($B$3="pm",$H32*OFFSET('Piston Model'!$I$72,($B$18-2000)+($G32-BF$1),0),"Wrong Code in B3")))),0)</f>
        <v>0</v>
      </c>
      <c r="BG32">
        <f ca="1">IF(BG$1&gt;$G32,IF($B$15="he",IF($B$3="em",$H32*(1-EXP(-0.05599*(BG$1-$G32)))*OFFSET('Exponential Model'!$I$72,($B$18-2000)+($G32-BG$1),0),IF($B$3="dm",$H32*(1-EXP(-0.05599*(BG$1-$G32)))*OFFSET('Dispersion Model'!$I$72,($B$18-2000)+($G32-BG$1),0),IF($B$3="pm",$H32*(1-EXP(-0.05599*(BG$1-$G32)))*OFFSET('Piston Model'!$I$72,($B$18-2000)+($G32-BG$1),0),"Wrong Code in B3"))),IF($B$3="em",$H32*OFFSET('Exponential Model'!$I$72,($B$18-2000)+($G32-BG$1),0),IF($B$3="dm",$H32*OFFSET('Dispersion Model'!$I$72,($B$18-2000)+($G32-BG$1),0),IF($B$3="pm",$H32*OFFSET('Piston Model'!$I$72,($B$18-2000)+($G32-BG$1),0),"Wrong Code in B3")))),0)</f>
        <v>0</v>
      </c>
    </row>
    <row r="33" spans="1:59" x14ac:dyDescent="0.15">
      <c r="A33" t="s">
        <v>21</v>
      </c>
      <c r="G33">
        <v>1961</v>
      </c>
      <c r="H33">
        <f>IF($B$15="tr",'Tritium Input'!H42,IF($B$15="cfc",'CFC Input'!H42,IF($B$15="kr",'85Kr Input'!H42,IF($B$15="he",'Tritium Input'!H42,"Wrong Code in B12!"))))</f>
        <v>37.700000000000003</v>
      </c>
      <c r="I33">
        <f ca="1">IF(I$1&gt;$G33,IF($B$15="he",IF($B$3="em",$H33*(1-EXP(-0.05599*(I$1-$G33)))*OFFSET('Exponential Model'!$I$72,($B$18-2000)+($G33-I$1),0),IF($B$3="dm",$H33*(1-EXP(-0.05599*(I$1-$G33)))*OFFSET('Dispersion Model'!$I$72,($B$18-2000)+($G33-I$1),0),IF($B$3="pm",$H33*(1-EXP(-0.05599*(I$1-$G33)))*OFFSET('Piston Model'!$I$72,($B$18-2000)+($G33-I$1),0),"Wrong Code in B3"))),IF($B$3="em",$H33*OFFSET('Exponential Model'!$I$72,($B$18-2000)+($G33-I$1),0),IF($B$3="dm",$H33*OFFSET('Dispersion Model'!$I$72,($B$18-2000)+($G33-I$1),0),IF($B$3="pm",$H33*OFFSET('Piston Model'!$I$72,($B$18-2000)+($G33-I$1),0),"Wrong Code in B3")))),0)</f>
        <v>0</v>
      </c>
      <c r="J33">
        <f ca="1">IF(J$1&gt;$G33,IF($B$15="he",IF($B$3="em",$H33*(1-EXP(-0.05599*(J$1-$G33)))*OFFSET('Exponential Model'!$I$72,($B$18-2000)+($G33-J$1),0),IF($B$3="dm",$H33*(1-EXP(-0.05599*(J$1-$G33)))*OFFSET('Dispersion Model'!$I$72,($B$18-2000)+($G33-J$1),0),IF($B$3="pm",$H33*(1-EXP(-0.05599*(J$1-$G33)))*OFFSET('Piston Model'!$I$72,($B$18-2000)+($G33-J$1),0),"Wrong Code in B3"))),IF($B$3="em",$H33*OFFSET('Exponential Model'!$I$72,($B$18-2000)+($G33-J$1),0),IF($B$3="dm",$H33*OFFSET('Dispersion Model'!$I$72,($B$18-2000)+($G33-J$1),0),IF($B$3="pm",$H33*OFFSET('Piston Model'!$I$72,($B$18-2000)+($G33-J$1),0),"Wrong Code in B3")))),0)</f>
        <v>0</v>
      </c>
      <c r="K33">
        <f ca="1">IF(K$1&gt;$G33,IF($B$15="he",IF($B$3="em",$H33*(1-EXP(-0.05599*(K$1-$G33)))*OFFSET('Exponential Model'!$I$72,($B$18-2000)+($G33-K$1),0),IF($B$3="dm",$H33*(1-EXP(-0.05599*(K$1-$G33)))*OFFSET('Dispersion Model'!$I$72,($B$18-2000)+($G33-K$1),0),IF($B$3="pm",$H33*(1-EXP(-0.05599*(K$1-$G33)))*OFFSET('Piston Model'!$I$72,($B$18-2000)+($G33-K$1),0),"Wrong Code in B3"))),IF($B$3="em",$H33*OFFSET('Exponential Model'!$I$72,($B$18-2000)+($G33-K$1),0),IF($B$3="dm",$H33*OFFSET('Dispersion Model'!$I$72,($B$18-2000)+($G33-K$1),0),IF($B$3="pm",$H33*OFFSET('Piston Model'!$I$72,($B$18-2000)+($G33-K$1),0),"Wrong Code in B3")))),0)</f>
        <v>0</v>
      </c>
      <c r="L33">
        <f ca="1">IF(L$1&gt;$G33,IF($B$15="he",IF($B$3="em",$H33*(1-EXP(-0.05599*(L$1-$G33)))*OFFSET('Exponential Model'!$I$72,($B$18-2000)+($G33-L$1),0),IF($B$3="dm",$H33*(1-EXP(-0.05599*(L$1-$G33)))*OFFSET('Dispersion Model'!$I$72,($B$18-2000)+($G33-L$1),0),IF($B$3="pm",$H33*(1-EXP(-0.05599*(L$1-$G33)))*OFFSET('Piston Model'!$I$72,($B$18-2000)+($G33-L$1),0),"Wrong Code in B3"))),IF($B$3="em",$H33*OFFSET('Exponential Model'!$I$72,($B$18-2000)+($G33-L$1),0),IF($B$3="dm",$H33*OFFSET('Dispersion Model'!$I$72,($B$18-2000)+($G33-L$1),0),IF($B$3="pm",$H33*OFFSET('Piston Model'!$I$72,($B$18-2000)+($G33-L$1),0),"Wrong Code in B3")))),0)</f>
        <v>0</v>
      </c>
      <c r="M33">
        <f ca="1">IF(M$1&gt;$G33,IF($B$15="he",IF($B$3="em",$H33*(1-EXP(-0.05599*(M$1-$G33)))*OFFSET('Exponential Model'!$I$72,($B$18-2000)+($G33-M$1),0),IF($B$3="dm",$H33*(1-EXP(-0.05599*(M$1-$G33)))*OFFSET('Dispersion Model'!$I$72,($B$18-2000)+($G33-M$1),0),IF($B$3="pm",$H33*(1-EXP(-0.05599*(M$1-$G33)))*OFFSET('Piston Model'!$I$72,($B$18-2000)+($G33-M$1),0),"Wrong Code in B3"))),IF($B$3="em",$H33*OFFSET('Exponential Model'!$I$72,($B$18-2000)+($G33-M$1),0),IF($B$3="dm",$H33*OFFSET('Dispersion Model'!$I$72,($B$18-2000)+($G33-M$1),0),IF($B$3="pm",$H33*OFFSET('Piston Model'!$I$72,($B$18-2000)+($G33-M$1),0),"Wrong Code in B3")))),0)</f>
        <v>0</v>
      </c>
      <c r="N33">
        <f ca="1">IF(N$1&gt;$G33,IF($B$15="he",IF($B$3="em",$H33*(1-EXP(-0.05599*(N$1-$G33)))*OFFSET('Exponential Model'!$I$72,($B$18-2000)+($G33-N$1),0),IF($B$3="dm",$H33*(1-EXP(-0.05599*(N$1-$G33)))*OFFSET('Dispersion Model'!$I$72,($B$18-2000)+($G33-N$1),0),IF($B$3="pm",$H33*(1-EXP(-0.05599*(N$1-$G33)))*OFFSET('Piston Model'!$I$72,($B$18-2000)+($G33-N$1),0),"Wrong Code in B3"))),IF($B$3="em",$H33*OFFSET('Exponential Model'!$I$72,($B$18-2000)+($G33-N$1),0),IF($B$3="dm",$H33*OFFSET('Dispersion Model'!$I$72,($B$18-2000)+($G33-N$1),0),IF($B$3="pm",$H33*OFFSET('Piston Model'!$I$72,($B$18-2000)+($G33-N$1),0),"Wrong Code in B3")))),0)</f>
        <v>0</v>
      </c>
      <c r="O33">
        <f ca="1">IF(O$1&gt;$G33,IF($B$15="he",IF($B$3="em",$H33*(1-EXP(-0.05599*(O$1-$G33)))*OFFSET('Exponential Model'!$I$72,($B$18-2000)+($G33-O$1),0),IF($B$3="dm",$H33*(1-EXP(-0.05599*(O$1-$G33)))*OFFSET('Dispersion Model'!$I$72,($B$18-2000)+($G33-O$1),0),IF($B$3="pm",$H33*(1-EXP(-0.05599*(O$1-$G33)))*OFFSET('Piston Model'!$I$72,($B$18-2000)+($G33-O$1),0),"Wrong Code in B3"))),IF($B$3="em",$H33*OFFSET('Exponential Model'!$I$72,($B$18-2000)+($G33-O$1),0),IF($B$3="dm",$H33*OFFSET('Dispersion Model'!$I$72,($B$18-2000)+($G33-O$1),0),IF($B$3="pm",$H33*OFFSET('Piston Model'!$I$72,($B$18-2000)+($G33-O$1),0),"Wrong Code in B3")))),0)</f>
        <v>0</v>
      </c>
      <c r="P33">
        <f ca="1">IF(P$1&gt;$G33,IF($B$15="he",IF($B$3="em",$H33*(1-EXP(-0.05599*(P$1-$G33)))*OFFSET('Exponential Model'!$I$72,($B$18-2000)+($G33-P$1),0),IF($B$3="dm",$H33*(1-EXP(-0.05599*(P$1-$G33)))*OFFSET('Dispersion Model'!$I$72,($B$18-2000)+($G33-P$1),0),IF($B$3="pm",$H33*(1-EXP(-0.05599*(P$1-$G33)))*OFFSET('Piston Model'!$I$72,($B$18-2000)+($G33-P$1),0),"Wrong Code in B3"))),IF($B$3="em",$H33*OFFSET('Exponential Model'!$I$72,($B$18-2000)+($G33-P$1),0),IF($B$3="dm",$H33*OFFSET('Dispersion Model'!$I$72,($B$18-2000)+($G33-P$1),0),IF($B$3="pm",$H33*OFFSET('Piston Model'!$I$72,($B$18-2000)+($G33-P$1),0),"Wrong Code in B3")))),0)</f>
        <v>0</v>
      </c>
      <c r="Q33">
        <f ca="1">IF(Q$1&gt;$G33,IF($B$15="he",IF($B$3="em",$H33*(1-EXP(-0.05599*(Q$1-$G33)))*OFFSET('Exponential Model'!$I$72,($B$18-2000)+($G33-Q$1),0),IF($B$3="dm",$H33*(1-EXP(-0.05599*(Q$1-$G33)))*OFFSET('Dispersion Model'!$I$72,($B$18-2000)+($G33-Q$1),0),IF($B$3="pm",$H33*(1-EXP(-0.05599*(Q$1-$G33)))*OFFSET('Piston Model'!$I$72,($B$18-2000)+($G33-Q$1),0),"Wrong Code in B3"))),IF($B$3="em",$H33*OFFSET('Exponential Model'!$I$72,($B$18-2000)+($G33-Q$1),0),IF($B$3="dm",$H33*OFFSET('Dispersion Model'!$I$72,($B$18-2000)+($G33-Q$1),0),IF($B$3="pm",$H33*OFFSET('Piston Model'!$I$72,($B$18-2000)+($G33-Q$1),0),"Wrong Code in B3")))),0)</f>
        <v>0</v>
      </c>
      <c r="R33">
        <f ca="1">IF(R$1&gt;$G33,IF($B$15="he",IF($B$3="em",$H33*(1-EXP(-0.05599*(R$1-$G33)))*OFFSET('Exponential Model'!$I$72,($B$18-2000)+($G33-R$1),0),IF($B$3="dm",$H33*(1-EXP(-0.05599*(R$1-$G33)))*OFFSET('Dispersion Model'!$I$72,($B$18-2000)+($G33-R$1),0),IF($B$3="pm",$H33*(1-EXP(-0.05599*(R$1-$G33)))*OFFSET('Piston Model'!$I$72,($B$18-2000)+($G33-R$1),0),"Wrong Code in B3"))),IF($B$3="em",$H33*OFFSET('Exponential Model'!$I$72,($B$18-2000)+($G33-R$1),0),IF($B$3="dm",$H33*OFFSET('Dispersion Model'!$I$72,($B$18-2000)+($G33-R$1),0),IF($B$3="pm",$H33*OFFSET('Piston Model'!$I$72,($B$18-2000)+($G33-R$1),0),"Wrong Code in B3")))),0)</f>
        <v>0</v>
      </c>
      <c r="S33">
        <f ca="1">IF(S$1&gt;$G33,IF($B$15="he",IF($B$3="em",$H33*(1-EXP(-0.05599*(S$1-$G33)))*OFFSET('Exponential Model'!$I$72,($B$18-2000)+($G33-S$1),0),IF($B$3="dm",$H33*(1-EXP(-0.05599*(S$1-$G33)))*OFFSET('Dispersion Model'!$I$72,($B$18-2000)+($G33-S$1),0),IF($B$3="pm",$H33*(1-EXP(-0.05599*(S$1-$G33)))*OFFSET('Piston Model'!$I$72,($B$18-2000)+($G33-S$1),0),"Wrong Code in B3"))),IF($B$3="em",$H33*OFFSET('Exponential Model'!$I$72,($B$18-2000)+($G33-S$1),0),IF($B$3="dm",$H33*OFFSET('Dispersion Model'!$I$72,($B$18-2000)+($G33-S$1),0),IF($B$3="pm",$H33*OFFSET('Piston Model'!$I$72,($B$18-2000)+($G33-S$1),0),"Wrong Code in B3")))),0)</f>
        <v>0</v>
      </c>
      <c r="T33">
        <f ca="1">IF(T$1&gt;$G33,IF($B$15="he",IF($B$3="em",$H33*(1-EXP(-0.05599*(T$1-$G33)))*OFFSET('Exponential Model'!$I$72,($B$18-2000)+($G33-T$1),0),IF($B$3="dm",$H33*(1-EXP(-0.05599*(T$1-$G33)))*OFFSET('Dispersion Model'!$I$72,($B$18-2000)+($G33-T$1),0),IF($B$3="pm",$H33*(1-EXP(-0.05599*(T$1-$G33)))*OFFSET('Piston Model'!$I$72,($B$18-2000)+($G33-T$1),0),"Wrong Code in B3"))),IF($B$3="em",$H33*OFFSET('Exponential Model'!$I$72,($B$18-2000)+($G33-T$1),0),IF($B$3="dm",$H33*OFFSET('Dispersion Model'!$I$72,($B$18-2000)+($G33-T$1),0),IF($B$3="pm",$H33*OFFSET('Piston Model'!$I$72,($B$18-2000)+($G33-T$1),0),"Wrong Code in B3")))),0)</f>
        <v>0</v>
      </c>
      <c r="U33">
        <f ca="1">IF(U$1&gt;$G33,IF($B$15="he",IF($B$3="em",$H33*(1-EXP(-0.05599*(U$1-$G33)))*OFFSET('Exponential Model'!$I$72,($B$18-2000)+($G33-U$1),0),IF($B$3="dm",$H33*(1-EXP(-0.05599*(U$1-$G33)))*OFFSET('Dispersion Model'!$I$72,($B$18-2000)+($G33-U$1),0),IF($B$3="pm",$H33*(1-EXP(-0.05599*(U$1-$G33)))*OFFSET('Piston Model'!$I$72,($B$18-2000)+($G33-U$1),0),"Wrong Code in B3"))),IF($B$3="em",$H33*OFFSET('Exponential Model'!$I$72,($B$18-2000)+($G33-U$1),0),IF($B$3="dm",$H33*OFFSET('Dispersion Model'!$I$72,($B$18-2000)+($G33-U$1),0),IF($B$3="pm",$H33*OFFSET('Piston Model'!$I$72,($B$18-2000)+($G33-U$1),0),"Wrong Code in B3")))),0)</f>
        <v>0</v>
      </c>
      <c r="V33">
        <f ca="1">IF(V$1&gt;$G33,IF($B$15="he",IF($B$3="em",$H33*(1-EXP(-0.05599*(V$1-$G33)))*OFFSET('Exponential Model'!$I$72,($B$18-2000)+($G33-V$1),0),IF($B$3="dm",$H33*(1-EXP(-0.05599*(V$1-$G33)))*OFFSET('Dispersion Model'!$I$72,($B$18-2000)+($G33-V$1),0),IF($B$3="pm",$H33*(1-EXP(-0.05599*(V$1-$G33)))*OFFSET('Piston Model'!$I$72,($B$18-2000)+($G33-V$1),0),"Wrong Code in B3"))),IF($B$3="em",$H33*OFFSET('Exponential Model'!$I$72,($B$18-2000)+($G33-V$1),0),IF($B$3="dm",$H33*OFFSET('Dispersion Model'!$I$72,($B$18-2000)+($G33-V$1),0),IF($B$3="pm",$H33*OFFSET('Piston Model'!$I$72,($B$18-2000)+($G33-V$1),0),"Wrong Code in B3")))),0)</f>
        <v>0</v>
      </c>
      <c r="W33">
        <f ca="1">IF(W$1&gt;$G33,IF($B$15="he",IF($B$3="em",$H33*(1-EXP(-0.05599*(W$1-$G33)))*OFFSET('Exponential Model'!$I$72,($B$18-2000)+($G33-W$1),0),IF($B$3="dm",$H33*(1-EXP(-0.05599*(W$1-$G33)))*OFFSET('Dispersion Model'!$I$72,($B$18-2000)+($G33-W$1),0),IF($B$3="pm",$H33*(1-EXP(-0.05599*(W$1-$G33)))*OFFSET('Piston Model'!$I$72,($B$18-2000)+($G33-W$1),0),"Wrong Code in B3"))),IF($B$3="em",$H33*OFFSET('Exponential Model'!$I$72,($B$18-2000)+($G33-W$1),0),IF($B$3="dm",$H33*OFFSET('Dispersion Model'!$I$72,($B$18-2000)+($G33-W$1),0),IF($B$3="pm",$H33*OFFSET('Piston Model'!$I$72,($B$18-2000)+($G33-W$1),0),"Wrong Code in B3")))),0)</f>
        <v>0</v>
      </c>
      <c r="X33">
        <f ca="1">IF(X$1&gt;$G33,IF($B$15="he",IF($B$3="em",$H33*(1-EXP(-0.05599*(X$1-$G33)))*OFFSET('Exponential Model'!$I$72,($B$18-2000)+($G33-X$1),0),IF($B$3="dm",$H33*(1-EXP(-0.05599*(X$1-$G33)))*OFFSET('Dispersion Model'!$I$72,($B$18-2000)+($G33-X$1),0),IF($B$3="pm",$H33*(1-EXP(-0.05599*(X$1-$G33)))*OFFSET('Piston Model'!$I$72,($B$18-2000)+($G33-X$1),0),"Wrong Code in B3"))),IF($B$3="em",$H33*OFFSET('Exponential Model'!$I$72,($B$18-2000)+($G33-X$1),0),IF($B$3="dm",$H33*OFFSET('Dispersion Model'!$I$72,($B$18-2000)+($G33-X$1),0),IF($B$3="pm",$H33*OFFSET('Piston Model'!$I$72,($B$18-2000)+($G33-X$1),0),"Wrong Code in B3")))),0)</f>
        <v>0</v>
      </c>
      <c r="Y33">
        <f ca="1">IF(Y$1&gt;$G33,IF($B$15="he",IF($B$3="em",$H33*(1-EXP(-0.05599*(Y$1-$G33)))*OFFSET('Exponential Model'!$I$72,($B$18-2000)+($G33-Y$1),0),IF($B$3="dm",$H33*(1-EXP(-0.05599*(Y$1-$G33)))*OFFSET('Dispersion Model'!$I$72,($B$18-2000)+($G33-Y$1),0),IF($B$3="pm",$H33*(1-EXP(-0.05599*(Y$1-$G33)))*OFFSET('Piston Model'!$I$72,($B$18-2000)+($G33-Y$1),0),"Wrong Code in B3"))),IF($B$3="em",$H33*OFFSET('Exponential Model'!$I$72,($B$18-2000)+($G33-Y$1),0),IF($B$3="dm",$H33*OFFSET('Dispersion Model'!$I$72,($B$18-2000)+($G33-Y$1),0),IF($B$3="pm",$H33*OFFSET('Piston Model'!$I$72,($B$18-2000)+($G33-Y$1),0),"Wrong Code in B3")))),0)</f>
        <v>0</v>
      </c>
      <c r="Z33">
        <f ca="1">IF(Z$1&gt;$G33,IF($B$15="he",IF($B$3="em",$H33*(1-EXP(-0.05599*(Z$1-$G33)))*OFFSET('Exponential Model'!$I$72,($B$18-2000)+($G33-Z$1),0),IF($B$3="dm",$H33*(1-EXP(-0.05599*(Z$1-$G33)))*OFFSET('Dispersion Model'!$I$72,($B$18-2000)+($G33-Z$1),0),IF($B$3="pm",$H33*(1-EXP(-0.05599*(Z$1-$G33)))*OFFSET('Piston Model'!$I$72,($B$18-2000)+($G33-Z$1),0),"Wrong Code in B3"))),IF($B$3="em",$H33*OFFSET('Exponential Model'!$I$72,($B$18-2000)+($G33-Z$1),0),IF($B$3="dm",$H33*OFFSET('Dispersion Model'!$I$72,($B$18-2000)+($G33-Z$1),0),IF($B$3="pm",$H33*OFFSET('Piston Model'!$I$72,($B$18-2000)+($G33-Z$1),0),"Wrong Code in B3")))),0)</f>
        <v>0</v>
      </c>
      <c r="AA33">
        <f ca="1">IF(AA$1&gt;$G33,IF($B$15="he",IF($B$3="em",$H33*(1-EXP(-0.05599*(AA$1-$G33)))*OFFSET('Exponential Model'!$I$72,($B$18-2000)+($G33-AA$1),0),IF($B$3="dm",$H33*(1-EXP(-0.05599*(AA$1-$G33)))*OFFSET('Dispersion Model'!$I$72,($B$18-2000)+($G33-AA$1),0),IF($B$3="pm",$H33*(1-EXP(-0.05599*(AA$1-$G33)))*OFFSET('Piston Model'!$I$72,($B$18-2000)+($G33-AA$1),0),"Wrong Code in B3"))),IF($B$3="em",$H33*OFFSET('Exponential Model'!$I$72,($B$18-2000)+($G33-AA$1),0),IF($B$3="dm",$H33*OFFSET('Dispersion Model'!$I$72,($B$18-2000)+($G33-AA$1),0),IF($B$3="pm",$H33*OFFSET('Piston Model'!$I$72,($B$18-2000)+($G33-AA$1),0),"Wrong Code in B3")))),0)</f>
        <v>0</v>
      </c>
      <c r="AB33">
        <f ca="1">IF(AB$1&gt;$G33,IF($B$15="he",IF($B$3="em",$H33*(1-EXP(-0.05599*(AB$1-$G33)))*OFFSET('Exponential Model'!$I$72,($B$18-2000)+($G33-AB$1),0),IF($B$3="dm",$H33*(1-EXP(-0.05599*(AB$1-$G33)))*OFFSET('Dispersion Model'!$I$72,($B$18-2000)+($G33-AB$1),0),IF($B$3="pm",$H33*(1-EXP(-0.05599*(AB$1-$G33)))*OFFSET('Piston Model'!$I$72,($B$18-2000)+($G33-AB$1),0),"Wrong Code in B3"))),IF($B$3="em",$H33*OFFSET('Exponential Model'!$I$72,($B$18-2000)+($G33-AB$1),0),IF($B$3="dm",$H33*OFFSET('Dispersion Model'!$I$72,($B$18-2000)+($G33-AB$1),0),IF($B$3="pm",$H33*OFFSET('Piston Model'!$I$72,($B$18-2000)+($G33-AB$1),0),"Wrong Code in B3")))),0)</f>
        <v>0</v>
      </c>
      <c r="AC33">
        <f ca="1">IF(AC$1&gt;$G33,IF($B$15="he",IF($B$3="em",$H33*(1-EXP(-0.05599*(AC$1-$G33)))*OFFSET('Exponential Model'!$I$72,($B$18-2000)+($G33-AC$1),0),IF($B$3="dm",$H33*(1-EXP(-0.05599*(AC$1-$G33)))*OFFSET('Dispersion Model'!$I$72,($B$18-2000)+($G33-AC$1),0),IF($B$3="pm",$H33*(1-EXP(-0.05599*(AC$1-$G33)))*OFFSET('Piston Model'!$I$72,($B$18-2000)+($G33-AC$1),0),"Wrong Code in B3"))),IF($B$3="em",$H33*OFFSET('Exponential Model'!$I$72,($B$18-2000)+($G33-AC$1),0),IF($B$3="dm",$H33*OFFSET('Dispersion Model'!$I$72,($B$18-2000)+($G33-AC$1),0),IF($B$3="pm",$H33*OFFSET('Piston Model'!$I$72,($B$18-2000)+($G33-AC$1),0),"Wrong Code in B3")))),0)</f>
        <v>0</v>
      </c>
      <c r="AD33">
        <f ca="1">IF(AD$1&gt;$G33,IF($B$15="he",IF($B$3="em",$H33*(1-EXP(-0.05599*(AD$1-$G33)))*OFFSET('Exponential Model'!$I$72,($B$18-2000)+($G33-AD$1),0),IF($B$3="dm",$H33*(1-EXP(-0.05599*(AD$1-$G33)))*OFFSET('Dispersion Model'!$I$72,($B$18-2000)+($G33-AD$1),0),IF($B$3="pm",$H33*(1-EXP(-0.05599*(AD$1-$G33)))*OFFSET('Piston Model'!$I$72,($B$18-2000)+($G33-AD$1),0),"Wrong Code in B3"))),IF($B$3="em",$H33*OFFSET('Exponential Model'!$I$72,($B$18-2000)+($G33-AD$1),0),IF($B$3="dm",$H33*OFFSET('Dispersion Model'!$I$72,($B$18-2000)+($G33-AD$1),0),IF($B$3="pm",$H33*OFFSET('Piston Model'!$I$72,($B$18-2000)+($G33-AD$1),0),"Wrong Code in B3")))),0)</f>
        <v>37.700000000000003</v>
      </c>
      <c r="AE33">
        <f ca="1">IF(AE$1&gt;$G33,IF($B$15="he",IF($B$3="em",$H33*(1-EXP(-0.05599*(AE$1-$G33)))*OFFSET('Exponential Model'!$I$72,($B$18-2000)+($G33-AE$1),0),IF($B$3="dm",$H33*(1-EXP(-0.05599*(AE$1-$G33)))*OFFSET('Dispersion Model'!$I$72,($B$18-2000)+($G33-AE$1),0),IF($B$3="pm",$H33*(1-EXP(-0.05599*(AE$1-$G33)))*OFFSET('Piston Model'!$I$72,($B$18-2000)+($G33-AE$1),0),"Wrong Code in B3"))),IF($B$3="em",$H33*OFFSET('Exponential Model'!$I$72,($B$18-2000)+($G33-AE$1),0),IF($B$3="dm",$H33*OFFSET('Dispersion Model'!$I$72,($B$18-2000)+($G33-AE$1),0),IF($B$3="pm",$H33*OFFSET('Piston Model'!$I$72,($B$18-2000)+($G33-AE$1),0),"Wrong Code in B3")))),0)</f>
        <v>0</v>
      </c>
      <c r="AF33">
        <f ca="1">IF(AF$1&gt;$G33,IF($B$15="he",IF($B$3="em",$H33*(1-EXP(-0.05599*(AF$1-$G33)))*OFFSET('Exponential Model'!$I$72,($B$18-2000)+($G33-AF$1),0),IF($B$3="dm",$H33*(1-EXP(-0.05599*(AF$1-$G33)))*OFFSET('Dispersion Model'!$I$72,($B$18-2000)+($G33-AF$1),0),IF($B$3="pm",$H33*(1-EXP(-0.05599*(AF$1-$G33)))*OFFSET('Piston Model'!$I$72,($B$18-2000)+($G33-AF$1),0),"Wrong Code in B3"))),IF($B$3="em",$H33*OFFSET('Exponential Model'!$I$72,($B$18-2000)+($G33-AF$1),0),IF($B$3="dm",$H33*OFFSET('Dispersion Model'!$I$72,($B$18-2000)+($G33-AF$1),0),IF($B$3="pm",$H33*OFFSET('Piston Model'!$I$72,($B$18-2000)+($G33-AF$1),0),"Wrong Code in B3")))),0)</f>
        <v>0</v>
      </c>
      <c r="AG33">
        <f ca="1">IF(AG$1&gt;$G33,IF($B$15="he",IF($B$3="em",$H33*(1-EXP(-0.05599*(AG$1-$G33)))*OFFSET('Exponential Model'!$I$72,($B$18-2000)+($G33-AG$1),0),IF($B$3="dm",$H33*(1-EXP(-0.05599*(AG$1-$G33)))*OFFSET('Dispersion Model'!$I$72,($B$18-2000)+($G33-AG$1),0),IF($B$3="pm",$H33*(1-EXP(-0.05599*(AG$1-$G33)))*OFFSET('Piston Model'!$I$72,($B$18-2000)+($G33-AG$1),0),"Wrong Code in B3"))),IF($B$3="em",$H33*OFFSET('Exponential Model'!$I$72,($B$18-2000)+($G33-AG$1),0),IF($B$3="dm",$H33*OFFSET('Dispersion Model'!$I$72,($B$18-2000)+($G33-AG$1),0),IF($B$3="pm",$H33*OFFSET('Piston Model'!$I$72,($B$18-2000)+($G33-AG$1),0),"Wrong Code in B3")))),0)</f>
        <v>0</v>
      </c>
      <c r="AH33">
        <f ca="1">IF(AH$1&gt;$G33,IF($B$15="he",IF($B$3="em",$H33*(1-EXP(-0.05599*(AH$1-$G33)))*OFFSET('Exponential Model'!$I$72,($B$18-2000)+($G33-AH$1),0),IF($B$3="dm",$H33*(1-EXP(-0.05599*(AH$1-$G33)))*OFFSET('Dispersion Model'!$I$72,($B$18-2000)+($G33-AH$1),0),IF($B$3="pm",$H33*(1-EXP(-0.05599*(AH$1-$G33)))*OFFSET('Piston Model'!$I$72,($B$18-2000)+($G33-AH$1),0),"Wrong Code in B3"))),IF($B$3="em",$H33*OFFSET('Exponential Model'!$I$72,($B$18-2000)+($G33-AH$1),0),IF($B$3="dm",$H33*OFFSET('Dispersion Model'!$I$72,($B$18-2000)+($G33-AH$1),0),IF($B$3="pm",$H33*OFFSET('Piston Model'!$I$72,($B$18-2000)+($G33-AH$1),0),"Wrong Code in B3")))),0)</f>
        <v>0</v>
      </c>
      <c r="AI33">
        <f ca="1">IF(AI$1&gt;$G33,IF($B$15="he",IF($B$3="em",$H33*(1-EXP(-0.05599*(AI$1-$G33)))*OFFSET('Exponential Model'!$I$72,($B$18-2000)+($G33-AI$1),0),IF($B$3="dm",$H33*(1-EXP(-0.05599*(AI$1-$G33)))*OFFSET('Dispersion Model'!$I$72,($B$18-2000)+($G33-AI$1),0),IF($B$3="pm",$H33*(1-EXP(-0.05599*(AI$1-$G33)))*OFFSET('Piston Model'!$I$72,($B$18-2000)+($G33-AI$1),0),"Wrong Code in B3"))),IF($B$3="em",$H33*OFFSET('Exponential Model'!$I$72,($B$18-2000)+($G33-AI$1),0),IF($B$3="dm",$H33*OFFSET('Dispersion Model'!$I$72,($B$18-2000)+($G33-AI$1),0),IF($B$3="pm",$H33*OFFSET('Piston Model'!$I$72,($B$18-2000)+($G33-AI$1),0),"Wrong Code in B3")))),0)</f>
        <v>0</v>
      </c>
      <c r="AJ33">
        <f ca="1">IF(AJ$1&gt;$G33,IF($B$15="he",IF($B$3="em",$H33*(1-EXP(-0.05599*(AJ$1-$G33)))*OFFSET('Exponential Model'!$I$72,($B$18-2000)+($G33-AJ$1),0),IF($B$3="dm",$H33*(1-EXP(-0.05599*(AJ$1-$G33)))*OFFSET('Dispersion Model'!$I$72,($B$18-2000)+($G33-AJ$1),0),IF($B$3="pm",$H33*(1-EXP(-0.05599*(AJ$1-$G33)))*OFFSET('Piston Model'!$I$72,($B$18-2000)+($G33-AJ$1),0),"Wrong Code in B3"))),IF($B$3="em",$H33*OFFSET('Exponential Model'!$I$72,($B$18-2000)+($G33-AJ$1),0),IF($B$3="dm",$H33*OFFSET('Dispersion Model'!$I$72,($B$18-2000)+($G33-AJ$1),0),IF($B$3="pm",$H33*OFFSET('Piston Model'!$I$72,($B$18-2000)+($G33-AJ$1),0),"Wrong Code in B3")))),0)</f>
        <v>0</v>
      </c>
      <c r="AK33">
        <f ca="1">IF(AK$1&gt;$G33,IF($B$15="he",IF($B$3="em",$H33*(1-EXP(-0.05599*(AK$1-$G33)))*OFFSET('Exponential Model'!$I$72,($B$18-2000)+($G33-AK$1),0),IF($B$3="dm",$H33*(1-EXP(-0.05599*(AK$1-$G33)))*OFFSET('Dispersion Model'!$I$72,($B$18-2000)+($G33-AK$1),0),IF($B$3="pm",$H33*(1-EXP(-0.05599*(AK$1-$G33)))*OFFSET('Piston Model'!$I$72,($B$18-2000)+($G33-AK$1),0),"Wrong Code in B3"))),IF($B$3="em",$H33*OFFSET('Exponential Model'!$I$72,($B$18-2000)+($G33-AK$1),0),IF($B$3="dm",$H33*OFFSET('Dispersion Model'!$I$72,($B$18-2000)+($G33-AK$1),0),IF($B$3="pm",$H33*OFFSET('Piston Model'!$I$72,($B$18-2000)+($G33-AK$1),0),"Wrong Code in B3")))),0)</f>
        <v>0</v>
      </c>
      <c r="AL33">
        <f ca="1">IF(AL$1&gt;$G33,IF($B$15="he",IF($B$3="em",$H33*(1-EXP(-0.05599*(AL$1-$G33)))*OFFSET('Exponential Model'!$I$72,($B$18-2000)+($G33-AL$1),0),IF($B$3="dm",$H33*(1-EXP(-0.05599*(AL$1-$G33)))*OFFSET('Dispersion Model'!$I$72,($B$18-2000)+($G33-AL$1),0),IF($B$3="pm",$H33*(1-EXP(-0.05599*(AL$1-$G33)))*OFFSET('Piston Model'!$I$72,($B$18-2000)+($G33-AL$1),0),"Wrong Code in B3"))),IF($B$3="em",$H33*OFFSET('Exponential Model'!$I$72,($B$18-2000)+($G33-AL$1),0),IF($B$3="dm",$H33*OFFSET('Dispersion Model'!$I$72,($B$18-2000)+($G33-AL$1),0),IF($B$3="pm",$H33*OFFSET('Piston Model'!$I$72,($B$18-2000)+($G33-AL$1),0),"Wrong Code in B3")))),0)</f>
        <v>0</v>
      </c>
      <c r="AM33">
        <f ca="1">IF(AM$1&gt;$G33,IF($B$15="he",IF($B$3="em",$H33*(1-EXP(-0.05599*(AM$1-$G33)))*OFFSET('Exponential Model'!$I$72,($B$18-2000)+($G33-AM$1),0),IF($B$3="dm",$H33*(1-EXP(-0.05599*(AM$1-$G33)))*OFFSET('Dispersion Model'!$I$72,($B$18-2000)+($G33-AM$1),0),IF($B$3="pm",$H33*(1-EXP(-0.05599*(AM$1-$G33)))*OFFSET('Piston Model'!$I$72,($B$18-2000)+($G33-AM$1),0),"Wrong Code in B3"))),IF($B$3="em",$H33*OFFSET('Exponential Model'!$I$72,($B$18-2000)+($G33-AM$1),0),IF($B$3="dm",$H33*OFFSET('Dispersion Model'!$I$72,($B$18-2000)+($G33-AM$1),0),IF($B$3="pm",$H33*OFFSET('Piston Model'!$I$72,($B$18-2000)+($G33-AM$1),0),"Wrong Code in B3")))),0)</f>
        <v>0</v>
      </c>
      <c r="AN33">
        <f ca="1">IF(AN$1&gt;$G33,IF($B$15="he",IF($B$3="em",$H33*(1-EXP(-0.05599*(AN$1-$G33)))*OFFSET('Exponential Model'!$I$72,($B$18-2000)+($G33-AN$1),0),IF($B$3="dm",$H33*(1-EXP(-0.05599*(AN$1-$G33)))*OFFSET('Dispersion Model'!$I$72,($B$18-2000)+($G33-AN$1),0),IF($B$3="pm",$H33*(1-EXP(-0.05599*(AN$1-$G33)))*OFFSET('Piston Model'!$I$72,($B$18-2000)+($G33-AN$1),0),"Wrong Code in B3"))),IF($B$3="em",$H33*OFFSET('Exponential Model'!$I$72,($B$18-2000)+($G33-AN$1),0),IF($B$3="dm",$H33*OFFSET('Dispersion Model'!$I$72,($B$18-2000)+($G33-AN$1),0),IF($B$3="pm",$H33*OFFSET('Piston Model'!$I$72,($B$18-2000)+($G33-AN$1),0),"Wrong Code in B3")))),0)</f>
        <v>0</v>
      </c>
      <c r="AO33">
        <f ca="1">IF(AO$1&gt;$G33,IF($B$15="he",IF($B$3="em",$H33*(1-EXP(-0.05599*(AO$1-$G33)))*OFFSET('Exponential Model'!$I$72,($B$18-2000)+($G33-AO$1),0),IF($B$3="dm",$H33*(1-EXP(-0.05599*(AO$1-$G33)))*OFFSET('Dispersion Model'!$I$72,($B$18-2000)+($G33-AO$1),0),IF($B$3="pm",$H33*(1-EXP(-0.05599*(AO$1-$G33)))*OFFSET('Piston Model'!$I$72,($B$18-2000)+($G33-AO$1),0),"Wrong Code in B3"))),IF($B$3="em",$H33*OFFSET('Exponential Model'!$I$72,($B$18-2000)+($G33-AO$1),0),IF($B$3="dm",$H33*OFFSET('Dispersion Model'!$I$72,($B$18-2000)+($G33-AO$1),0),IF($B$3="pm",$H33*OFFSET('Piston Model'!$I$72,($B$18-2000)+($G33-AO$1),0),"Wrong Code in B3")))),0)</f>
        <v>0</v>
      </c>
      <c r="AP33">
        <f ca="1">IF(AP$1&gt;$G33,IF($B$15="he",IF($B$3="em",$H33*(1-EXP(-0.05599*(AP$1-$G33)))*OFFSET('Exponential Model'!$I$72,($B$18-2000)+($G33-AP$1),0),IF($B$3="dm",$H33*(1-EXP(-0.05599*(AP$1-$G33)))*OFFSET('Dispersion Model'!$I$72,($B$18-2000)+($G33-AP$1),0),IF($B$3="pm",$H33*(1-EXP(-0.05599*(AP$1-$G33)))*OFFSET('Piston Model'!$I$72,($B$18-2000)+($G33-AP$1),0),"Wrong Code in B3"))),IF($B$3="em",$H33*OFFSET('Exponential Model'!$I$72,($B$18-2000)+($G33-AP$1),0),IF($B$3="dm",$H33*OFFSET('Dispersion Model'!$I$72,($B$18-2000)+($G33-AP$1),0),IF($B$3="pm",$H33*OFFSET('Piston Model'!$I$72,($B$18-2000)+($G33-AP$1),0),"Wrong Code in B3")))),0)</f>
        <v>0</v>
      </c>
      <c r="AQ33">
        <f ca="1">IF(AQ$1&gt;$G33,IF($B$15="he",IF($B$3="em",$H33*(1-EXP(-0.05599*(AQ$1-$G33)))*OFFSET('Exponential Model'!$I$72,($B$18-2000)+($G33-AQ$1),0),IF($B$3="dm",$H33*(1-EXP(-0.05599*(AQ$1-$G33)))*OFFSET('Dispersion Model'!$I$72,($B$18-2000)+($G33-AQ$1),0),IF($B$3="pm",$H33*(1-EXP(-0.05599*(AQ$1-$G33)))*OFFSET('Piston Model'!$I$72,($B$18-2000)+($G33-AQ$1),0),"Wrong Code in B3"))),IF($B$3="em",$H33*OFFSET('Exponential Model'!$I$72,($B$18-2000)+($G33-AQ$1),0),IF($B$3="dm",$H33*OFFSET('Dispersion Model'!$I$72,($B$18-2000)+($G33-AQ$1),0),IF($B$3="pm",$H33*OFFSET('Piston Model'!$I$72,($B$18-2000)+($G33-AQ$1),0),"Wrong Code in B3")))),0)</f>
        <v>0</v>
      </c>
      <c r="AR33">
        <f ca="1">IF(AR$1&gt;$G33,IF($B$15="he",IF($B$3="em",$H33*(1-EXP(-0.05599*(AR$1-$G33)))*OFFSET('Exponential Model'!$I$72,($B$18-2000)+($G33-AR$1),0),IF($B$3="dm",$H33*(1-EXP(-0.05599*(AR$1-$G33)))*OFFSET('Dispersion Model'!$I$72,($B$18-2000)+($G33-AR$1),0),IF($B$3="pm",$H33*(1-EXP(-0.05599*(AR$1-$G33)))*OFFSET('Piston Model'!$I$72,($B$18-2000)+($G33-AR$1),0),"Wrong Code in B3"))),IF($B$3="em",$H33*OFFSET('Exponential Model'!$I$72,($B$18-2000)+($G33-AR$1),0),IF($B$3="dm",$H33*OFFSET('Dispersion Model'!$I$72,($B$18-2000)+($G33-AR$1),0),IF($B$3="pm",$H33*OFFSET('Piston Model'!$I$72,($B$18-2000)+($G33-AR$1),0),"Wrong Code in B3")))),0)</f>
        <v>0</v>
      </c>
      <c r="AS33">
        <f ca="1">IF(AS$1&gt;$G33,IF($B$15="he",IF($B$3="em",$H33*(1-EXP(-0.05599*(AS$1-$G33)))*OFFSET('Exponential Model'!$I$72,($B$18-2000)+($G33-AS$1),0),IF($B$3="dm",$H33*(1-EXP(-0.05599*(AS$1-$G33)))*OFFSET('Dispersion Model'!$I$72,($B$18-2000)+($G33-AS$1),0),IF($B$3="pm",$H33*(1-EXP(-0.05599*(AS$1-$G33)))*OFFSET('Piston Model'!$I$72,($B$18-2000)+($G33-AS$1),0),"Wrong Code in B3"))),IF($B$3="em",$H33*OFFSET('Exponential Model'!$I$72,($B$18-2000)+($G33-AS$1),0),IF($B$3="dm",$H33*OFFSET('Dispersion Model'!$I$72,($B$18-2000)+($G33-AS$1),0),IF($B$3="pm",$H33*OFFSET('Piston Model'!$I$72,($B$18-2000)+($G33-AS$1),0),"Wrong Code in B3")))),0)</f>
        <v>0</v>
      </c>
      <c r="AT33">
        <f ca="1">IF(AT$1&gt;$G33,IF($B$15="he",IF($B$3="em",$H33*(1-EXP(-0.05599*(AT$1-$G33)))*OFFSET('Exponential Model'!$I$72,($B$18-2000)+($G33-AT$1),0),IF($B$3="dm",$H33*(1-EXP(-0.05599*(AT$1-$G33)))*OFFSET('Dispersion Model'!$I$72,($B$18-2000)+($G33-AT$1),0),IF($B$3="pm",$H33*(1-EXP(-0.05599*(AT$1-$G33)))*OFFSET('Piston Model'!$I$72,($B$18-2000)+($G33-AT$1),0),"Wrong Code in B3"))),IF($B$3="em",$H33*OFFSET('Exponential Model'!$I$72,($B$18-2000)+($G33-AT$1),0),IF($B$3="dm",$H33*OFFSET('Dispersion Model'!$I$72,($B$18-2000)+($G33-AT$1),0),IF($B$3="pm",$H33*OFFSET('Piston Model'!$I$72,($B$18-2000)+($G33-AT$1),0),"Wrong Code in B3")))),0)</f>
        <v>0</v>
      </c>
      <c r="AU33">
        <f ca="1">IF(AU$1&gt;$G33,IF($B$15="he",IF($B$3="em",$H33*(1-EXP(-0.05599*(AU$1-$G33)))*OFFSET('Exponential Model'!$I$72,($B$18-2000)+($G33-AU$1),0),IF($B$3="dm",$H33*(1-EXP(-0.05599*(AU$1-$G33)))*OFFSET('Dispersion Model'!$I$72,($B$18-2000)+($G33-AU$1),0),IF($B$3="pm",$H33*(1-EXP(-0.05599*(AU$1-$G33)))*OFFSET('Piston Model'!$I$72,($B$18-2000)+($G33-AU$1),0),"Wrong Code in B3"))),IF($B$3="em",$H33*OFFSET('Exponential Model'!$I$72,($B$18-2000)+($G33-AU$1),0),IF($B$3="dm",$H33*OFFSET('Dispersion Model'!$I$72,($B$18-2000)+($G33-AU$1),0),IF($B$3="pm",$H33*OFFSET('Piston Model'!$I$72,($B$18-2000)+($G33-AU$1),0),"Wrong Code in B3")))),0)</f>
        <v>0</v>
      </c>
      <c r="AV33">
        <f ca="1">IF(AV$1&gt;$G33,IF($B$15="he",IF($B$3="em",$H33*(1-EXP(-0.05599*(AV$1-$G33)))*OFFSET('Exponential Model'!$I$72,($B$18-2000)+($G33-AV$1),0),IF($B$3="dm",$H33*(1-EXP(-0.05599*(AV$1-$G33)))*OFFSET('Dispersion Model'!$I$72,($B$18-2000)+($G33-AV$1),0),IF($B$3="pm",$H33*(1-EXP(-0.05599*(AV$1-$G33)))*OFFSET('Piston Model'!$I$72,($B$18-2000)+($G33-AV$1),0),"Wrong Code in B3"))),IF($B$3="em",$H33*OFFSET('Exponential Model'!$I$72,($B$18-2000)+($G33-AV$1),0),IF($B$3="dm",$H33*OFFSET('Dispersion Model'!$I$72,($B$18-2000)+($G33-AV$1),0),IF($B$3="pm",$H33*OFFSET('Piston Model'!$I$72,($B$18-2000)+($G33-AV$1),0),"Wrong Code in B3")))),0)</f>
        <v>0</v>
      </c>
      <c r="AW33">
        <f ca="1">IF(AW$1&gt;$G33,IF($B$15="he",IF($B$3="em",$H33*(1-EXP(-0.05599*(AW$1-$G33)))*OFFSET('Exponential Model'!$I$72,($B$18-2000)+($G33-AW$1),0),IF($B$3="dm",$H33*(1-EXP(-0.05599*(AW$1-$G33)))*OFFSET('Dispersion Model'!$I$72,($B$18-2000)+($G33-AW$1),0),IF($B$3="pm",$H33*(1-EXP(-0.05599*(AW$1-$G33)))*OFFSET('Piston Model'!$I$72,($B$18-2000)+($G33-AW$1),0),"Wrong Code in B3"))),IF($B$3="em",$H33*OFFSET('Exponential Model'!$I$72,($B$18-2000)+($G33-AW$1),0),IF($B$3="dm",$H33*OFFSET('Dispersion Model'!$I$72,($B$18-2000)+($G33-AW$1),0),IF($B$3="pm",$H33*OFFSET('Piston Model'!$I$72,($B$18-2000)+($G33-AW$1),0),"Wrong Code in B3")))),0)</f>
        <v>0</v>
      </c>
      <c r="AX33">
        <f ca="1">IF(AX$1&gt;$G33,IF($B$15="he",IF($B$3="em",$H33*(1-EXP(-0.05599*(AX$1-$G33)))*OFFSET('Exponential Model'!$I$72,($B$18-2000)+($G33-AX$1),0),IF($B$3="dm",$H33*(1-EXP(-0.05599*(AX$1-$G33)))*OFFSET('Dispersion Model'!$I$72,($B$18-2000)+($G33-AX$1),0),IF($B$3="pm",$H33*(1-EXP(-0.05599*(AX$1-$G33)))*OFFSET('Piston Model'!$I$72,($B$18-2000)+($G33-AX$1),0),"Wrong Code in B3"))),IF($B$3="em",$H33*OFFSET('Exponential Model'!$I$72,($B$18-2000)+($G33-AX$1),0),IF($B$3="dm",$H33*OFFSET('Dispersion Model'!$I$72,($B$18-2000)+($G33-AX$1),0),IF($B$3="pm",$H33*OFFSET('Piston Model'!$I$72,($B$18-2000)+($G33-AX$1),0),"Wrong Code in B3")))),0)</f>
        <v>0</v>
      </c>
      <c r="AY33">
        <f ca="1">IF(AY$1&gt;$G33,IF($B$15="he",IF($B$3="em",$H33*(1-EXP(-0.05599*(AY$1-$G33)))*OFFSET('Exponential Model'!$I$72,($B$18-2000)+($G33-AY$1),0),IF($B$3="dm",$H33*(1-EXP(-0.05599*(AY$1-$G33)))*OFFSET('Dispersion Model'!$I$72,($B$18-2000)+($G33-AY$1),0),IF($B$3="pm",$H33*(1-EXP(-0.05599*(AY$1-$G33)))*OFFSET('Piston Model'!$I$72,($B$18-2000)+($G33-AY$1),0),"Wrong Code in B3"))),IF($B$3="em",$H33*OFFSET('Exponential Model'!$I$72,($B$18-2000)+($G33-AY$1),0),IF($B$3="dm",$H33*OFFSET('Dispersion Model'!$I$72,($B$18-2000)+($G33-AY$1),0),IF($B$3="pm",$H33*OFFSET('Piston Model'!$I$72,($B$18-2000)+($G33-AY$1),0),"Wrong Code in B3")))),0)</f>
        <v>0</v>
      </c>
      <c r="AZ33">
        <f ca="1">IF(AZ$1&gt;$G33,IF($B$15="he",IF($B$3="em",$H33*(1-EXP(-0.05599*(AZ$1-$G33)))*OFFSET('Exponential Model'!$I$72,($B$18-2000)+($G33-AZ$1),0),IF($B$3="dm",$H33*(1-EXP(-0.05599*(AZ$1-$G33)))*OFFSET('Dispersion Model'!$I$72,($B$18-2000)+($G33-AZ$1),0),IF($B$3="pm",$H33*(1-EXP(-0.05599*(AZ$1-$G33)))*OFFSET('Piston Model'!$I$72,($B$18-2000)+($G33-AZ$1),0),"Wrong Code in B3"))),IF($B$3="em",$H33*OFFSET('Exponential Model'!$I$72,($B$18-2000)+($G33-AZ$1),0),IF($B$3="dm",$H33*OFFSET('Dispersion Model'!$I$72,($B$18-2000)+($G33-AZ$1),0),IF($B$3="pm",$H33*OFFSET('Piston Model'!$I$72,($B$18-2000)+($G33-AZ$1),0),"Wrong Code in B3")))),0)</f>
        <v>0</v>
      </c>
      <c r="BA33">
        <f ca="1">IF(BA$1&gt;$G33,IF($B$15="he",IF($B$3="em",$H33*(1-EXP(-0.05599*(BA$1-$G33)))*OFFSET('Exponential Model'!$I$72,($B$18-2000)+($G33-BA$1),0),IF($B$3="dm",$H33*(1-EXP(-0.05599*(BA$1-$G33)))*OFFSET('Dispersion Model'!$I$72,($B$18-2000)+($G33-BA$1),0),IF($B$3="pm",$H33*(1-EXP(-0.05599*(BA$1-$G33)))*OFFSET('Piston Model'!$I$72,($B$18-2000)+($G33-BA$1),0),"Wrong Code in B3"))),IF($B$3="em",$H33*OFFSET('Exponential Model'!$I$72,($B$18-2000)+($G33-BA$1),0),IF($B$3="dm",$H33*OFFSET('Dispersion Model'!$I$72,($B$18-2000)+($G33-BA$1),0),IF($B$3="pm",$H33*OFFSET('Piston Model'!$I$72,($B$18-2000)+($G33-BA$1),0),"Wrong Code in B3")))),0)</f>
        <v>0</v>
      </c>
      <c r="BB33">
        <f ca="1">IF(BB$1&gt;$G33,IF($B$15="he",IF($B$3="em",$H33*(1-EXP(-0.05599*(BB$1-$G33)))*OFFSET('Exponential Model'!$I$72,($B$18-2000)+($G33-BB$1),0),IF($B$3="dm",$H33*(1-EXP(-0.05599*(BB$1-$G33)))*OFFSET('Dispersion Model'!$I$72,($B$18-2000)+($G33-BB$1),0),IF($B$3="pm",$H33*(1-EXP(-0.05599*(BB$1-$G33)))*OFFSET('Piston Model'!$I$72,($B$18-2000)+($G33-BB$1),0),"Wrong Code in B3"))),IF($B$3="em",$H33*OFFSET('Exponential Model'!$I$72,($B$18-2000)+($G33-BB$1),0),IF($B$3="dm",$H33*OFFSET('Dispersion Model'!$I$72,($B$18-2000)+($G33-BB$1),0),IF($B$3="pm",$H33*OFFSET('Piston Model'!$I$72,($B$18-2000)+($G33-BB$1),0),"Wrong Code in B3")))),0)</f>
        <v>0</v>
      </c>
      <c r="BC33">
        <f ca="1">IF(BC$1&gt;$G33,IF($B$15="he",IF($B$3="em",$H33*(1-EXP(-0.05599*(BC$1-$G33)))*OFFSET('Exponential Model'!$I$72,($B$18-2000)+($G33-BC$1),0),IF($B$3="dm",$H33*(1-EXP(-0.05599*(BC$1-$G33)))*OFFSET('Dispersion Model'!$I$72,($B$18-2000)+($G33-BC$1),0),IF($B$3="pm",$H33*(1-EXP(-0.05599*(BC$1-$G33)))*OFFSET('Piston Model'!$I$72,($B$18-2000)+($G33-BC$1),0),"Wrong Code in B3"))),IF($B$3="em",$H33*OFFSET('Exponential Model'!$I$72,($B$18-2000)+($G33-BC$1),0),IF($B$3="dm",$H33*OFFSET('Dispersion Model'!$I$72,($B$18-2000)+($G33-BC$1),0),IF($B$3="pm",$H33*OFFSET('Piston Model'!$I$72,($B$18-2000)+($G33-BC$1),0),"Wrong Code in B3")))),0)</f>
        <v>0</v>
      </c>
      <c r="BD33">
        <f ca="1">IF(BD$1&gt;$G33,IF($B$15="he",IF($B$3="em",$H33*(1-EXP(-0.05599*(BD$1-$G33)))*OFFSET('Exponential Model'!$I$72,($B$18-2000)+($G33-BD$1),0),IF($B$3="dm",$H33*(1-EXP(-0.05599*(BD$1-$G33)))*OFFSET('Dispersion Model'!$I$72,($B$18-2000)+($G33-BD$1),0),IF($B$3="pm",$H33*(1-EXP(-0.05599*(BD$1-$G33)))*OFFSET('Piston Model'!$I$72,($B$18-2000)+($G33-BD$1),0),"Wrong Code in B3"))),IF($B$3="em",$H33*OFFSET('Exponential Model'!$I$72,($B$18-2000)+($G33-BD$1),0),IF($B$3="dm",$H33*OFFSET('Dispersion Model'!$I$72,($B$18-2000)+($G33-BD$1),0),IF($B$3="pm",$H33*OFFSET('Piston Model'!$I$72,($B$18-2000)+($G33-BD$1),0),"Wrong Code in B3")))),0)</f>
        <v>0</v>
      </c>
      <c r="BE33">
        <f ca="1">IF(BE$1&gt;$G33,IF($B$15="he",IF($B$3="em",$H33*(1-EXP(-0.05599*(BE$1-$G33)))*OFFSET('Exponential Model'!$I$72,($B$18-2000)+($G33-BE$1),0),IF($B$3="dm",$H33*(1-EXP(-0.05599*(BE$1-$G33)))*OFFSET('Dispersion Model'!$I$72,($B$18-2000)+($G33-BE$1),0),IF($B$3="pm",$H33*(1-EXP(-0.05599*(BE$1-$G33)))*OFFSET('Piston Model'!$I$72,($B$18-2000)+($G33-BE$1),0),"Wrong Code in B3"))),IF($B$3="em",$H33*OFFSET('Exponential Model'!$I$72,($B$18-2000)+($G33-BE$1),0),IF($B$3="dm",$H33*OFFSET('Dispersion Model'!$I$72,($B$18-2000)+($G33-BE$1),0),IF($B$3="pm",$H33*OFFSET('Piston Model'!$I$72,($B$18-2000)+($G33-BE$1),0),"Wrong Code in B3")))),0)</f>
        <v>0</v>
      </c>
      <c r="BF33">
        <f ca="1">IF(BF$1&gt;$G33,IF($B$15="he",IF($B$3="em",$H33*(1-EXP(-0.05599*(BF$1-$G33)))*OFFSET('Exponential Model'!$I$72,($B$18-2000)+($G33-BF$1),0),IF($B$3="dm",$H33*(1-EXP(-0.05599*(BF$1-$G33)))*OFFSET('Dispersion Model'!$I$72,($B$18-2000)+($G33-BF$1),0),IF($B$3="pm",$H33*(1-EXP(-0.05599*(BF$1-$G33)))*OFFSET('Piston Model'!$I$72,($B$18-2000)+($G33-BF$1),0),"Wrong Code in B3"))),IF($B$3="em",$H33*OFFSET('Exponential Model'!$I$72,($B$18-2000)+($G33-BF$1),0),IF($B$3="dm",$H33*OFFSET('Dispersion Model'!$I$72,($B$18-2000)+($G33-BF$1),0),IF($B$3="pm",$H33*OFFSET('Piston Model'!$I$72,($B$18-2000)+($G33-BF$1),0),"Wrong Code in B3")))),0)</f>
        <v>0</v>
      </c>
      <c r="BG33">
        <f ca="1">IF(BG$1&gt;$G33,IF($B$15="he",IF($B$3="em",$H33*(1-EXP(-0.05599*(BG$1-$G33)))*OFFSET('Exponential Model'!$I$72,($B$18-2000)+($G33-BG$1),0),IF($B$3="dm",$H33*(1-EXP(-0.05599*(BG$1-$G33)))*OFFSET('Dispersion Model'!$I$72,($B$18-2000)+($G33-BG$1),0),IF($B$3="pm",$H33*(1-EXP(-0.05599*(BG$1-$G33)))*OFFSET('Piston Model'!$I$72,($B$18-2000)+($G33-BG$1),0),"Wrong Code in B3"))),IF($B$3="em",$H33*OFFSET('Exponential Model'!$I$72,($B$18-2000)+($G33-BG$1),0),IF($B$3="dm",$H33*OFFSET('Dispersion Model'!$I$72,($B$18-2000)+($G33-BG$1),0),IF($B$3="pm",$H33*OFFSET('Piston Model'!$I$72,($B$18-2000)+($G33-BG$1),0),"Wrong Code in B3")))),0)</f>
        <v>0</v>
      </c>
    </row>
    <row r="34" spans="1:59" x14ac:dyDescent="0.15">
      <c r="A34" t="s">
        <v>22</v>
      </c>
      <c r="B34">
        <f>IF($B$15="tr",LN(2)/$B$28,IF($B$15="kr",LN(2)/$B$31,0))</f>
        <v>0</v>
      </c>
      <c r="G34">
        <v>1962</v>
      </c>
      <c r="H34">
        <f>IF($B$15="tr",'Tritium Input'!H43,IF($B$15="cfc",'CFC Input'!H43,IF($B$15="kr",'85Kr Input'!H43,IF($B$15="he",'Tritium Input'!H43,"Wrong Code in B12!"))))</f>
        <v>43.1</v>
      </c>
      <c r="I34">
        <f ca="1">IF(I$1&gt;$G34,IF($B$15="he",IF($B$3="em",$H34*(1-EXP(-0.05599*(I$1-$G34)))*OFFSET('Exponential Model'!$I$72,($B$18-2000)+($G34-I$1),0),IF($B$3="dm",$H34*(1-EXP(-0.05599*(I$1-$G34)))*OFFSET('Dispersion Model'!$I$72,($B$18-2000)+($G34-I$1),0),IF($B$3="pm",$H34*(1-EXP(-0.05599*(I$1-$G34)))*OFFSET('Piston Model'!$I$72,($B$18-2000)+($G34-I$1),0),"Wrong Code in B3"))),IF($B$3="em",$H34*OFFSET('Exponential Model'!$I$72,($B$18-2000)+($G34-I$1),0),IF($B$3="dm",$H34*OFFSET('Dispersion Model'!$I$72,($B$18-2000)+($G34-I$1),0),IF($B$3="pm",$H34*OFFSET('Piston Model'!$I$72,($B$18-2000)+($G34-I$1),0),"Wrong Code in B3")))),0)</f>
        <v>0</v>
      </c>
      <c r="J34">
        <f ca="1">IF(J$1&gt;$G34,IF($B$15="he",IF($B$3="em",$H34*(1-EXP(-0.05599*(J$1-$G34)))*OFFSET('Exponential Model'!$I$72,($B$18-2000)+($G34-J$1),0),IF($B$3="dm",$H34*(1-EXP(-0.05599*(J$1-$G34)))*OFFSET('Dispersion Model'!$I$72,($B$18-2000)+($G34-J$1),0),IF($B$3="pm",$H34*(1-EXP(-0.05599*(J$1-$G34)))*OFFSET('Piston Model'!$I$72,($B$18-2000)+($G34-J$1),0),"Wrong Code in B3"))),IF($B$3="em",$H34*OFFSET('Exponential Model'!$I$72,($B$18-2000)+($G34-J$1),0),IF($B$3="dm",$H34*OFFSET('Dispersion Model'!$I$72,($B$18-2000)+($G34-J$1),0),IF($B$3="pm",$H34*OFFSET('Piston Model'!$I$72,($B$18-2000)+($G34-J$1),0),"Wrong Code in B3")))),0)</f>
        <v>0</v>
      </c>
      <c r="K34">
        <f ca="1">IF(K$1&gt;$G34,IF($B$15="he",IF($B$3="em",$H34*(1-EXP(-0.05599*(K$1-$G34)))*OFFSET('Exponential Model'!$I$72,($B$18-2000)+($G34-K$1),0),IF($B$3="dm",$H34*(1-EXP(-0.05599*(K$1-$G34)))*OFFSET('Dispersion Model'!$I$72,($B$18-2000)+($G34-K$1),0),IF($B$3="pm",$H34*(1-EXP(-0.05599*(K$1-$G34)))*OFFSET('Piston Model'!$I$72,($B$18-2000)+($G34-K$1),0),"Wrong Code in B3"))),IF($B$3="em",$H34*OFFSET('Exponential Model'!$I$72,($B$18-2000)+($G34-K$1),0),IF($B$3="dm",$H34*OFFSET('Dispersion Model'!$I$72,($B$18-2000)+($G34-K$1),0),IF($B$3="pm",$H34*OFFSET('Piston Model'!$I$72,($B$18-2000)+($G34-K$1),0),"Wrong Code in B3")))),0)</f>
        <v>0</v>
      </c>
      <c r="L34">
        <f ca="1">IF(L$1&gt;$G34,IF($B$15="he",IF($B$3="em",$H34*(1-EXP(-0.05599*(L$1-$G34)))*OFFSET('Exponential Model'!$I$72,($B$18-2000)+($G34-L$1),0),IF($B$3="dm",$H34*(1-EXP(-0.05599*(L$1-$G34)))*OFFSET('Dispersion Model'!$I$72,($B$18-2000)+($G34-L$1),0),IF($B$3="pm",$H34*(1-EXP(-0.05599*(L$1-$G34)))*OFFSET('Piston Model'!$I$72,($B$18-2000)+($G34-L$1),0),"Wrong Code in B3"))),IF($B$3="em",$H34*OFFSET('Exponential Model'!$I$72,($B$18-2000)+($G34-L$1),0),IF($B$3="dm",$H34*OFFSET('Dispersion Model'!$I$72,($B$18-2000)+($G34-L$1),0),IF($B$3="pm",$H34*OFFSET('Piston Model'!$I$72,($B$18-2000)+($G34-L$1),0),"Wrong Code in B3")))),0)</f>
        <v>0</v>
      </c>
      <c r="M34">
        <f ca="1">IF(M$1&gt;$G34,IF($B$15="he",IF($B$3="em",$H34*(1-EXP(-0.05599*(M$1-$G34)))*OFFSET('Exponential Model'!$I$72,($B$18-2000)+($G34-M$1),0),IF($B$3="dm",$H34*(1-EXP(-0.05599*(M$1-$G34)))*OFFSET('Dispersion Model'!$I$72,($B$18-2000)+($G34-M$1),0),IF($B$3="pm",$H34*(1-EXP(-0.05599*(M$1-$G34)))*OFFSET('Piston Model'!$I$72,($B$18-2000)+($G34-M$1),0),"Wrong Code in B3"))),IF($B$3="em",$H34*OFFSET('Exponential Model'!$I$72,($B$18-2000)+($G34-M$1),0),IF($B$3="dm",$H34*OFFSET('Dispersion Model'!$I$72,($B$18-2000)+($G34-M$1),0),IF($B$3="pm",$H34*OFFSET('Piston Model'!$I$72,($B$18-2000)+($G34-M$1),0),"Wrong Code in B3")))),0)</f>
        <v>0</v>
      </c>
      <c r="N34">
        <f ca="1">IF(N$1&gt;$G34,IF($B$15="he",IF($B$3="em",$H34*(1-EXP(-0.05599*(N$1-$G34)))*OFFSET('Exponential Model'!$I$72,($B$18-2000)+($G34-N$1),0),IF($B$3="dm",$H34*(1-EXP(-0.05599*(N$1-$G34)))*OFFSET('Dispersion Model'!$I$72,($B$18-2000)+($G34-N$1),0),IF($B$3="pm",$H34*(1-EXP(-0.05599*(N$1-$G34)))*OFFSET('Piston Model'!$I$72,($B$18-2000)+($G34-N$1),0),"Wrong Code in B3"))),IF($B$3="em",$H34*OFFSET('Exponential Model'!$I$72,($B$18-2000)+($G34-N$1),0),IF($B$3="dm",$H34*OFFSET('Dispersion Model'!$I$72,($B$18-2000)+($G34-N$1),0),IF($B$3="pm",$H34*OFFSET('Piston Model'!$I$72,($B$18-2000)+($G34-N$1),0),"Wrong Code in B3")))),0)</f>
        <v>0</v>
      </c>
      <c r="O34">
        <f ca="1">IF(O$1&gt;$G34,IF($B$15="he",IF($B$3="em",$H34*(1-EXP(-0.05599*(O$1-$G34)))*OFFSET('Exponential Model'!$I$72,($B$18-2000)+($G34-O$1),0),IF($B$3="dm",$H34*(1-EXP(-0.05599*(O$1-$G34)))*OFFSET('Dispersion Model'!$I$72,($B$18-2000)+($G34-O$1),0),IF($B$3="pm",$H34*(1-EXP(-0.05599*(O$1-$G34)))*OFFSET('Piston Model'!$I$72,($B$18-2000)+($G34-O$1),0),"Wrong Code in B3"))),IF($B$3="em",$H34*OFFSET('Exponential Model'!$I$72,($B$18-2000)+($G34-O$1),0),IF($B$3="dm",$H34*OFFSET('Dispersion Model'!$I$72,($B$18-2000)+($G34-O$1),0),IF($B$3="pm",$H34*OFFSET('Piston Model'!$I$72,($B$18-2000)+($G34-O$1),0),"Wrong Code in B3")))),0)</f>
        <v>0</v>
      </c>
      <c r="P34">
        <f ca="1">IF(P$1&gt;$G34,IF($B$15="he",IF($B$3="em",$H34*(1-EXP(-0.05599*(P$1-$G34)))*OFFSET('Exponential Model'!$I$72,($B$18-2000)+($G34-P$1),0),IF($B$3="dm",$H34*(1-EXP(-0.05599*(P$1-$G34)))*OFFSET('Dispersion Model'!$I$72,($B$18-2000)+($G34-P$1),0),IF($B$3="pm",$H34*(1-EXP(-0.05599*(P$1-$G34)))*OFFSET('Piston Model'!$I$72,($B$18-2000)+($G34-P$1),0),"Wrong Code in B3"))),IF($B$3="em",$H34*OFFSET('Exponential Model'!$I$72,($B$18-2000)+($G34-P$1),0),IF($B$3="dm",$H34*OFFSET('Dispersion Model'!$I$72,($B$18-2000)+($G34-P$1),0),IF($B$3="pm",$H34*OFFSET('Piston Model'!$I$72,($B$18-2000)+($G34-P$1),0),"Wrong Code in B3")))),0)</f>
        <v>0</v>
      </c>
      <c r="Q34">
        <f ca="1">IF(Q$1&gt;$G34,IF($B$15="he",IF($B$3="em",$H34*(1-EXP(-0.05599*(Q$1-$G34)))*OFFSET('Exponential Model'!$I$72,($B$18-2000)+($G34-Q$1),0),IF($B$3="dm",$H34*(1-EXP(-0.05599*(Q$1-$G34)))*OFFSET('Dispersion Model'!$I$72,($B$18-2000)+($G34-Q$1),0),IF($B$3="pm",$H34*(1-EXP(-0.05599*(Q$1-$G34)))*OFFSET('Piston Model'!$I$72,($B$18-2000)+($G34-Q$1),0),"Wrong Code in B3"))),IF($B$3="em",$H34*OFFSET('Exponential Model'!$I$72,($B$18-2000)+($G34-Q$1),0),IF($B$3="dm",$H34*OFFSET('Dispersion Model'!$I$72,($B$18-2000)+($G34-Q$1),0),IF($B$3="pm",$H34*OFFSET('Piston Model'!$I$72,($B$18-2000)+($G34-Q$1),0),"Wrong Code in B3")))),0)</f>
        <v>0</v>
      </c>
      <c r="R34">
        <f ca="1">IF(R$1&gt;$G34,IF($B$15="he",IF($B$3="em",$H34*(1-EXP(-0.05599*(R$1-$G34)))*OFFSET('Exponential Model'!$I$72,($B$18-2000)+($G34-R$1),0),IF($B$3="dm",$H34*(1-EXP(-0.05599*(R$1-$G34)))*OFFSET('Dispersion Model'!$I$72,($B$18-2000)+($G34-R$1),0),IF($B$3="pm",$H34*(1-EXP(-0.05599*(R$1-$G34)))*OFFSET('Piston Model'!$I$72,($B$18-2000)+($G34-R$1),0),"Wrong Code in B3"))),IF($B$3="em",$H34*OFFSET('Exponential Model'!$I$72,($B$18-2000)+($G34-R$1),0),IF($B$3="dm",$H34*OFFSET('Dispersion Model'!$I$72,($B$18-2000)+($G34-R$1),0),IF($B$3="pm",$H34*OFFSET('Piston Model'!$I$72,($B$18-2000)+($G34-R$1),0),"Wrong Code in B3")))),0)</f>
        <v>0</v>
      </c>
      <c r="S34">
        <f ca="1">IF(S$1&gt;$G34,IF($B$15="he",IF($B$3="em",$H34*(1-EXP(-0.05599*(S$1-$G34)))*OFFSET('Exponential Model'!$I$72,($B$18-2000)+($G34-S$1),0),IF($B$3="dm",$H34*(1-EXP(-0.05599*(S$1-$G34)))*OFFSET('Dispersion Model'!$I$72,($B$18-2000)+($G34-S$1),0),IF($B$3="pm",$H34*(1-EXP(-0.05599*(S$1-$G34)))*OFFSET('Piston Model'!$I$72,($B$18-2000)+($G34-S$1),0),"Wrong Code in B3"))),IF($B$3="em",$H34*OFFSET('Exponential Model'!$I$72,($B$18-2000)+($G34-S$1),0),IF($B$3="dm",$H34*OFFSET('Dispersion Model'!$I$72,($B$18-2000)+($G34-S$1),0),IF($B$3="pm",$H34*OFFSET('Piston Model'!$I$72,($B$18-2000)+($G34-S$1),0),"Wrong Code in B3")))),0)</f>
        <v>0</v>
      </c>
      <c r="T34">
        <f ca="1">IF(T$1&gt;$G34,IF($B$15="he",IF($B$3="em",$H34*(1-EXP(-0.05599*(T$1-$G34)))*OFFSET('Exponential Model'!$I$72,($B$18-2000)+($G34-T$1),0),IF($B$3="dm",$H34*(1-EXP(-0.05599*(T$1-$G34)))*OFFSET('Dispersion Model'!$I$72,($B$18-2000)+($G34-T$1),0),IF($B$3="pm",$H34*(1-EXP(-0.05599*(T$1-$G34)))*OFFSET('Piston Model'!$I$72,($B$18-2000)+($G34-T$1),0),"Wrong Code in B3"))),IF($B$3="em",$H34*OFFSET('Exponential Model'!$I$72,($B$18-2000)+($G34-T$1),0),IF($B$3="dm",$H34*OFFSET('Dispersion Model'!$I$72,($B$18-2000)+($G34-T$1),0),IF($B$3="pm",$H34*OFFSET('Piston Model'!$I$72,($B$18-2000)+($G34-T$1),0),"Wrong Code in B3")))),0)</f>
        <v>0</v>
      </c>
      <c r="U34">
        <f ca="1">IF(U$1&gt;$G34,IF($B$15="he",IF($B$3="em",$H34*(1-EXP(-0.05599*(U$1-$G34)))*OFFSET('Exponential Model'!$I$72,($B$18-2000)+($G34-U$1),0),IF($B$3="dm",$H34*(1-EXP(-0.05599*(U$1-$G34)))*OFFSET('Dispersion Model'!$I$72,($B$18-2000)+($G34-U$1),0),IF($B$3="pm",$H34*(1-EXP(-0.05599*(U$1-$G34)))*OFFSET('Piston Model'!$I$72,($B$18-2000)+($G34-U$1),0),"Wrong Code in B3"))),IF($B$3="em",$H34*OFFSET('Exponential Model'!$I$72,($B$18-2000)+($G34-U$1),0),IF($B$3="dm",$H34*OFFSET('Dispersion Model'!$I$72,($B$18-2000)+($G34-U$1),0),IF($B$3="pm",$H34*OFFSET('Piston Model'!$I$72,($B$18-2000)+($G34-U$1),0),"Wrong Code in B3")))),0)</f>
        <v>0</v>
      </c>
      <c r="V34">
        <f ca="1">IF(V$1&gt;$G34,IF($B$15="he",IF($B$3="em",$H34*(1-EXP(-0.05599*(V$1-$G34)))*OFFSET('Exponential Model'!$I$72,($B$18-2000)+($G34-V$1),0),IF($B$3="dm",$H34*(1-EXP(-0.05599*(V$1-$G34)))*OFFSET('Dispersion Model'!$I$72,($B$18-2000)+($G34-V$1),0),IF($B$3="pm",$H34*(1-EXP(-0.05599*(V$1-$G34)))*OFFSET('Piston Model'!$I$72,($B$18-2000)+($G34-V$1),0),"Wrong Code in B3"))),IF($B$3="em",$H34*OFFSET('Exponential Model'!$I$72,($B$18-2000)+($G34-V$1),0),IF($B$3="dm",$H34*OFFSET('Dispersion Model'!$I$72,($B$18-2000)+($G34-V$1),0),IF($B$3="pm",$H34*OFFSET('Piston Model'!$I$72,($B$18-2000)+($G34-V$1),0),"Wrong Code in B3")))),0)</f>
        <v>0</v>
      </c>
      <c r="W34">
        <f ca="1">IF(W$1&gt;$G34,IF($B$15="he",IF($B$3="em",$H34*(1-EXP(-0.05599*(W$1-$G34)))*OFFSET('Exponential Model'!$I$72,($B$18-2000)+($G34-W$1),0),IF($B$3="dm",$H34*(1-EXP(-0.05599*(W$1-$G34)))*OFFSET('Dispersion Model'!$I$72,($B$18-2000)+($G34-W$1),0),IF($B$3="pm",$H34*(1-EXP(-0.05599*(W$1-$G34)))*OFFSET('Piston Model'!$I$72,($B$18-2000)+($G34-W$1),0),"Wrong Code in B3"))),IF($B$3="em",$H34*OFFSET('Exponential Model'!$I$72,($B$18-2000)+($G34-W$1),0),IF($B$3="dm",$H34*OFFSET('Dispersion Model'!$I$72,($B$18-2000)+($G34-W$1),0),IF($B$3="pm",$H34*OFFSET('Piston Model'!$I$72,($B$18-2000)+($G34-W$1),0),"Wrong Code in B3")))),0)</f>
        <v>0</v>
      </c>
      <c r="X34">
        <f ca="1">IF(X$1&gt;$G34,IF($B$15="he",IF($B$3="em",$H34*(1-EXP(-0.05599*(X$1-$G34)))*OFFSET('Exponential Model'!$I$72,($B$18-2000)+($G34-X$1),0),IF($B$3="dm",$H34*(1-EXP(-0.05599*(X$1-$G34)))*OFFSET('Dispersion Model'!$I$72,($B$18-2000)+($G34-X$1),0),IF($B$3="pm",$H34*(1-EXP(-0.05599*(X$1-$G34)))*OFFSET('Piston Model'!$I$72,($B$18-2000)+($G34-X$1),0),"Wrong Code in B3"))),IF($B$3="em",$H34*OFFSET('Exponential Model'!$I$72,($B$18-2000)+($G34-X$1),0),IF($B$3="dm",$H34*OFFSET('Dispersion Model'!$I$72,($B$18-2000)+($G34-X$1),0),IF($B$3="pm",$H34*OFFSET('Piston Model'!$I$72,($B$18-2000)+($G34-X$1),0),"Wrong Code in B3")))),0)</f>
        <v>0</v>
      </c>
      <c r="Y34">
        <f ca="1">IF(Y$1&gt;$G34,IF($B$15="he",IF($B$3="em",$H34*(1-EXP(-0.05599*(Y$1-$G34)))*OFFSET('Exponential Model'!$I$72,($B$18-2000)+($G34-Y$1),0),IF($B$3="dm",$H34*(1-EXP(-0.05599*(Y$1-$G34)))*OFFSET('Dispersion Model'!$I$72,($B$18-2000)+($G34-Y$1),0),IF($B$3="pm",$H34*(1-EXP(-0.05599*(Y$1-$G34)))*OFFSET('Piston Model'!$I$72,($B$18-2000)+($G34-Y$1),0),"Wrong Code in B3"))),IF($B$3="em",$H34*OFFSET('Exponential Model'!$I$72,($B$18-2000)+($G34-Y$1),0),IF($B$3="dm",$H34*OFFSET('Dispersion Model'!$I$72,($B$18-2000)+($G34-Y$1),0),IF($B$3="pm",$H34*OFFSET('Piston Model'!$I$72,($B$18-2000)+($G34-Y$1),0),"Wrong Code in B3")))),0)</f>
        <v>0</v>
      </c>
      <c r="Z34">
        <f ca="1">IF(Z$1&gt;$G34,IF($B$15="he",IF($B$3="em",$H34*(1-EXP(-0.05599*(Z$1-$G34)))*OFFSET('Exponential Model'!$I$72,($B$18-2000)+($G34-Z$1),0),IF($B$3="dm",$H34*(1-EXP(-0.05599*(Z$1-$G34)))*OFFSET('Dispersion Model'!$I$72,($B$18-2000)+($G34-Z$1),0),IF($B$3="pm",$H34*(1-EXP(-0.05599*(Z$1-$G34)))*OFFSET('Piston Model'!$I$72,($B$18-2000)+($G34-Z$1),0),"Wrong Code in B3"))),IF($B$3="em",$H34*OFFSET('Exponential Model'!$I$72,($B$18-2000)+($G34-Z$1),0),IF($B$3="dm",$H34*OFFSET('Dispersion Model'!$I$72,($B$18-2000)+($G34-Z$1),0),IF($B$3="pm",$H34*OFFSET('Piston Model'!$I$72,($B$18-2000)+($G34-Z$1),0),"Wrong Code in B3")))),0)</f>
        <v>0</v>
      </c>
      <c r="AA34">
        <f ca="1">IF(AA$1&gt;$G34,IF($B$15="he",IF($B$3="em",$H34*(1-EXP(-0.05599*(AA$1-$G34)))*OFFSET('Exponential Model'!$I$72,($B$18-2000)+($G34-AA$1),0),IF($B$3="dm",$H34*(1-EXP(-0.05599*(AA$1-$G34)))*OFFSET('Dispersion Model'!$I$72,($B$18-2000)+($G34-AA$1),0),IF($B$3="pm",$H34*(1-EXP(-0.05599*(AA$1-$G34)))*OFFSET('Piston Model'!$I$72,($B$18-2000)+($G34-AA$1),0),"Wrong Code in B3"))),IF($B$3="em",$H34*OFFSET('Exponential Model'!$I$72,($B$18-2000)+($G34-AA$1),0),IF($B$3="dm",$H34*OFFSET('Dispersion Model'!$I$72,($B$18-2000)+($G34-AA$1),0),IF($B$3="pm",$H34*OFFSET('Piston Model'!$I$72,($B$18-2000)+($G34-AA$1),0),"Wrong Code in B3")))),0)</f>
        <v>0</v>
      </c>
      <c r="AB34">
        <f ca="1">IF(AB$1&gt;$G34,IF($B$15="he",IF($B$3="em",$H34*(1-EXP(-0.05599*(AB$1-$G34)))*OFFSET('Exponential Model'!$I$72,($B$18-2000)+($G34-AB$1),0),IF($B$3="dm",$H34*(1-EXP(-0.05599*(AB$1-$G34)))*OFFSET('Dispersion Model'!$I$72,($B$18-2000)+($G34-AB$1),0),IF($B$3="pm",$H34*(1-EXP(-0.05599*(AB$1-$G34)))*OFFSET('Piston Model'!$I$72,($B$18-2000)+($G34-AB$1),0),"Wrong Code in B3"))),IF($B$3="em",$H34*OFFSET('Exponential Model'!$I$72,($B$18-2000)+($G34-AB$1),0),IF($B$3="dm",$H34*OFFSET('Dispersion Model'!$I$72,($B$18-2000)+($G34-AB$1),0),IF($B$3="pm",$H34*OFFSET('Piston Model'!$I$72,($B$18-2000)+($G34-AB$1),0),"Wrong Code in B3")))),0)</f>
        <v>0</v>
      </c>
      <c r="AC34">
        <f ca="1">IF(AC$1&gt;$G34,IF($B$15="he",IF($B$3="em",$H34*(1-EXP(-0.05599*(AC$1-$G34)))*OFFSET('Exponential Model'!$I$72,($B$18-2000)+($G34-AC$1),0),IF($B$3="dm",$H34*(1-EXP(-0.05599*(AC$1-$G34)))*OFFSET('Dispersion Model'!$I$72,($B$18-2000)+($G34-AC$1),0),IF($B$3="pm",$H34*(1-EXP(-0.05599*(AC$1-$G34)))*OFFSET('Piston Model'!$I$72,($B$18-2000)+($G34-AC$1),0),"Wrong Code in B3"))),IF($B$3="em",$H34*OFFSET('Exponential Model'!$I$72,($B$18-2000)+($G34-AC$1),0),IF($B$3="dm",$H34*OFFSET('Dispersion Model'!$I$72,($B$18-2000)+($G34-AC$1),0),IF($B$3="pm",$H34*OFFSET('Piston Model'!$I$72,($B$18-2000)+($G34-AC$1),0),"Wrong Code in B3")))),0)</f>
        <v>0</v>
      </c>
      <c r="AD34">
        <f ca="1">IF(AD$1&gt;$G34,IF($B$15="he",IF($B$3="em",$H34*(1-EXP(-0.05599*(AD$1-$G34)))*OFFSET('Exponential Model'!$I$72,($B$18-2000)+($G34-AD$1),0),IF($B$3="dm",$H34*(1-EXP(-0.05599*(AD$1-$G34)))*OFFSET('Dispersion Model'!$I$72,($B$18-2000)+($G34-AD$1),0),IF($B$3="pm",$H34*(1-EXP(-0.05599*(AD$1-$G34)))*OFFSET('Piston Model'!$I$72,($B$18-2000)+($G34-AD$1),0),"Wrong Code in B3"))),IF($B$3="em",$H34*OFFSET('Exponential Model'!$I$72,($B$18-2000)+($G34-AD$1),0),IF($B$3="dm",$H34*OFFSET('Dispersion Model'!$I$72,($B$18-2000)+($G34-AD$1),0),IF($B$3="pm",$H34*OFFSET('Piston Model'!$I$72,($B$18-2000)+($G34-AD$1),0),"Wrong Code in B3")))),0)</f>
        <v>0</v>
      </c>
      <c r="AE34">
        <f ca="1">IF(AE$1&gt;$G34,IF($B$15="he",IF($B$3="em",$H34*(1-EXP(-0.05599*(AE$1-$G34)))*OFFSET('Exponential Model'!$I$72,($B$18-2000)+($G34-AE$1),0),IF($B$3="dm",$H34*(1-EXP(-0.05599*(AE$1-$G34)))*OFFSET('Dispersion Model'!$I$72,($B$18-2000)+($G34-AE$1),0),IF($B$3="pm",$H34*(1-EXP(-0.05599*(AE$1-$G34)))*OFFSET('Piston Model'!$I$72,($B$18-2000)+($G34-AE$1),0),"Wrong Code in B3"))),IF($B$3="em",$H34*OFFSET('Exponential Model'!$I$72,($B$18-2000)+($G34-AE$1),0),IF($B$3="dm",$H34*OFFSET('Dispersion Model'!$I$72,($B$18-2000)+($G34-AE$1),0),IF($B$3="pm",$H34*OFFSET('Piston Model'!$I$72,($B$18-2000)+($G34-AE$1),0),"Wrong Code in B3")))),0)</f>
        <v>43.1</v>
      </c>
      <c r="AF34">
        <f ca="1">IF(AF$1&gt;$G34,IF($B$15="he",IF($B$3="em",$H34*(1-EXP(-0.05599*(AF$1-$G34)))*OFFSET('Exponential Model'!$I$72,($B$18-2000)+($G34-AF$1),0),IF($B$3="dm",$H34*(1-EXP(-0.05599*(AF$1-$G34)))*OFFSET('Dispersion Model'!$I$72,($B$18-2000)+($G34-AF$1),0),IF($B$3="pm",$H34*(1-EXP(-0.05599*(AF$1-$G34)))*OFFSET('Piston Model'!$I$72,($B$18-2000)+($G34-AF$1),0),"Wrong Code in B3"))),IF($B$3="em",$H34*OFFSET('Exponential Model'!$I$72,($B$18-2000)+($G34-AF$1),0),IF($B$3="dm",$H34*OFFSET('Dispersion Model'!$I$72,($B$18-2000)+($G34-AF$1),0),IF($B$3="pm",$H34*OFFSET('Piston Model'!$I$72,($B$18-2000)+($G34-AF$1),0),"Wrong Code in B3")))),0)</f>
        <v>0</v>
      </c>
      <c r="AG34">
        <f ca="1">IF(AG$1&gt;$G34,IF($B$15="he",IF($B$3="em",$H34*(1-EXP(-0.05599*(AG$1-$G34)))*OFFSET('Exponential Model'!$I$72,($B$18-2000)+($G34-AG$1),0),IF($B$3="dm",$H34*(1-EXP(-0.05599*(AG$1-$G34)))*OFFSET('Dispersion Model'!$I$72,($B$18-2000)+($G34-AG$1),0),IF($B$3="pm",$H34*(1-EXP(-0.05599*(AG$1-$G34)))*OFFSET('Piston Model'!$I$72,($B$18-2000)+($G34-AG$1),0),"Wrong Code in B3"))),IF($B$3="em",$H34*OFFSET('Exponential Model'!$I$72,($B$18-2000)+($G34-AG$1),0),IF($B$3="dm",$H34*OFFSET('Dispersion Model'!$I$72,($B$18-2000)+($G34-AG$1),0),IF($B$3="pm",$H34*OFFSET('Piston Model'!$I$72,($B$18-2000)+($G34-AG$1),0),"Wrong Code in B3")))),0)</f>
        <v>0</v>
      </c>
      <c r="AH34">
        <f ca="1">IF(AH$1&gt;$G34,IF($B$15="he",IF($B$3="em",$H34*(1-EXP(-0.05599*(AH$1-$G34)))*OFFSET('Exponential Model'!$I$72,($B$18-2000)+($G34-AH$1),0),IF($B$3="dm",$H34*(1-EXP(-0.05599*(AH$1-$G34)))*OFFSET('Dispersion Model'!$I$72,($B$18-2000)+($G34-AH$1),0),IF($B$3="pm",$H34*(1-EXP(-0.05599*(AH$1-$G34)))*OFFSET('Piston Model'!$I$72,($B$18-2000)+($G34-AH$1),0),"Wrong Code in B3"))),IF($B$3="em",$H34*OFFSET('Exponential Model'!$I$72,($B$18-2000)+($G34-AH$1),0),IF($B$3="dm",$H34*OFFSET('Dispersion Model'!$I$72,($B$18-2000)+($G34-AH$1),0),IF($B$3="pm",$H34*OFFSET('Piston Model'!$I$72,($B$18-2000)+($G34-AH$1),0),"Wrong Code in B3")))),0)</f>
        <v>0</v>
      </c>
      <c r="AI34">
        <f ca="1">IF(AI$1&gt;$G34,IF($B$15="he",IF($B$3="em",$H34*(1-EXP(-0.05599*(AI$1-$G34)))*OFFSET('Exponential Model'!$I$72,($B$18-2000)+($G34-AI$1),0),IF($B$3="dm",$H34*(1-EXP(-0.05599*(AI$1-$G34)))*OFFSET('Dispersion Model'!$I$72,($B$18-2000)+($G34-AI$1),0),IF($B$3="pm",$H34*(1-EXP(-0.05599*(AI$1-$G34)))*OFFSET('Piston Model'!$I$72,($B$18-2000)+($G34-AI$1),0),"Wrong Code in B3"))),IF($B$3="em",$H34*OFFSET('Exponential Model'!$I$72,($B$18-2000)+($G34-AI$1),0),IF($B$3="dm",$H34*OFFSET('Dispersion Model'!$I$72,($B$18-2000)+($G34-AI$1),0),IF($B$3="pm",$H34*OFFSET('Piston Model'!$I$72,($B$18-2000)+($G34-AI$1),0),"Wrong Code in B3")))),0)</f>
        <v>0</v>
      </c>
      <c r="AJ34">
        <f ca="1">IF(AJ$1&gt;$G34,IF($B$15="he",IF($B$3="em",$H34*(1-EXP(-0.05599*(AJ$1-$G34)))*OFFSET('Exponential Model'!$I$72,($B$18-2000)+($G34-AJ$1),0),IF($B$3="dm",$H34*(1-EXP(-0.05599*(AJ$1-$G34)))*OFFSET('Dispersion Model'!$I$72,($B$18-2000)+($G34-AJ$1),0),IF($B$3="pm",$H34*(1-EXP(-0.05599*(AJ$1-$G34)))*OFFSET('Piston Model'!$I$72,($B$18-2000)+($G34-AJ$1),0),"Wrong Code in B3"))),IF($B$3="em",$H34*OFFSET('Exponential Model'!$I$72,($B$18-2000)+($G34-AJ$1),0),IF($B$3="dm",$H34*OFFSET('Dispersion Model'!$I$72,($B$18-2000)+($G34-AJ$1),0),IF($B$3="pm",$H34*OFFSET('Piston Model'!$I$72,($B$18-2000)+($G34-AJ$1),0),"Wrong Code in B3")))),0)</f>
        <v>0</v>
      </c>
      <c r="AK34">
        <f ca="1">IF(AK$1&gt;$G34,IF($B$15="he",IF($B$3="em",$H34*(1-EXP(-0.05599*(AK$1-$G34)))*OFFSET('Exponential Model'!$I$72,($B$18-2000)+($G34-AK$1),0),IF($B$3="dm",$H34*(1-EXP(-0.05599*(AK$1-$G34)))*OFFSET('Dispersion Model'!$I$72,($B$18-2000)+($G34-AK$1),0),IF($B$3="pm",$H34*(1-EXP(-0.05599*(AK$1-$G34)))*OFFSET('Piston Model'!$I$72,($B$18-2000)+($G34-AK$1),0),"Wrong Code in B3"))),IF($B$3="em",$H34*OFFSET('Exponential Model'!$I$72,($B$18-2000)+($G34-AK$1),0),IF($B$3="dm",$H34*OFFSET('Dispersion Model'!$I$72,($B$18-2000)+($G34-AK$1),0),IF($B$3="pm",$H34*OFFSET('Piston Model'!$I$72,($B$18-2000)+($G34-AK$1),0),"Wrong Code in B3")))),0)</f>
        <v>0</v>
      </c>
      <c r="AL34">
        <f ca="1">IF(AL$1&gt;$G34,IF($B$15="he",IF($B$3="em",$H34*(1-EXP(-0.05599*(AL$1-$G34)))*OFFSET('Exponential Model'!$I$72,($B$18-2000)+($G34-AL$1),0),IF($B$3="dm",$H34*(1-EXP(-0.05599*(AL$1-$G34)))*OFFSET('Dispersion Model'!$I$72,($B$18-2000)+($G34-AL$1),0),IF($B$3="pm",$H34*(1-EXP(-0.05599*(AL$1-$G34)))*OFFSET('Piston Model'!$I$72,($B$18-2000)+($G34-AL$1),0),"Wrong Code in B3"))),IF($B$3="em",$H34*OFFSET('Exponential Model'!$I$72,($B$18-2000)+($G34-AL$1),0),IF($B$3="dm",$H34*OFFSET('Dispersion Model'!$I$72,($B$18-2000)+($G34-AL$1),0),IF($B$3="pm",$H34*OFFSET('Piston Model'!$I$72,($B$18-2000)+($G34-AL$1),0),"Wrong Code in B3")))),0)</f>
        <v>0</v>
      </c>
      <c r="AM34">
        <f ca="1">IF(AM$1&gt;$G34,IF($B$15="he",IF($B$3="em",$H34*(1-EXP(-0.05599*(AM$1-$G34)))*OFFSET('Exponential Model'!$I$72,($B$18-2000)+($G34-AM$1),0),IF($B$3="dm",$H34*(1-EXP(-0.05599*(AM$1-$G34)))*OFFSET('Dispersion Model'!$I$72,($B$18-2000)+($G34-AM$1),0),IF($B$3="pm",$H34*(1-EXP(-0.05599*(AM$1-$G34)))*OFFSET('Piston Model'!$I$72,($B$18-2000)+($G34-AM$1),0),"Wrong Code in B3"))),IF($B$3="em",$H34*OFFSET('Exponential Model'!$I$72,($B$18-2000)+($G34-AM$1),0),IF($B$3="dm",$H34*OFFSET('Dispersion Model'!$I$72,($B$18-2000)+($G34-AM$1),0),IF($B$3="pm",$H34*OFFSET('Piston Model'!$I$72,($B$18-2000)+($G34-AM$1),0),"Wrong Code in B3")))),0)</f>
        <v>0</v>
      </c>
      <c r="AN34">
        <f ca="1">IF(AN$1&gt;$G34,IF($B$15="he",IF($B$3="em",$H34*(1-EXP(-0.05599*(AN$1-$G34)))*OFFSET('Exponential Model'!$I$72,($B$18-2000)+($G34-AN$1),0),IF($B$3="dm",$H34*(1-EXP(-0.05599*(AN$1-$G34)))*OFFSET('Dispersion Model'!$I$72,($B$18-2000)+($G34-AN$1),0),IF($B$3="pm",$H34*(1-EXP(-0.05599*(AN$1-$G34)))*OFFSET('Piston Model'!$I$72,($B$18-2000)+($G34-AN$1),0),"Wrong Code in B3"))),IF($B$3="em",$H34*OFFSET('Exponential Model'!$I$72,($B$18-2000)+($G34-AN$1),0),IF($B$3="dm",$H34*OFFSET('Dispersion Model'!$I$72,($B$18-2000)+($G34-AN$1),0),IF($B$3="pm",$H34*OFFSET('Piston Model'!$I$72,($B$18-2000)+($G34-AN$1),0),"Wrong Code in B3")))),0)</f>
        <v>0</v>
      </c>
      <c r="AO34">
        <f ca="1">IF(AO$1&gt;$G34,IF($B$15="he",IF($B$3="em",$H34*(1-EXP(-0.05599*(AO$1-$G34)))*OFFSET('Exponential Model'!$I$72,($B$18-2000)+($G34-AO$1),0),IF($B$3="dm",$H34*(1-EXP(-0.05599*(AO$1-$G34)))*OFFSET('Dispersion Model'!$I$72,($B$18-2000)+($G34-AO$1),0),IF($B$3="pm",$H34*(1-EXP(-0.05599*(AO$1-$G34)))*OFFSET('Piston Model'!$I$72,($B$18-2000)+($G34-AO$1),0),"Wrong Code in B3"))),IF($B$3="em",$H34*OFFSET('Exponential Model'!$I$72,($B$18-2000)+($G34-AO$1),0),IF($B$3="dm",$H34*OFFSET('Dispersion Model'!$I$72,($B$18-2000)+($G34-AO$1),0),IF($B$3="pm",$H34*OFFSET('Piston Model'!$I$72,($B$18-2000)+($G34-AO$1),0),"Wrong Code in B3")))),0)</f>
        <v>0</v>
      </c>
      <c r="AP34">
        <f ca="1">IF(AP$1&gt;$G34,IF($B$15="he",IF($B$3="em",$H34*(1-EXP(-0.05599*(AP$1-$G34)))*OFFSET('Exponential Model'!$I$72,($B$18-2000)+($G34-AP$1),0),IF($B$3="dm",$H34*(1-EXP(-0.05599*(AP$1-$G34)))*OFFSET('Dispersion Model'!$I$72,($B$18-2000)+($G34-AP$1),0),IF($B$3="pm",$H34*(1-EXP(-0.05599*(AP$1-$G34)))*OFFSET('Piston Model'!$I$72,($B$18-2000)+($G34-AP$1),0),"Wrong Code in B3"))),IF($B$3="em",$H34*OFFSET('Exponential Model'!$I$72,($B$18-2000)+($G34-AP$1),0),IF($B$3="dm",$H34*OFFSET('Dispersion Model'!$I$72,($B$18-2000)+($G34-AP$1),0),IF($B$3="pm",$H34*OFFSET('Piston Model'!$I$72,($B$18-2000)+($G34-AP$1),0),"Wrong Code in B3")))),0)</f>
        <v>0</v>
      </c>
      <c r="AQ34">
        <f ca="1">IF(AQ$1&gt;$G34,IF($B$15="he",IF($B$3="em",$H34*(1-EXP(-0.05599*(AQ$1-$G34)))*OFFSET('Exponential Model'!$I$72,($B$18-2000)+($G34-AQ$1),0),IF($B$3="dm",$H34*(1-EXP(-0.05599*(AQ$1-$G34)))*OFFSET('Dispersion Model'!$I$72,($B$18-2000)+($G34-AQ$1),0),IF($B$3="pm",$H34*(1-EXP(-0.05599*(AQ$1-$G34)))*OFFSET('Piston Model'!$I$72,($B$18-2000)+($G34-AQ$1),0),"Wrong Code in B3"))),IF($B$3="em",$H34*OFFSET('Exponential Model'!$I$72,($B$18-2000)+($G34-AQ$1),0),IF($B$3="dm",$H34*OFFSET('Dispersion Model'!$I$72,($B$18-2000)+($G34-AQ$1),0),IF($B$3="pm",$H34*OFFSET('Piston Model'!$I$72,($B$18-2000)+($G34-AQ$1),0),"Wrong Code in B3")))),0)</f>
        <v>0</v>
      </c>
      <c r="AR34">
        <f ca="1">IF(AR$1&gt;$G34,IF($B$15="he",IF($B$3="em",$H34*(1-EXP(-0.05599*(AR$1-$G34)))*OFFSET('Exponential Model'!$I$72,($B$18-2000)+($G34-AR$1),0),IF($B$3="dm",$H34*(1-EXP(-0.05599*(AR$1-$G34)))*OFFSET('Dispersion Model'!$I$72,($B$18-2000)+($G34-AR$1),0),IF($B$3="pm",$H34*(1-EXP(-0.05599*(AR$1-$G34)))*OFFSET('Piston Model'!$I$72,($B$18-2000)+($G34-AR$1),0),"Wrong Code in B3"))),IF($B$3="em",$H34*OFFSET('Exponential Model'!$I$72,($B$18-2000)+($G34-AR$1),0),IF($B$3="dm",$H34*OFFSET('Dispersion Model'!$I$72,($B$18-2000)+($G34-AR$1),0),IF($B$3="pm",$H34*OFFSET('Piston Model'!$I$72,($B$18-2000)+($G34-AR$1),0),"Wrong Code in B3")))),0)</f>
        <v>0</v>
      </c>
      <c r="AS34">
        <f ca="1">IF(AS$1&gt;$G34,IF($B$15="he",IF($B$3="em",$H34*(1-EXP(-0.05599*(AS$1-$G34)))*OFFSET('Exponential Model'!$I$72,($B$18-2000)+($G34-AS$1),0),IF($B$3="dm",$H34*(1-EXP(-0.05599*(AS$1-$G34)))*OFFSET('Dispersion Model'!$I$72,($B$18-2000)+($G34-AS$1),0),IF($B$3="pm",$H34*(1-EXP(-0.05599*(AS$1-$G34)))*OFFSET('Piston Model'!$I$72,($B$18-2000)+($G34-AS$1),0),"Wrong Code in B3"))),IF($B$3="em",$H34*OFFSET('Exponential Model'!$I$72,($B$18-2000)+($G34-AS$1),0),IF($B$3="dm",$H34*OFFSET('Dispersion Model'!$I$72,($B$18-2000)+($G34-AS$1),0),IF($B$3="pm",$H34*OFFSET('Piston Model'!$I$72,($B$18-2000)+($G34-AS$1),0),"Wrong Code in B3")))),0)</f>
        <v>0</v>
      </c>
      <c r="AT34">
        <f ca="1">IF(AT$1&gt;$G34,IF($B$15="he",IF($B$3="em",$H34*(1-EXP(-0.05599*(AT$1-$G34)))*OFFSET('Exponential Model'!$I$72,($B$18-2000)+($G34-AT$1),0),IF($B$3="dm",$H34*(1-EXP(-0.05599*(AT$1-$G34)))*OFFSET('Dispersion Model'!$I$72,($B$18-2000)+($G34-AT$1),0),IF($B$3="pm",$H34*(1-EXP(-0.05599*(AT$1-$G34)))*OFFSET('Piston Model'!$I$72,($B$18-2000)+($G34-AT$1),0),"Wrong Code in B3"))),IF($B$3="em",$H34*OFFSET('Exponential Model'!$I$72,($B$18-2000)+($G34-AT$1),0),IF($B$3="dm",$H34*OFFSET('Dispersion Model'!$I$72,($B$18-2000)+($G34-AT$1),0),IF($B$3="pm",$H34*OFFSET('Piston Model'!$I$72,($B$18-2000)+($G34-AT$1),0),"Wrong Code in B3")))),0)</f>
        <v>0</v>
      </c>
      <c r="AU34">
        <f ca="1">IF(AU$1&gt;$G34,IF($B$15="he",IF($B$3="em",$H34*(1-EXP(-0.05599*(AU$1-$G34)))*OFFSET('Exponential Model'!$I$72,($B$18-2000)+($G34-AU$1),0),IF($B$3="dm",$H34*(1-EXP(-0.05599*(AU$1-$G34)))*OFFSET('Dispersion Model'!$I$72,($B$18-2000)+($G34-AU$1),0),IF($B$3="pm",$H34*(1-EXP(-0.05599*(AU$1-$G34)))*OFFSET('Piston Model'!$I$72,($B$18-2000)+($G34-AU$1),0),"Wrong Code in B3"))),IF($B$3="em",$H34*OFFSET('Exponential Model'!$I$72,($B$18-2000)+($G34-AU$1),0),IF($B$3="dm",$H34*OFFSET('Dispersion Model'!$I$72,($B$18-2000)+($G34-AU$1),0),IF($B$3="pm",$H34*OFFSET('Piston Model'!$I$72,($B$18-2000)+($G34-AU$1),0),"Wrong Code in B3")))),0)</f>
        <v>0</v>
      </c>
      <c r="AV34">
        <f ca="1">IF(AV$1&gt;$G34,IF($B$15="he",IF($B$3="em",$H34*(1-EXP(-0.05599*(AV$1-$G34)))*OFFSET('Exponential Model'!$I$72,($B$18-2000)+($G34-AV$1),0),IF($B$3="dm",$H34*(1-EXP(-0.05599*(AV$1-$G34)))*OFFSET('Dispersion Model'!$I$72,($B$18-2000)+($G34-AV$1),0),IF($B$3="pm",$H34*(1-EXP(-0.05599*(AV$1-$G34)))*OFFSET('Piston Model'!$I$72,($B$18-2000)+($G34-AV$1),0),"Wrong Code in B3"))),IF($B$3="em",$H34*OFFSET('Exponential Model'!$I$72,($B$18-2000)+($G34-AV$1),0),IF($B$3="dm",$H34*OFFSET('Dispersion Model'!$I$72,($B$18-2000)+($G34-AV$1),0),IF($B$3="pm",$H34*OFFSET('Piston Model'!$I$72,($B$18-2000)+($G34-AV$1),0),"Wrong Code in B3")))),0)</f>
        <v>0</v>
      </c>
      <c r="AW34">
        <f ca="1">IF(AW$1&gt;$G34,IF($B$15="he",IF($B$3="em",$H34*(1-EXP(-0.05599*(AW$1-$G34)))*OFFSET('Exponential Model'!$I$72,($B$18-2000)+($G34-AW$1),0),IF($B$3="dm",$H34*(1-EXP(-0.05599*(AW$1-$G34)))*OFFSET('Dispersion Model'!$I$72,($B$18-2000)+($G34-AW$1),0),IF($B$3="pm",$H34*(1-EXP(-0.05599*(AW$1-$G34)))*OFFSET('Piston Model'!$I$72,($B$18-2000)+($G34-AW$1),0),"Wrong Code in B3"))),IF($B$3="em",$H34*OFFSET('Exponential Model'!$I$72,($B$18-2000)+($G34-AW$1),0),IF($B$3="dm",$H34*OFFSET('Dispersion Model'!$I$72,($B$18-2000)+($G34-AW$1),0),IF($B$3="pm",$H34*OFFSET('Piston Model'!$I$72,($B$18-2000)+($G34-AW$1),0),"Wrong Code in B3")))),0)</f>
        <v>0</v>
      </c>
      <c r="AX34">
        <f ca="1">IF(AX$1&gt;$G34,IF($B$15="he",IF($B$3="em",$H34*(1-EXP(-0.05599*(AX$1-$G34)))*OFFSET('Exponential Model'!$I$72,($B$18-2000)+($G34-AX$1),0),IF($B$3="dm",$H34*(1-EXP(-0.05599*(AX$1-$G34)))*OFFSET('Dispersion Model'!$I$72,($B$18-2000)+($G34-AX$1),0),IF($B$3="pm",$H34*(1-EXP(-0.05599*(AX$1-$G34)))*OFFSET('Piston Model'!$I$72,($B$18-2000)+($G34-AX$1),0),"Wrong Code in B3"))),IF($B$3="em",$H34*OFFSET('Exponential Model'!$I$72,($B$18-2000)+($G34-AX$1),0),IF($B$3="dm",$H34*OFFSET('Dispersion Model'!$I$72,($B$18-2000)+($G34-AX$1),0),IF($B$3="pm",$H34*OFFSET('Piston Model'!$I$72,($B$18-2000)+($G34-AX$1),0),"Wrong Code in B3")))),0)</f>
        <v>0</v>
      </c>
      <c r="AY34">
        <f ca="1">IF(AY$1&gt;$G34,IF($B$15="he",IF($B$3="em",$H34*(1-EXP(-0.05599*(AY$1-$G34)))*OFFSET('Exponential Model'!$I$72,($B$18-2000)+($G34-AY$1),0),IF($B$3="dm",$H34*(1-EXP(-0.05599*(AY$1-$G34)))*OFFSET('Dispersion Model'!$I$72,($B$18-2000)+($G34-AY$1),0),IF($B$3="pm",$H34*(1-EXP(-0.05599*(AY$1-$G34)))*OFFSET('Piston Model'!$I$72,($B$18-2000)+($G34-AY$1),0),"Wrong Code in B3"))),IF($B$3="em",$H34*OFFSET('Exponential Model'!$I$72,($B$18-2000)+($G34-AY$1),0),IF($B$3="dm",$H34*OFFSET('Dispersion Model'!$I$72,($B$18-2000)+($G34-AY$1),0),IF($B$3="pm",$H34*OFFSET('Piston Model'!$I$72,($B$18-2000)+($G34-AY$1),0),"Wrong Code in B3")))),0)</f>
        <v>0</v>
      </c>
      <c r="AZ34">
        <f ca="1">IF(AZ$1&gt;$G34,IF($B$15="he",IF($B$3="em",$H34*(1-EXP(-0.05599*(AZ$1-$G34)))*OFFSET('Exponential Model'!$I$72,($B$18-2000)+($G34-AZ$1),0),IF($B$3="dm",$H34*(1-EXP(-0.05599*(AZ$1-$G34)))*OFFSET('Dispersion Model'!$I$72,($B$18-2000)+($G34-AZ$1),0),IF($B$3="pm",$H34*(1-EXP(-0.05599*(AZ$1-$G34)))*OFFSET('Piston Model'!$I$72,($B$18-2000)+($G34-AZ$1),0),"Wrong Code in B3"))),IF($B$3="em",$H34*OFFSET('Exponential Model'!$I$72,($B$18-2000)+($G34-AZ$1),0),IF($B$3="dm",$H34*OFFSET('Dispersion Model'!$I$72,($B$18-2000)+($G34-AZ$1),0),IF($B$3="pm",$H34*OFFSET('Piston Model'!$I$72,($B$18-2000)+($G34-AZ$1),0),"Wrong Code in B3")))),0)</f>
        <v>0</v>
      </c>
      <c r="BA34">
        <f ca="1">IF(BA$1&gt;$G34,IF($B$15="he",IF($B$3="em",$H34*(1-EXP(-0.05599*(BA$1-$G34)))*OFFSET('Exponential Model'!$I$72,($B$18-2000)+($G34-BA$1),0),IF($B$3="dm",$H34*(1-EXP(-0.05599*(BA$1-$G34)))*OFFSET('Dispersion Model'!$I$72,($B$18-2000)+($G34-BA$1),0),IF($B$3="pm",$H34*(1-EXP(-0.05599*(BA$1-$G34)))*OFFSET('Piston Model'!$I$72,($B$18-2000)+($G34-BA$1),0),"Wrong Code in B3"))),IF($B$3="em",$H34*OFFSET('Exponential Model'!$I$72,($B$18-2000)+($G34-BA$1),0),IF($B$3="dm",$H34*OFFSET('Dispersion Model'!$I$72,($B$18-2000)+($G34-BA$1),0),IF($B$3="pm",$H34*OFFSET('Piston Model'!$I$72,($B$18-2000)+($G34-BA$1),0),"Wrong Code in B3")))),0)</f>
        <v>0</v>
      </c>
      <c r="BB34">
        <f ca="1">IF(BB$1&gt;$G34,IF($B$15="he",IF($B$3="em",$H34*(1-EXP(-0.05599*(BB$1-$G34)))*OFFSET('Exponential Model'!$I$72,($B$18-2000)+($G34-BB$1),0),IF($B$3="dm",$H34*(1-EXP(-0.05599*(BB$1-$G34)))*OFFSET('Dispersion Model'!$I$72,($B$18-2000)+($G34-BB$1),0),IF($B$3="pm",$H34*(1-EXP(-0.05599*(BB$1-$G34)))*OFFSET('Piston Model'!$I$72,($B$18-2000)+($G34-BB$1),0),"Wrong Code in B3"))),IF($B$3="em",$H34*OFFSET('Exponential Model'!$I$72,($B$18-2000)+($G34-BB$1),0),IF($B$3="dm",$H34*OFFSET('Dispersion Model'!$I$72,($B$18-2000)+($G34-BB$1),0),IF($B$3="pm",$H34*OFFSET('Piston Model'!$I$72,($B$18-2000)+($G34-BB$1),0),"Wrong Code in B3")))),0)</f>
        <v>0</v>
      </c>
      <c r="BC34">
        <f ca="1">IF(BC$1&gt;$G34,IF($B$15="he",IF($B$3="em",$H34*(1-EXP(-0.05599*(BC$1-$G34)))*OFFSET('Exponential Model'!$I$72,($B$18-2000)+($G34-BC$1),0),IF($B$3="dm",$H34*(1-EXP(-0.05599*(BC$1-$G34)))*OFFSET('Dispersion Model'!$I$72,($B$18-2000)+($G34-BC$1),0),IF($B$3="pm",$H34*(1-EXP(-0.05599*(BC$1-$G34)))*OFFSET('Piston Model'!$I$72,($B$18-2000)+($G34-BC$1),0),"Wrong Code in B3"))),IF($B$3="em",$H34*OFFSET('Exponential Model'!$I$72,($B$18-2000)+($G34-BC$1),0),IF($B$3="dm",$H34*OFFSET('Dispersion Model'!$I$72,($B$18-2000)+($G34-BC$1),0),IF($B$3="pm",$H34*OFFSET('Piston Model'!$I$72,($B$18-2000)+($G34-BC$1),0),"Wrong Code in B3")))),0)</f>
        <v>0</v>
      </c>
      <c r="BD34">
        <f ca="1">IF(BD$1&gt;$G34,IF($B$15="he",IF($B$3="em",$H34*(1-EXP(-0.05599*(BD$1-$G34)))*OFFSET('Exponential Model'!$I$72,($B$18-2000)+($G34-BD$1),0),IF($B$3="dm",$H34*(1-EXP(-0.05599*(BD$1-$G34)))*OFFSET('Dispersion Model'!$I$72,($B$18-2000)+($G34-BD$1),0),IF($B$3="pm",$H34*(1-EXP(-0.05599*(BD$1-$G34)))*OFFSET('Piston Model'!$I$72,($B$18-2000)+($G34-BD$1),0),"Wrong Code in B3"))),IF($B$3="em",$H34*OFFSET('Exponential Model'!$I$72,($B$18-2000)+($G34-BD$1),0),IF($B$3="dm",$H34*OFFSET('Dispersion Model'!$I$72,($B$18-2000)+($G34-BD$1),0),IF($B$3="pm",$H34*OFFSET('Piston Model'!$I$72,($B$18-2000)+($G34-BD$1),0),"Wrong Code in B3")))),0)</f>
        <v>0</v>
      </c>
      <c r="BE34">
        <f ca="1">IF(BE$1&gt;$G34,IF($B$15="he",IF($B$3="em",$H34*(1-EXP(-0.05599*(BE$1-$G34)))*OFFSET('Exponential Model'!$I$72,($B$18-2000)+($G34-BE$1),0),IF($B$3="dm",$H34*(1-EXP(-0.05599*(BE$1-$G34)))*OFFSET('Dispersion Model'!$I$72,($B$18-2000)+($G34-BE$1),0),IF($B$3="pm",$H34*(1-EXP(-0.05599*(BE$1-$G34)))*OFFSET('Piston Model'!$I$72,($B$18-2000)+($G34-BE$1),0),"Wrong Code in B3"))),IF($B$3="em",$H34*OFFSET('Exponential Model'!$I$72,($B$18-2000)+($G34-BE$1),0),IF($B$3="dm",$H34*OFFSET('Dispersion Model'!$I$72,($B$18-2000)+($G34-BE$1),0),IF($B$3="pm",$H34*OFFSET('Piston Model'!$I$72,($B$18-2000)+($G34-BE$1),0),"Wrong Code in B3")))),0)</f>
        <v>0</v>
      </c>
      <c r="BF34">
        <f ca="1">IF(BF$1&gt;$G34,IF($B$15="he",IF($B$3="em",$H34*(1-EXP(-0.05599*(BF$1-$G34)))*OFFSET('Exponential Model'!$I$72,($B$18-2000)+($G34-BF$1),0),IF($B$3="dm",$H34*(1-EXP(-0.05599*(BF$1-$G34)))*OFFSET('Dispersion Model'!$I$72,($B$18-2000)+($G34-BF$1),0),IF($B$3="pm",$H34*(1-EXP(-0.05599*(BF$1-$G34)))*OFFSET('Piston Model'!$I$72,($B$18-2000)+($G34-BF$1),0),"Wrong Code in B3"))),IF($B$3="em",$H34*OFFSET('Exponential Model'!$I$72,($B$18-2000)+($G34-BF$1),0),IF($B$3="dm",$H34*OFFSET('Dispersion Model'!$I$72,($B$18-2000)+($G34-BF$1),0),IF($B$3="pm",$H34*OFFSET('Piston Model'!$I$72,($B$18-2000)+($G34-BF$1),0),"Wrong Code in B3")))),0)</f>
        <v>0</v>
      </c>
      <c r="BG34">
        <f ca="1">IF(BG$1&gt;$G34,IF($B$15="he",IF($B$3="em",$H34*(1-EXP(-0.05599*(BG$1-$G34)))*OFFSET('Exponential Model'!$I$72,($B$18-2000)+($G34-BG$1),0),IF($B$3="dm",$H34*(1-EXP(-0.05599*(BG$1-$G34)))*OFFSET('Dispersion Model'!$I$72,($B$18-2000)+($G34-BG$1),0),IF($B$3="pm",$H34*(1-EXP(-0.05599*(BG$1-$G34)))*OFFSET('Piston Model'!$I$72,($B$18-2000)+($G34-BG$1),0),"Wrong Code in B3"))),IF($B$3="em",$H34*OFFSET('Exponential Model'!$I$72,($B$18-2000)+($G34-BG$1),0),IF($B$3="dm",$H34*OFFSET('Dispersion Model'!$I$72,($B$18-2000)+($G34-BG$1),0),IF($B$3="pm",$H34*OFFSET('Piston Model'!$I$72,($B$18-2000)+($G34-BG$1),0),"Wrong Code in B3")))),0)</f>
        <v>0</v>
      </c>
    </row>
    <row r="35" spans="1:59" x14ac:dyDescent="0.15">
      <c r="G35">
        <v>1963</v>
      </c>
      <c r="H35">
        <f>IF($B$15="tr",'Tritium Input'!H44,IF($B$15="cfc",'CFC Input'!H44,IF($B$15="kr",'85Kr Input'!H44,IF($B$15="he",'Tritium Input'!H44,"Wrong Code in B12!"))))</f>
        <v>49.3</v>
      </c>
      <c r="I35">
        <f ca="1">IF(I$1&gt;$G35,IF($B$15="he",IF($B$3="em",$H35*(1-EXP(-0.05599*(I$1-$G35)))*OFFSET('Exponential Model'!$I$72,($B$18-2000)+($G35-I$1),0),IF($B$3="dm",$H35*(1-EXP(-0.05599*(I$1-$G35)))*OFFSET('Dispersion Model'!$I$72,($B$18-2000)+($G35-I$1),0),IF($B$3="pm",$H35*(1-EXP(-0.05599*(I$1-$G35)))*OFFSET('Piston Model'!$I$72,($B$18-2000)+($G35-I$1),0),"Wrong Code in B3"))),IF($B$3="em",$H35*OFFSET('Exponential Model'!$I$72,($B$18-2000)+($G35-I$1),0),IF($B$3="dm",$H35*OFFSET('Dispersion Model'!$I$72,($B$18-2000)+($G35-I$1),0),IF($B$3="pm",$H35*OFFSET('Piston Model'!$I$72,($B$18-2000)+($G35-I$1),0),"Wrong Code in B3")))),0)</f>
        <v>0</v>
      </c>
      <c r="J35">
        <f ca="1">IF(J$1&gt;$G35,IF($B$15="he",IF($B$3="em",$H35*(1-EXP(-0.05599*(J$1-$G35)))*OFFSET('Exponential Model'!$I$72,($B$18-2000)+($G35-J$1),0),IF($B$3="dm",$H35*(1-EXP(-0.05599*(J$1-$G35)))*OFFSET('Dispersion Model'!$I$72,($B$18-2000)+($G35-J$1),0),IF($B$3="pm",$H35*(1-EXP(-0.05599*(J$1-$G35)))*OFFSET('Piston Model'!$I$72,($B$18-2000)+($G35-J$1),0),"Wrong Code in B3"))),IF($B$3="em",$H35*OFFSET('Exponential Model'!$I$72,($B$18-2000)+($G35-J$1),0),IF($B$3="dm",$H35*OFFSET('Dispersion Model'!$I$72,($B$18-2000)+($G35-J$1),0),IF($B$3="pm",$H35*OFFSET('Piston Model'!$I$72,($B$18-2000)+($G35-J$1),0),"Wrong Code in B3")))),0)</f>
        <v>0</v>
      </c>
      <c r="K35">
        <f ca="1">IF(K$1&gt;$G35,IF($B$15="he",IF($B$3="em",$H35*(1-EXP(-0.05599*(K$1-$G35)))*OFFSET('Exponential Model'!$I$72,($B$18-2000)+($G35-K$1),0),IF($B$3="dm",$H35*(1-EXP(-0.05599*(K$1-$G35)))*OFFSET('Dispersion Model'!$I$72,($B$18-2000)+($G35-K$1),0),IF($B$3="pm",$H35*(1-EXP(-0.05599*(K$1-$G35)))*OFFSET('Piston Model'!$I$72,($B$18-2000)+($G35-K$1),0),"Wrong Code in B3"))),IF($B$3="em",$H35*OFFSET('Exponential Model'!$I$72,($B$18-2000)+($G35-K$1),0),IF($B$3="dm",$H35*OFFSET('Dispersion Model'!$I$72,($B$18-2000)+($G35-K$1),0),IF($B$3="pm",$H35*OFFSET('Piston Model'!$I$72,($B$18-2000)+($G35-K$1),0),"Wrong Code in B3")))),0)</f>
        <v>0</v>
      </c>
      <c r="L35">
        <f ca="1">IF(L$1&gt;$G35,IF($B$15="he",IF($B$3="em",$H35*(1-EXP(-0.05599*(L$1-$G35)))*OFFSET('Exponential Model'!$I$72,($B$18-2000)+($G35-L$1),0),IF($B$3="dm",$H35*(1-EXP(-0.05599*(L$1-$G35)))*OFFSET('Dispersion Model'!$I$72,($B$18-2000)+($G35-L$1),0),IF($B$3="pm",$H35*(1-EXP(-0.05599*(L$1-$G35)))*OFFSET('Piston Model'!$I$72,($B$18-2000)+($G35-L$1),0),"Wrong Code in B3"))),IF($B$3="em",$H35*OFFSET('Exponential Model'!$I$72,($B$18-2000)+($G35-L$1),0),IF($B$3="dm",$H35*OFFSET('Dispersion Model'!$I$72,($B$18-2000)+($G35-L$1),0),IF($B$3="pm",$H35*OFFSET('Piston Model'!$I$72,($B$18-2000)+($G35-L$1),0),"Wrong Code in B3")))),0)</f>
        <v>0</v>
      </c>
      <c r="M35">
        <f ca="1">IF(M$1&gt;$G35,IF($B$15="he",IF($B$3="em",$H35*(1-EXP(-0.05599*(M$1-$G35)))*OFFSET('Exponential Model'!$I$72,($B$18-2000)+($G35-M$1),0),IF($B$3="dm",$H35*(1-EXP(-0.05599*(M$1-$G35)))*OFFSET('Dispersion Model'!$I$72,($B$18-2000)+($G35-M$1),0),IF($B$3="pm",$H35*(1-EXP(-0.05599*(M$1-$G35)))*OFFSET('Piston Model'!$I$72,($B$18-2000)+($G35-M$1),0),"Wrong Code in B3"))),IF($B$3="em",$H35*OFFSET('Exponential Model'!$I$72,($B$18-2000)+($G35-M$1),0),IF($B$3="dm",$H35*OFFSET('Dispersion Model'!$I$72,($B$18-2000)+($G35-M$1),0),IF($B$3="pm",$H35*OFFSET('Piston Model'!$I$72,($B$18-2000)+($G35-M$1),0),"Wrong Code in B3")))),0)</f>
        <v>0</v>
      </c>
      <c r="N35">
        <f ca="1">IF(N$1&gt;$G35,IF($B$15="he",IF($B$3="em",$H35*(1-EXP(-0.05599*(N$1-$G35)))*OFFSET('Exponential Model'!$I$72,($B$18-2000)+($G35-N$1),0),IF($B$3="dm",$H35*(1-EXP(-0.05599*(N$1-$G35)))*OFFSET('Dispersion Model'!$I$72,($B$18-2000)+($G35-N$1),0),IF($B$3="pm",$H35*(1-EXP(-0.05599*(N$1-$G35)))*OFFSET('Piston Model'!$I$72,($B$18-2000)+($G35-N$1),0),"Wrong Code in B3"))),IF($B$3="em",$H35*OFFSET('Exponential Model'!$I$72,($B$18-2000)+($G35-N$1),0),IF($B$3="dm",$H35*OFFSET('Dispersion Model'!$I$72,($B$18-2000)+($G35-N$1),0),IF($B$3="pm",$H35*OFFSET('Piston Model'!$I$72,($B$18-2000)+($G35-N$1),0),"Wrong Code in B3")))),0)</f>
        <v>0</v>
      </c>
      <c r="O35">
        <f ca="1">IF(O$1&gt;$G35,IF($B$15="he",IF($B$3="em",$H35*(1-EXP(-0.05599*(O$1-$G35)))*OFFSET('Exponential Model'!$I$72,($B$18-2000)+($G35-O$1),0),IF($B$3="dm",$H35*(1-EXP(-0.05599*(O$1-$G35)))*OFFSET('Dispersion Model'!$I$72,($B$18-2000)+($G35-O$1),0),IF($B$3="pm",$H35*(1-EXP(-0.05599*(O$1-$G35)))*OFFSET('Piston Model'!$I$72,($B$18-2000)+($G35-O$1),0),"Wrong Code in B3"))),IF($B$3="em",$H35*OFFSET('Exponential Model'!$I$72,($B$18-2000)+($G35-O$1),0),IF($B$3="dm",$H35*OFFSET('Dispersion Model'!$I$72,($B$18-2000)+($G35-O$1),0),IF($B$3="pm",$H35*OFFSET('Piston Model'!$I$72,($B$18-2000)+($G35-O$1),0),"Wrong Code in B3")))),0)</f>
        <v>0</v>
      </c>
      <c r="P35">
        <f ca="1">IF(P$1&gt;$G35,IF($B$15="he",IF($B$3="em",$H35*(1-EXP(-0.05599*(P$1-$G35)))*OFFSET('Exponential Model'!$I$72,($B$18-2000)+($G35-P$1),0),IF($B$3="dm",$H35*(1-EXP(-0.05599*(P$1-$G35)))*OFFSET('Dispersion Model'!$I$72,($B$18-2000)+($G35-P$1),0),IF($B$3="pm",$H35*(1-EXP(-0.05599*(P$1-$G35)))*OFFSET('Piston Model'!$I$72,($B$18-2000)+($G35-P$1),0),"Wrong Code in B3"))),IF($B$3="em",$H35*OFFSET('Exponential Model'!$I$72,($B$18-2000)+($G35-P$1),0),IF($B$3="dm",$H35*OFFSET('Dispersion Model'!$I$72,($B$18-2000)+($G35-P$1),0),IF($B$3="pm",$H35*OFFSET('Piston Model'!$I$72,($B$18-2000)+($G35-P$1),0),"Wrong Code in B3")))),0)</f>
        <v>0</v>
      </c>
      <c r="Q35">
        <f ca="1">IF(Q$1&gt;$G35,IF($B$15="he",IF($B$3="em",$H35*(1-EXP(-0.05599*(Q$1-$G35)))*OFFSET('Exponential Model'!$I$72,($B$18-2000)+($G35-Q$1),0),IF($B$3="dm",$H35*(1-EXP(-0.05599*(Q$1-$G35)))*OFFSET('Dispersion Model'!$I$72,($B$18-2000)+($G35-Q$1),0),IF($B$3="pm",$H35*(1-EXP(-0.05599*(Q$1-$G35)))*OFFSET('Piston Model'!$I$72,($B$18-2000)+($G35-Q$1),0),"Wrong Code in B3"))),IF($B$3="em",$H35*OFFSET('Exponential Model'!$I$72,($B$18-2000)+($G35-Q$1),0),IF($B$3="dm",$H35*OFFSET('Dispersion Model'!$I$72,($B$18-2000)+($G35-Q$1),0),IF($B$3="pm",$H35*OFFSET('Piston Model'!$I$72,($B$18-2000)+($G35-Q$1),0),"Wrong Code in B3")))),0)</f>
        <v>0</v>
      </c>
      <c r="R35">
        <f ca="1">IF(R$1&gt;$G35,IF($B$15="he",IF($B$3="em",$H35*(1-EXP(-0.05599*(R$1-$G35)))*OFFSET('Exponential Model'!$I$72,($B$18-2000)+($G35-R$1),0),IF($B$3="dm",$H35*(1-EXP(-0.05599*(R$1-$G35)))*OFFSET('Dispersion Model'!$I$72,($B$18-2000)+($G35-R$1),0),IF($B$3="pm",$H35*(1-EXP(-0.05599*(R$1-$G35)))*OFFSET('Piston Model'!$I$72,($B$18-2000)+($G35-R$1),0),"Wrong Code in B3"))),IF($B$3="em",$H35*OFFSET('Exponential Model'!$I$72,($B$18-2000)+($G35-R$1),0),IF($B$3="dm",$H35*OFFSET('Dispersion Model'!$I$72,($B$18-2000)+($G35-R$1),0),IF($B$3="pm",$H35*OFFSET('Piston Model'!$I$72,($B$18-2000)+($G35-R$1),0),"Wrong Code in B3")))),0)</f>
        <v>0</v>
      </c>
      <c r="S35">
        <f ca="1">IF(S$1&gt;$G35,IF($B$15="he",IF($B$3="em",$H35*(1-EXP(-0.05599*(S$1-$G35)))*OFFSET('Exponential Model'!$I$72,($B$18-2000)+($G35-S$1),0),IF($B$3="dm",$H35*(1-EXP(-0.05599*(S$1-$G35)))*OFFSET('Dispersion Model'!$I$72,($B$18-2000)+($G35-S$1),0),IF($B$3="pm",$H35*(1-EXP(-0.05599*(S$1-$G35)))*OFFSET('Piston Model'!$I$72,($B$18-2000)+($G35-S$1),0),"Wrong Code in B3"))),IF($B$3="em",$H35*OFFSET('Exponential Model'!$I$72,($B$18-2000)+($G35-S$1),0),IF($B$3="dm",$H35*OFFSET('Dispersion Model'!$I$72,($B$18-2000)+($G35-S$1),0),IF($B$3="pm",$H35*OFFSET('Piston Model'!$I$72,($B$18-2000)+($G35-S$1),0),"Wrong Code in B3")))),0)</f>
        <v>0</v>
      </c>
      <c r="T35">
        <f ca="1">IF(T$1&gt;$G35,IF($B$15="he",IF($B$3="em",$H35*(1-EXP(-0.05599*(T$1-$G35)))*OFFSET('Exponential Model'!$I$72,($B$18-2000)+($G35-T$1),0),IF($B$3="dm",$H35*(1-EXP(-0.05599*(T$1-$G35)))*OFFSET('Dispersion Model'!$I$72,($B$18-2000)+($G35-T$1),0),IF($B$3="pm",$H35*(1-EXP(-0.05599*(T$1-$G35)))*OFFSET('Piston Model'!$I$72,($B$18-2000)+($G35-T$1),0),"Wrong Code in B3"))),IF($B$3="em",$H35*OFFSET('Exponential Model'!$I$72,($B$18-2000)+($G35-T$1),0),IF($B$3="dm",$H35*OFFSET('Dispersion Model'!$I$72,($B$18-2000)+($G35-T$1),0),IF($B$3="pm",$H35*OFFSET('Piston Model'!$I$72,($B$18-2000)+($G35-T$1),0),"Wrong Code in B3")))),0)</f>
        <v>0</v>
      </c>
      <c r="U35">
        <f ca="1">IF(U$1&gt;$G35,IF($B$15="he",IF($B$3="em",$H35*(1-EXP(-0.05599*(U$1-$G35)))*OFFSET('Exponential Model'!$I$72,($B$18-2000)+($G35-U$1),0),IF($B$3="dm",$H35*(1-EXP(-0.05599*(U$1-$G35)))*OFFSET('Dispersion Model'!$I$72,($B$18-2000)+($G35-U$1),0),IF($B$3="pm",$H35*(1-EXP(-0.05599*(U$1-$G35)))*OFFSET('Piston Model'!$I$72,($B$18-2000)+($G35-U$1),0),"Wrong Code in B3"))),IF($B$3="em",$H35*OFFSET('Exponential Model'!$I$72,($B$18-2000)+($G35-U$1),0),IF($B$3="dm",$H35*OFFSET('Dispersion Model'!$I$72,($B$18-2000)+($G35-U$1),0),IF($B$3="pm",$H35*OFFSET('Piston Model'!$I$72,($B$18-2000)+($G35-U$1),0),"Wrong Code in B3")))),0)</f>
        <v>0</v>
      </c>
      <c r="V35">
        <f ca="1">IF(V$1&gt;$G35,IF($B$15="he",IF($B$3="em",$H35*(1-EXP(-0.05599*(V$1-$G35)))*OFFSET('Exponential Model'!$I$72,($B$18-2000)+($G35-V$1),0),IF($B$3="dm",$H35*(1-EXP(-0.05599*(V$1-$G35)))*OFFSET('Dispersion Model'!$I$72,($B$18-2000)+($G35-V$1),0),IF($B$3="pm",$H35*(1-EXP(-0.05599*(V$1-$G35)))*OFFSET('Piston Model'!$I$72,($B$18-2000)+($G35-V$1),0),"Wrong Code in B3"))),IF($B$3="em",$H35*OFFSET('Exponential Model'!$I$72,($B$18-2000)+($G35-V$1),0),IF($B$3="dm",$H35*OFFSET('Dispersion Model'!$I$72,($B$18-2000)+($G35-V$1),0),IF($B$3="pm",$H35*OFFSET('Piston Model'!$I$72,($B$18-2000)+($G35-V$1),0),"Wrong Code in B3")))),0)</f>
        <v>0</v>
      </c>
      <c r="W35">
        <f ca="1">IF(W$1&gt;$G35,IF($B$15="he",IF($B$3="em",$H35*(1-EXP(-0.05599*(W$1-$G35)))*OFFSET('Exponential Model'!$I$72,($B$18-2000)+($G35-W$1),0),IF($B$3="dm",$H35*(1-EXP(-0.05599*(W$1-$G35)))*OFFSET('Dispersion Model'!$I$72,($B$18-2000)+($G35-W$1),0),IF($B$3="pm",$H35*(1-EXP(-0.05599*(W$1-$G35)))*OFFSET('Piston Model'!$I$72,($B$18-2000)+($G35-W$1),0),"Wrong Code in B3"))),IF($B$3="em",$H35*OFFSET('Exponential Model'!$I$72,($B$18-2000)+($G35-W$1),0),IF($B$3="dm",$H35*OFFSET('Dispersion Model'!$I$72,($B$18-2000)+($G35-W$1),0),IF($B$3="pm",$H35*OFFSET('Piston Model'!$I$72,($B$18-2000)+($G35-W$1),0),"Wrong Code in B3")))),0)</f>
        <v>0</v>
      </c>
      <c r="X35">
        <f ca="1">IF(X$1&gt;$G35,IF($B$15="he",IF($B$3="em",$H35*(1-EXP(-0.05599*(X$1-$G35)))*OFFSET('Exponential Model'!$I$72,($B$18-2000)+($G35-X$1),0),IF($B$3="dm",$H35*(1-EXP(-0.05599*(X$1-$G35)))*OFFSET('Dispersion Model'!$I$72,($B$18-2000)+($G35-X$1),0),IF($B$3="pm",$H35*(1-EXP(-0.05599*(X$1-$G35)))*OFFSET('Piston Model'!$I$72,($B$18-2000)+($G35-X$1),0),"Wrong Code in B3"))),IF($B$3="em",$H35*OFFSET('Exponential Model'!$I$72,($B$18-2000)+($G35-X$1),0),IF($B$3="dm",$H35*OFFSET('Dispersion Model'!$I$72,($B$18-2000)+($G35-X$1),0),IF($B$3="pm",$H35*OFFSET('Piston Model'!$I$72,($B$18-2000)+($G35-X$1),0),"Wrong Code in B3")))),0)</f>
        <v>0</v>
      </c>
      <c r="Y35">
        <f ca="1">IF(Y$1&gt;$G35,IF($B$15="he",IF($B$3="em",$H35*(1-EXP(-0.05599*(Y$1-$G35)))*OFFSET('Exponential Model'!$I$72,($B$18-2000)+($G35-Y$1),0),IF($B$3="dm",$H35*(1-EXP(-0.05599*(Y$1-$G35)))*OFFSET('Dispersion Model'!$I$72,($B$18-2000)+($G35-Y$1),0),IF($B$3="pm",$H35*(1-EXP(-0.05599*(Y$1-$G35)))*OFFSET('Piston Model'!$I$72,($B$18-2000)+($G35-Y$1),0),"Wrong Code in B3"))),IF($B$3="em",$H35*OFFSET('Exponential Model'!$I$72,($B$18-2000)+($G35-Y$1),0),IF($B$3="dm",$H35*OFFSET('Dispersion Model'!$I$72,($B$18-2000)+($G35-Y$1),0),IF($B$3="pm",$H35*OFFSET('Piston Model'!$I$72,($B$18-2000)+($G35-Y$1),0),"Wrong Code in B3")))),0)</f>
        <v>0</v>
      </c>
      <c r="Z35">
        <f ca="1">IF(Z$1&gt;$G35,IF($B$15="he",IF($B$3="em",$H35*(1-EXP(-0.05599*(Z$1-$G35)))*OFFSET('Exponential Model'!$I$72,($B$18-2000)+($G35-Z$1),0),IF($B$3="dm",$H35*(1-EXP(-0.05599*(Z$1-$G35)))*OFFSET('Dispersion Model'!$I$72,($B$18-2000)+($G35-Z$1),0),IF($B$3="pm",$H35*(1-EXP(-0.05599*(Z$1-$G35)))*OFFSET('Piston Model'!$I$72,($B$18-2000)+($G35-Z$1),0),"Wrong Code in B3"))),IF($B$3="em",$H35*OFFSET('Exponential Model'!$I$72,($B$18-2000)+($G35-Z$1),0),IF($B$3="dm",$H35*OFFSET('Dispersion Model'!$I$72,($B$18-2000)+($G35-Z$1),0),IF($B$3="pm",$H35*OFFSET('Piston Model'!$I$72,($B$18-2000)+($G35-Z$1),0),"Wrong Code in B3")))),0)</f>
        <v>0</v>
      </c>
      <c r="AA35">
        <f ca="1">IF(AA$1&gt;$G35,IF($B$15="he",IF($B$3="em",$H35*(1-EXP(-0.05599*(AA$1-$G35)))*OFFSET('Exponential Model'!$I$72,($B$18-2000)+($G35-AA$1),0),IF($B$3="dm",$H35*(1-EXP(-0.05599*(AA$1-$G35)))*OFFSET('Dispersion Model'!$I$72,($B$18-2000)+($G35-AA$1),0),IF($B$3="pm",$H35*(1-EXP(-0.05599*(AA$1-$G35)))*OFFSET('Piston Model'!$I$72,($B$18-2000)+($G35-AA$1),0),"Wrong Code in B3"))),IF($B$3="em",$H35*OFFSET('Exponential Model'!$I$72,($B$18-2000)+($G35-AA$1),0),IF($B$3="dm",$H35*OFFSET('Dispersion Model'!$I$72,($B$18-2000)+($G35-AA$1),0),IF($B$3="pm",$H35*OFFSET('Piston Model'!$I$72,($B$18-2000)+($G35-AA$1),0),"Wrong Code in B3")))),0)</f>
        <v>0</v>
      </c>
      <c r="AB35">
        <f ca="1">IF(AB$1&gt;$G35,IF($B$15="he",IF($B$3="em",$H35*(1-EXP(-0.05599*(AB$1-$G35)))*OFFSET('Exponential Model'!$I$72,($B$18-2000)+($G35-AB$1),0),IF($B$3="dm",$H35*(1-EXP(-0.05599*(AB$1-$G35)))*OFFSET('Dispersion Model'!$I$72,($B$18-2000)+($G35-AB$1),0),IF($B$3="pm",$H35*(1-EXP(-0.05599*(AB$1-$G35)))*OFFSET('Piston Model'!$I$72,($B$18-2000)+($G35-AB$1),0),"Wrong Code in B3"))),IF($B$3="em",$H35*OFFSET('Exponential Model'!$I$72,($B$18-2000)+($G35-AB$1),0),IF($B$3="dm",$H35*OFFSET('Dispersion Model'!$I$72,($B$18-2000)+($G35-AB$1),0),IF($B$3="pm",$H35*OFFSET('Piston Model'!$I$72,($B$18-2000)+($G35-AB$1),0),"Wrong Code in B3")))),0)</f>
        <v>0</v>
      </c>
      <c r="AC35">
        <f ca="1">IF(AC$1&gt;$G35,IF($B$15="he",IF($B$3="em",$H35*(1-EXP(-0.05599*(AC$1-$G35)))*OFFSET('Exponential Model'!$I$72,($B$18-2000)+($G35-AC$1),0),IF($B$3="dm",$H35*(1-EXP(-0.05599*(AC$1-$G35)))*OFFSET('Dispersion Model'!$I$72,($B$18-2000)+($G35-AC$1),0),IF($B$3="pm",$H35*(1-EXP(-0.05599*(AC$1-$G35)))*OFFSET('Piston Model'!$I$72,($B$18-2000)+($G35-AC$1),0),"Wrong Code in B3"))),IF($B$3="em",$H35*OFFSET('Exponential Model'!$I$72,($B$18-2000)+($G35-AC$1),0),IF($B$3="dm",$H35*OFFSET('Dispersion Model'!$I$72,($B$18-2000)+($G35-AC$1),0),IF($B$3="pm",$H35*OFFSET('Piston Model'!$I$72,($B$18-2000)+($G35-AC$1),0),"Wrong Code in B3")))),0)</f>
        <v>0</v>
      </c>
      <c r="AD35">
        <f ca="1">IF(AD$1&gt;$G35,IF($B$15="he",IF($B$3="em",$H35*(1-EXP(-0.05599*(AD$1-$G35)))*OFFSET('Exponential Model'!$I$72,($B$18-2000)+($G35-AD$1),0),IF($B$3="dm",$H35*(1-EXP(-0.05599*(AD$1-$G35)))*OFFSET('Dispersion Model'!$I$72,($B$18-2000)+($G35-AD$1),0),IF($B$3="pm",$H35*(1-EXP(-0.05599*(AD$1-$G35)))*OFFSET('Piston Model'!$I$72,($B$18-2000)+($G35-AD$1),0),"Wrong Code in B3"))),IF($B$3="em",$H35*OFFSET('Exponential Model'!$I$72,($B$18-2000)+($G35-AD$1),0),IF($B$3="dm",$H35*OFFSET('Dispersion Model'!$I$72,($B$18-2000)+($G35-AD$1),0),IF($B$3="pm",$H35*OFFSET('Piston Model'!$I$72,($B$18-2000)+($G35-AD$1),0),"Wrong Code in B3")))),0)</f>
        <v>0</v>
      </c>
      <c r="AE35">
        <f ca="1">IF(AE$1&gt;$G35,IF($B$15="he",IF($B$3="em",$H35*(1-EXP(-0.05599*(AE$1-$G35)))*OFFSET('Exponential Model'!$I$72,($B$18-2000)+($G35-AE$1),0),IF($B$3="dm",$H35*(1-EXP(-0.05599*(AE$1-$G35)))*OFFSET('Dispersion Model'!$I$72,($B$18-2000)+($G35-AE$1),0),IF($B$3="pm",$H35*(1-EXP(-0.05599*(AE$1-$G35)))*OFFSET('Piston Model'!$I$72,($B$18-2000)+($G35-AE$1),0),"Wrong Code in B3"))),IF($B$3="em",$H35*OFFSET('Exponential Model'!$I$72,($B$18-2000)+($G35-AE$1),0),IF($B$3="dm",$H35*OFFSET('Dispersion Model'!$I$72,($B$18-2000)+($G35-AE$1),0),IF($B$3="pm",$H35*OFFSET('Piston Model'!$I$72,($B$18-2000)+($G35-AE$1),0),"Wrong Code in B3")))),0)</f>
        <v>0</v>
      </c>
      <c r="AF35">
        <f ca="1">IF(AF$1&gt;$G35,IF($B$15="he",IF($B$3="em",$H35*(1-EXP(-0.05599*(AF$1-$G35)))*OFFSET('Exponential Model'!$I$72,($B$18-2000)+($G35-AF$1),0),IF($B$3="dm",$H35*(1-EXP(-0.05599*(AF$1-$G35)))*OFFSET('Dispersion Model'!$I$72,($B$18-2000)+($G35-AF$1),0),IF($B$3="pm",$H35*(1-EXP(-0.05599*(AF$1-$G35)))*OFFSET('Piston Model'!$I$72,($B$18-2000)+($G35-AF$1),0),"Wrong Code in B3"))),IF($B$3="em",$H35*OFFSET('Exponential Model'!$I$72,($B$18-2000)+($G35-AF$1),0),IF($B$3="dm",$H35*OFFSET('Dispersion Model'!$I$72,($B$18-2000)+($G35-AF$1),0),IF($B$3="pm",$H35*OFFSET('Piston Model'!$I$72,($B$18-2000)+($G35-AF$1),0),"Wrong Code in B3")))),0)</f>
        <v>49.3</v>
      </c>
      <c r="AG35">
        <f ca="1">IF(AG$1&gt;$G35,IF($B$15="he",IF($B$3="em",$H35*(1-EXP(-0.05599*(AG$1-$G35)))*OFFSET('Exponential Model'!$I$72,($B$18-2000)+($G35-AG$1),0),IF($B$3="dm",$H35*(1-EXP(-0.05599*(AG$1-$G35)))*OFFSET('Dispersion Model'!$I$72,($B$18-2000)+($G35-AG$1),0),IF($B$3="pm",$H35*(1-EXP(-0.05599*(AG$1-$G35)))*OFFSET('Piston Model'!$I$72,($B$18-2000)+($G35-AG$1),0),"Wrong Code in B3"))),IF($B$3="em",$H35*OFFSET('Exponential Model'!$I$72,($B$18-2000)+($G35-AG$1),0),IF($B$3="dm",$H35*OFFSET('Dispersion Model'!$I$72,($B$18-2000)+($G35-AG$1),0),IF($B$3="pm",$H35*OFFSET('Piston Model'!$I$72,($B$18-2000)+($G35-AG$1),0),"Wrong Code in B3")))),0)</f>
        <v>0</v>
      </c>
      <c r="AH35">
        <f ca="1">IF(AH$1&gt;$G35,IF($B$15="he",IF($B$3="em",$H35*(1-EXP(-0.05599*(AH$1-$G35)))*OFFSET('Exponential Model'!$I$72,($B$18-2000)+($G35-AH$1),0),IF($B$3="dm",$H35*(1-EXP(-0.05599*(AH$1-$G35)))*OFFSET('Dispersion Model'!$I$72,($B$18-2000)+($G35-AH$1),0),IF($B$3="pm",$H35*(1-EXP(-0.05599*(AH$1-$G35)))*OFFSET('Piston Model'!$I$72,($B$18-2000)+($G35-AH$1),0),"Wrong Code in B3"))),IF($B$3="em",$H35*OFFSET('Exponential Model'!$I$72,($B$18-2000)+($G35-AH$1),0),IF($B$3="dm",$H35*OFFSET('Dispersion Model'!$I$72,($B$18-2000)+($G35-AH$1),0),IF($B$3="pm",$H35*OFFSET('Piston Model'!$I$72,($B$18-2000)+($G35-AH$1),0),"Wrong Code in B3")))),0)</f>
        <v>0</v>
      </c>
      <c r="AI35">
        <f ca="1">IF(AI$1&gt;$G35,IF($B$15="he",IF($B$3="em",$H35*(1-EXP(-0.05599*(AI$1-$G35)))*OFFSET('Exponential Model'!$I$72,($B$18-2000)+($G35-AI$1),0),IF($B$3="dm",$H35*(1-EXP(-0.05599*(AI$1-$G35)))*OFFSET('Dispersion Model'!$I$72,($B$18-2000)+($G35-AI$1),0),IF($B$3="pm",$H35*(1-EXP(-0.05599*(AI$1-$G35)))*OFFSET('Piston Model'!$I$72,($B$18-2000)+($G35-AI$1),0),"Wrong Code in B3"))),IF($B$3="em",$H35*OFFSET('Exponential Model'!$I$72,($B$18-2000)+($G35-AI$1),0),IF($B$3="dm",$H35*OFFSET('Dispersion Model'!$I$72,($B$18-2000)+($G35-AI$1),0),IF($B$3="pm",$H35*OFFSET('Piston Model'!$I$72,($B$18-2000)+($G35-AI$1),0),"Wrong Code in B3")))),0)</f>
        <v>0</v>
      </c>
      <c r="AJ35">
        <f ca="1">IF(AJ$1&gt;$G35,IF($B$15="he",IF($B$3="em",$H35*(1-EXP(-0.05599*(AJ$1-$G35)))*OFFSET('Exponential Model'!$I$72,($B$18-2000)+($G35-AJ$1),0),IF($B$3="dm",$H35*(1-EXP(-0.05599*(AJ$1-$G35)))*OFFSET('Dispersion Model'!$I$72,($B$18-2000)+($G35-AJ$1),0),IF($B$3="pm",$H35*(1-EXP(-0.05599*(AJ$1-$G35)))*OFFSET('Piston Model'!$I$72,($B$18-2000)+($G35-AJ$1),0),"Wrong Code in B3"))),IF($B$3="em",$H35*OFFSET('Exponential Model'!$I$72,($B$18-2000)+($G35-AJ$1),0),IF($B$3="dm",$H35*OFFSET('Dispersion Model'!$I$72,($B$18-2000)+($G35-AJ$1),0),IF($B$3="pm",$H35*OFFSET('Piston Model'!$I$72,($B$18-2000)+($G35-AJ$1),0),"Wrong Code in B3")))),0)</f>
        <v>0</v>
      </c>
      <c r="AK35">
        <f ca="1">IF(AK$1&gt;$G35,IF($B$15="he",IF($B$3="em",$H35*(1-EXP(-0.05599*(AK$1-$G35)))*OFFSET('Exponential Model'!$I$72,($B$18-2000)+($G35-AK$1),0),IF($B$3="dm",$H35*(1-EXP(-0.05599*(AK$1-$G35)))*OFFSET('Dispersion Model'!$I$72,($B$18-2000)+($G35-AK$1),0),IF($B$3="pm",$H35*(1-EXP(-0.05599*(AK$1-$G35)))*OFFSET('Piston Model'!$I$72,($B$18-2000)+($G35-AK$1),0),"Wrong Code in B3"))),IF($B$3="em",$H35*OFFSET('Exponential Model'!$I$72,($B$18-2000)+($G35-AK$1),0),IF($B$3="dm",$H35*OFFSET('Dispersion Model'!$I$72,($B$18-2000)+($G35-AK$1),0),IF($B$3="pm",$H35*OFFSET('Piston Model'!$I$72,($B$18-2000)+($G35-AK$1),0),"Wrong Code in B3")))),0)</f>
        <v>0</v>
      </c>
      <c r="AL35">
        <f ca="1">IF(AL$1&gt;$G35,IF($B$15="he",IF($B$3="em",$H35*(1-EXP(-0.05599*(AL$1-$G35)))*OFFSET('Exponential Model'!$I$72,($B$18-2000)+($G35-AL$1),0),IF($B$3="dm",$H35*(1-EXP(-0.05599*(AL$1-$G35)))*OFFSET('Dispersion Model'!$I$72,($B$18-2000)+($G35-AL$1),0),IF($B$3="pm",$H35*(1-EXP(-0.05599*(AL$1-$G35)))*OFFSET('Piston Model'!$I$72,($B$18-2000)+($G35-AL$1),0),"Wrong Code in B3"))),IF($B$3="em",$H35*OFFSET('Exponential Model'!$I$72,($B$18-2000)+($G35-AL$1),0),IF($B$3="dm",$H35*OFFSET('Dispersion Model'!$I$72,($B$18-2000)+($G35-AL$1),0),IF($B$3="pm",$H35*OFFSET('Piston Model'!$I$72,($B$18-2000)+($G35-AL$1),0),"Wrong Code in B3")))),0)</f>
        <v>0</v>
      </c>
      <c r="AM35">
        <f ca="1">IF(AM$1&gt;$G35,IF($B$15="he",IF($B$3="em",$H35*(1-EXP(-0.05599*(AM$1-$G35)))*OFFSET('Exponential Model'!$I$72,($B$18-2000)+($G35-AM$1),0),IF($B$3="dm",$H35*(1-EXP(-0.05599*(AM$1-$G35)))*OFFSET('Dispersion Model'!$I$72,($B$18-2000)+($G35-AM$1),0),IF($B$3="pm",$H35*(1-EXP(-0.05599*(AM$1-$G35)))*OFFSET('Piston Model'!$I$72,($B$18-2000)+($G35-AM$1),0),"Wrong Code in B3"))),IF($B$3="em",$H35*OFFSET('Exponential Model'!$I$72,($B$18-2000)+($G35-AM$1),0),IF($B$3="dm",$H35*OFFSET('Dispersion Model'!$I$72,($B$18-2000)+($G35-AM$1),0),IF($B$3="pm",$H35*OFFSET('Piston Model'!$I$72,($B$18-2000)+($G35-AM$1),0),"Wrong Code in B3")))),0)</f>
        <v>0</v>
      </c>
      <c r="AN35">
        <f ca="1">IF(AN$1&gt;$G35,IF($B$15="he",IF($B$3="em",$H35*(1-EXP(-0.05599*(AN$1-$G35)))*OFFSET('Exponential Model'!$I$72,($B$18-2000)+($G35-AN$1),0),IF($B$3="dm",$H35*(1-EXP(-0.05599*(AN$1-$G35)))*OFFSET('Dispersion Model'!$I$72,($B$18-2000)+($G35-AN$1),0),IF($B$3="pm",$H35*(1-EXP(-0.05599*(AN$1-$G35)))*OFFSET('Piston Model'!$I$72,($B$18-2000)+($G35-AN$1),0),"Wrong Code in B3"))),IF($B$3="em",$H35*OFFSET('Exponential Model'!$I$72,($B$18-2000)+($G35-AN$1),0),IF($B$3="dm",$H35*OFFSET('Dispersion Model'!$I$72,($B$18-2000)+($G35-AN$1),0),IF($B$3="pm",$H35*OFFSET('Piston Model'!$I$72,($B$18-2000)+($G35-AN$1),0),"Wrong Code in B3")))),0)</f>
        <v>0</v>
      </c>
      <c r="AO35">
        <f ca="1">IF(AO$1&gt;$G35,IF($B$15="he",IF($B$3="em",$H35*(1-EXP(-0.05599*(AO$1-$G35)))*OFFSET('Exponential Model'!$I$72,($B$18-2000)+($G35-AO$1),0),IF($B$3="dm",$H35*(1-EXP(-0.05599*(AO$1-$G35)))*OFFSET('Dispersion Model'!$I$72,($B$18-2000)+($G35-AO$1),0),IF($B$3="pm",$H35*(1-EXP(-0.05599*(AO$1-$G35)))*OFFSET('Piston Model'!$I$72,($B$18-2000)+($G35-AO$1),0),"Wrong Code in B3"))),IF($B$3="em",$H35*OFFSET('Exponential Model'!$I$72,($B$18-2000)+($G35-AO$1),0),IF($B$3="dm",$H35*OFFSET('Dispersion Model'!$I$72,($B$18-2000)+($G35-AO$1),0),IF($B$3="pm",$H35*OFFSET('Piston Model'!$I$72,($B$18-2000)+($G35-AO$1),0),"Wrong Code in B3")))),0)</f>
        <v>0</v>
      </c>
      <c r="AP35">
        <f ca="1">IF(AP$1&gt;$G35,IF($B$15="he",IF($B$3="em",$H35*(1-EXP(-0.05599*(AP$1-$G35)))*OFFSET('Exponential Model'!$I$72,($B$18-2000)+($G35-AP$1),0),IF($B$3="dm",$H35*(1-EXP(-0.05599*(AP$1-$G35)))*OFFSET('Dispersion Model'!$I$72,($B$18-2000)+($G35-AP$1),0),IF($B$3="pm",$H35*(1-EXP(-0.05599*(AP$1-$G35)))*OFFSET('Piston Model'!$I$72,($B$18-2000)+($G35-AP$1),0),"Wrong Code in B3"))),IF($B$3="em",$H35*OFFSET('Exponential Model'!$I$72,($B$18-2000)+($G35-AP$1),0),IF($B$3="dm",$H35*OFFSET('Dispersion Model'!$I$72,($B$18-2000)+($G35-AP$1),0),IF($B$3="pm",$H35*OFFSET('Piston Model'!$I$72,($B$18-2000)+($G35-AP$1),0),"Wrong Code in B3")))),0)</f>
        <v>0</v>
      </c>
      <c r="AQ35">
        <f ca="1">IF(AQ$1&gt;$G35,IF($B$15="he",IF($B$3="em",$H35*(1-EXP(-0.05599*(AQ$1-$G35)))*OFFSET('Exponential Model'!$I$72,($B$18-2000)+($G35-AQ$1),0),IF($B$3="dm",$H35*(1-EXP(-0.05599*(AQ$1-$G35)))*OFFSET('Dispersion Model'!$I$72,($B$18-2000)+($G35-AQ$1),0),IF($B$3="pm",$H35*(1-EXP(-0.05599*(AQ$1-$G35)))*OFFSET('Piston Model'!$I$72,($B$18-2000)+($G35-AQ$1),0),"Wrong Code in B3"))),IF($B$3="em",$H35*OFFSET('Exponential Model'!$I$72,($B$18-2000)+($G35-AQ$1),0),IF($B$3="dm",$H35*OFFSET('Dispersion Model'!$I$72,($B$18-2000)+($G35-AQ$1),0),IF($B$3="pm",$H35*OFFSET('Piston Model'!$I$72,($B$18-2000)+($G35-AQ$1),0),"Wrong Code in B3")))),0)</f>
        <v>0</v>
      </c>
      <c r="AR35">
        <f ca="1">IF(AR$1&gt;$G35,IF($B$15="he",IF($B$3="em",$H35*(1-EXP(-0.05599*(AR$1-$G35)))*OFFSET('Exponential Model'!$I$72,($B$18-2000)+($G35-AR$1),0),IF($B$3="dm",$H35*(1-EXP(-0.05599*(AR$1-$G35)))*OFFSET('Dispersion Model'!$I$72,($B$18-2000)+($G35-AR$1),0),IF($B$3="pm",$H35*(1-EXP(-0.05599*(AR$1-$G35)))*OFFSET('Piston Model'!$I$72,($B$18-2000)+($G35-AR$1),0),"Wrong Code in B3"))),IF($B$3="em",$H35*OFFSET('Exponential Model'!$I$72,($B$18-2000)+($G35-AR$1),0),IF($B$3="dm",$H35*OFFSET('Dispersion Model'!$I$72,($B$18-2000)+($G35-AR$1),0),IF($B$3="pm",$H35*OFFSET('Piston Model'!$I$72,($B$18-2000)+($G35-AR$1),0),"Wrong Code in B3")))),0)</f>
        <v>0</v>
      </c>
      <c r="AS35">
        <f ca="1">IF(AS$1&gt;$G35,IF($B$15="he",IF($B$3="em",$H35*(1-EXP(-0.05599*(AS$1-$G35)))*OFFSET('Exponential Model'!$I$72,($B$18-2000)+($G35-AS$1),0),IF($B$3="dm",$H35*(1-EXP(-0.05599*(AS$1-$G35)))*OFFSET('Dispersion Model'!$I$72,($B$18-2000)+($G35-AS$1),0),IF($B$3="pm",$H35*(1-EXP(-0.05599*(AS$1-$G35)))*OFFSET('Piston Model'!$I$72,($B$18-2000)+($G35-AS$1),0),"Wrong Code in B3"))),IF($B$3="em",$H35*OFFSET('Exponential Model'!$I$72,($B$18-2000)+($G35-AS$1),0),IF($B$3="dm",$H35*OFFSET('Dispersion Model'!$I$72,($B$18-2000)+($G35-AS$1),0),IF($B$3="pm",$H35*OFFSET('Piston Model'!$I$72,($B$18-2000)+($G35-AS$1),0),"Wrong Code in B3")))),0)</f>
        <v>0</v>
      </c>
      <c r="AT35">
        <f ca="1">IF(AT$1&gt;$G35,IF($B$15="he",IF($B$3="em",$H35*(1-EXP(-0.05599*(AT$1-$G35)))*OFFSET('Exponential Model'!$I$72,($B$18-2000)+($G35-AT$1),0),IF($B$3="dm",$H35*(1-EXP(-0.05599*(AT$1-$G35)))*OFFSET('Dispersion Model'!$I$72,($B$18-2000)+($G35-AT$1),0),IF($B$3="pm",$H35*(1-EXP(-0.05599*(AT$1-$G35)))*OFFSET('Piston Model'!$I$72,($B$18-2000)+($G35-AT$1),0),"Wrong Code in B3"))),IF($B$3="em",$H35*OFFSET('Exponential Model'!$I$72,($B$18-2000)+($G35-AT$1),0),IF($B$3="dm",$H35*OFFSET('Dispersion Model'!$I$72,($B$18-2000)+($G35-AT$1),0),IF($B$3="pm",$H35*OFFSET('Piston Model'!$I$72,($B$18-2000)+($G35-AT$1),0),"Wrong Code in B3")))),0)</f>
        <v>0</v>
      </c>
      <c r="AU35">
        <f ca="1">IF(AU$1&gt;$G35,IF($B$15="he",IF($B$3="em",$H35*(1-EXP(-0.05599*(AU$1-$G35)))*OFFSET('Exponential Model'!$I$72,($B$18-2000)+($G35-AU$1),0),IF($B$3="dm",$H35*(1-EXP(-0.05599*(AU$1-$G35)))*OFFSET('Dispersion Model'!$I$72,($B$18-2000)+($G35-AU$1),0),IF($B$3="pm",$H35*(1-EXP(-0.05599*(AU$1-$G35)))*OFFSET('Piston Model'!$I$72,($B$18-2000)+($G35-AU$1),0),"Wrong Code in B3"))),IF($B$3="em",$H35*OFFSET('Exponential Model'!$I$72,($B$18-2000)+($G35-AU$1),0),IF($B$3="dm",$H35*OFFSET('Dispersion Model'!$I$72,($B$18-2000)+($G35-AU$1),0),IF($B$3="pm",$H35*OFFSET('Piston Model'!$I$72,($B$18-2000)+($G35-AU$1),0),"Wrong Code in B3")))),0)</f>
        <v>0</v>
      </c>
      <c r="AV35">
        <f ca="1">IF(AV$1&gt;$G35,IF($B$15="he",IF($B$3="em",$H35*(1-EXP(-0.05599*(AV$1-$G35)))*OFFSET('Exponential Model'!$I$72,($B$18-2000)+($G35-AV$1),0),IF($B$3="dm",$H35*(1-EXP(-0.05599*(AV$1-$G35)))*OFFSET('Dispersion Model'!$I$72,($B$18-2000)+($G35-AV$1),0),IF($B$3="pm",$H35*(1-EXP(-0.05599*(AV$1-$G35)))*OFFSET('Piston Model'!$I$72,($B$18-2000)+($G35-AV$1),0),"Wrong Code in B3"))),IF($B$3="em",$H35*OFFSET('Exponential Model'!$I$72,($B$18-2000)+($G35-AV$1),0),IF($B$3="dm",$H35*OFFSET('Dispersion Model'!$I$72,($B$18-2000)+($G35-AV$1),0),IF($B$3="pm",$H35*OFFSET('Piston Model'!$I$72,($B$18-2000)+($G35-AV$1),0),"Wrong Code in B3")))),0)</f>
        <v>0</v>
      </c>
      <c r="AW35">
        <f ca="1">IF(AW$1&gt;$G35,IF($B$15="he",IF($B$3="em",$H35*(1-EXP(-0.05599*(AW$1-$G35)))*OFFSET('Exponential Model'!$I$72,($B$18-2000)+($G35-AW$1),0),IF($B$3="dm",$H35*(1-EXP(-0.05599*(AW$1-$G35)))*OFFSET('Dispersion Model'!$I$72,($B$18-2000)+($G35-AW$1),0),IF($B$3="pm",$H35*(1-EXP(-0.05599*(AW$1-$G35)))*OFFSET('Piston Model'!$I$72,($B$18-2000)+($G35-AW$1),0),"Wrong Code in B3"))),IF($B$3="em",$H35*OFFSET('Exponential Model'!$I$72,($B$18-2000)+($G35-AW$1),0),IF($B$3="dm",$H35*OFFSET('Dispersion Model'!$I$72,($B$18-2000)+($G35-AW$1),0),IF($B$3="pm",$H35*OFFSET('Piston Model'!$I$72,($B$18-2000)+($G35-AW$1),0),"Wrong Code in B3")))),0)</f>
        <v>0</v>
      </c>
      <c r="AX35">
        <f ca="1">IF(AX$1&gt;$G35,IF($B$15="he",IF($B$3="em",$H35*(1-EXP(-0.05599*(AX$1-$G35)))*OFFSET('Exponential Model'!$I$72,($B$18-2000)+($G35-AX$1),0),IF($B$3="dm",$H35*(1-EXP(-0.05599*(AX$1-$G35)))*OFFSET('Dispersion Model'!$I$72,($B$18-2000)+($G35-AX$1),0),IF($B$3="pm",$H35*(1-EXP(-0.05599*(AX$1-$G35)))*OFFSET('Piston Model'!$I$72,($B$18-2000)+($G35-AX$1),0),"Wrong Code in B3"))),IF($B$3="em",$H35*OFFSET('Exponential Model'!$I$72,($B$18-2000)+($G35-AX$1),0),IF($B$3="dm",$H35*OFFSET('Dispersion Model'!$I$72,($B$18-2000)+($G35-AX$1),0),IF($B$3="pm",$H35*OFFSET('Piston Model'!$I$72,($B$18-2000)+($G35-AX$1),0),"Wrong Code in B3")))),0)</f>
        <v>0</v>
      </c>
      <c r="AY35">
        <f ca="1">IF(AY$1&gt;$G35,IF($B$15="he",IF($B$3="em",$H35*(1-EXP(-0.05599*(AY$1-$G35)))*OFFSET('Exponential Model'!$I$72,($B$18-2000)+($G35-AY$1),0),IF($B$3="dm",$H35*(1-EXP(-0.05599*(AY$1-$G35)))*OFFSET('Dispersion Model'!$I$72,($B$18-2000)+($G35-AY$1),0),IF($B$3="pm",$H35*(1-EXP(-0.05599*(AY$1-$G35)))*OFFSET('Piston Model'!$I$72,($B$18-2000)+($G35-AY$1),0),"Wrong Code in B3"))),IF($B$3="em",$H35*OFFSET('Exponential Model'!$I$72,($B$18-2000)+($G35-AY$1),0),IF($B$3="dm",$H35*OFFSET('Dispersion Model'!$I$72,($B$18-2000)+($G35-AY$1),0),IF($B$3="pm",$H35*OFFSET('Piston Model'!$I$72,($B$18-2000)+($G35-AY$1),0),"Wrong Code in B3")))),0)</f>
        <v>0</v>
      </c>
      <c r="AZ35">
        <f ca="1">IF(AZ$1&gt;$G35,IF($B$15="he",IF($B$3="em",$H35*(1-EXP(-0.05599*(AZ$1-$G35)))*OFFSET('Exponential Model'!$I$72,($B$18-2000)+($G35-AZ$1),0),IF($B$3="dm",$H35*(1-EXP(-0.05599*(AZ$1-$G35)))*OFFSET('Dispersion Model'!$I$72,($B$18-2000)+($G35-AZ$1),0),IF($B$3="pm",$H35*(1-EXP(-0.05599*(AZ$1-$G35)))*OFFSET('Piston Model'!$I$72,($B$18-2000)+($G35-AZ$1),0),"Wrong Code in B3"))),IF($B$3="em",$H35*OFFSET('Exponential Model'!$I$72,($B$18-2000)+($G35-AZ$1),0),IF($B$3="dm",$H35*OFFSET('Dispersion Model'!$I$72,($B$18-2000)+($G35-AZ$1),0),IF($B$3="pm",$H35*OFFSET('Piston Model'!$I$72,($B$18-2000)+($G35-AZ$1),0),"Wrong Code in B3")))),0)</f>
        <v>0</v>
      </c>
      <c r="BA35">
        <f ca="1">IF(BA$1&gt;$G35,IF($B$15="he",IF($B$3="em",$H35*(1-EXP(-0.05599*(BA$1-$G35)))*OFFSET('Exponential Model'!$I$72,($B$18-2000)+($G35-BA$1),0),IF($B$3="dm",$H35*(1-EXP(-0.05599*(BA$1-$G35)))*OFFSET('Dispersion Model'!$I$72,($B$18-2000)+($G35-BA$1),0),IF($B$3="pm",$H35*(1-EXP(-0.05599*(BA$1-$G35)))*OFFSET('Piston Model'!$I$72,($B$18-2000)+($G35-BA$1),0),"Wrong Code in B3"))),IF($B$3="em",$H35*OFFSET('Exponential Model'!$I$72,($B$18-2000)+($G35-BA$1),0),IF($B$3="dm",$H35*OFFSET('Dispersion Model'!$I$72,($B$18-2000)+($G35-BA$1),0),IF($B$3="pm",$H35*OFFSET('Piston Model'!$I$72,($B$18-2000)+($G35-BA$1),0),"Wrong Code in B3")))),0)</f>
        <v>0</v>
      </c>
      <c r="BB35">
        <f ca="1">IF(BB$1&gt;$G35,IF($B$15="he",IF($B$3="em",$H35*(1-EXP(-0.05599*(BB$1-$G35)))*OFFSET('Exponential Model'!$I$72,($B$18-2000)+($G35-BB$1),0),IF($B$3="dm",$H35*(1-EXP(-0.05599*(BB$1-$G35)))*OFFSET('Dispersion Model'!$I$72,($B$18-2000)+($G35-BB$1),0),IF($B$3="pm",$H35*(1-EXP(-0.05599*(BB$1-$G35)))*OFFSET('Piston Model'!$I$72,($B$18-2000)+($G35-BB$1),0),"Wrong Code in B3"))),IF($B$3="em",$H35*OFFSET('Exponential Model'!$I$72,($B$18-2000)+($G35-BB$1),0),IF($B$3="dm",$H35*OFFSET('Dispersion Model'!$I$72,($B$18-2000)+($G35-BB$1),0),IF($B$3="pm",$H35*OFFSET('Piston Model'!$I$72,($B$18-2000)+($G35-BB$1),0),"Wrong Code in B3")))),0)</f>
        <v>0</v>
      </c>
      <c r="BC35">
        <f ca="1">IF(BC$1&gt;$G35,IF($B$15="he",IF($B$3="em",$H35*(1-EXP(-0.05599*(BC$1-$G35)))*OFFSET('Exponential Model'!$I$72,($B$18-2000)+($G35-BC$1),0),IF($B$3="dm",$H35*(1-EXP(-0.05599*(BC$1-$G35)))*OFFSET('Dispersion Model'!$I$72,($B$18-2000)+($G35-BC$1),0),IF($B$3="pm",$H35*(1-EXP(-0.05599*(BC$1-$G35)))*OFFSET('Piston Model'!$I$72,($B$18-2000)+($G35-BC$1),0),"Wrong Code in B3"))),IF($B$3="em",$H35*OFFSET('Exponential Model'!$I$72,($B$18-2000)+($G35-BC$1),0),IF($B$3="dm",$H35*OFFSET('Dispersion Model'!$I$72,($B$18-2000)+($G35-BC$1),0),IF($B$3="pm",$H35*OFFSET('Piston Model'!$I$72,($B$18-2000)+($G35-BC$1),0),"Wrong Code in B3")))),0)</f>
        <v>0</v>
      </c>
      <c r="BD35">
        <f ca="1">IF(BD$1&gt;$G35,IF($B$15="he",IF($B$3="em",$H35*(1-EXP(-0.05599*(BD$1-$G35)))*OFFSET('Exponential Model'!$I$72,($B$18-2000)+($G35-BD$1),0),IF($B$3="dm",$H35*(1-EXP(-0.05599*(BD$1-$G35)))*OFFSET('Dispersion Model'!$I$72,($B$18-2000)+($G35-BD$1),0),IF($B$3="pm",$H35*(1-EXP(-0.05599*(BD$1-$G35)))*OFFSET('Piston Model'!$I$72,($B$18-2000)+($G35-BD$1),0),"Wrong Code in B3"))),IF($B$3="em",$H35*OFFSET('Exponential Model'!$I$72,($B$18-2000)+($G35-BD$1),0),IF($B$3="dm",$H35*OFFSET('Dispersion Model'!$I$72,($B$18-2000)+($G35-BD$1),0),IF($B$3="pm",$H35*OFFSET('Piston Model'!$I$72,($B$18-2000)+($G35-BD$1),0),"Wrong Code in B3")))),0)</f>
        <v>0</v>
      </c>
      <c r="BE35">
        <f ca="1">IF(BE$1&gt;$G35,IF($B$15="he",IF($B$3="em",$H35*(1-EXP(-0.05599*(BE$1-$G35)))*OFFSET('Exponential Model'!$I$72,($B$18-2000)+($G35-BE$1),0),IF($B$3="dm",$H35*(1-EXP(-0.05599*(BE$1-$G35)))*OFFSET('Dispersion Model'!$I$72,($B$18-2000)+($G35-BE$1),0),IF($B$3="pm",$H35*(1-EXP(-0.05599*(BE$1-$G35)))*OFFSET('Piston Model'!$I$72,($B$18-2000)+($G35-BE$1),0),"Wrong Code in B3"))),IF($B$3="em",$H35*OFFSET('Exponential Model'!$I$72,($B$18-2000)+($G35-BE$1),0),IF($B$3="dm",$H35*OFFSET('Dispersion Model'!$I$72,($B$18-2000)+($G35-BE$1),0),IF($B$3="pm",$H35*OFFSET('Piston Model'!$I$72,($B$18-2000)+($G35-BE$1),0),"Wrong Code in B3")))),0)</f>
        <v>0</v>
      </c>
      <c r="BF35">
        <f ca="1">IF(BF$1&gt;$G35,IF($B$15="he",IF($B$3="em",$H35*(1-EXP(-0.05599*(BF$1-$G35)))*OFFSET('Exponential Model'!$I$72,($B$18-2000)+($G35-BF$1),0),IF($B$3="dm",$H35*(1-EXP(-0.05599*(BF$1-$G35)))*OFFSET('Dispersion Model'!$I$72,($B$18-2000)+($G35-BF$1),0),IF($B$3="pm",$H35*(1-EXP(-0.05599*(BF$1-$G35)))*OFFSET('Piston Model'!$I$72,($B$18-2000)+($G35-BF$1),0),"Wrong Code in B3"))),IF($B$3="em",$H35*OFFSET('Exponential Model'!$I$72,($B$18-2000)+($G35-BF$1),0),IF($B$3="dm",$H35*OFFSET('Dispersion Model'!$I$72,($B$18-2000)+($G35-BF$1),0),IF($B$3="pm",$H35*OFFSET('Piston Model'!$I$72,($B$18-2000)+($G35-BF$1),0),"Wrong Code in B3")))),0)</f>
        <v>0</v>
      </c>
      <c r="BG35">
        <f ca="1">IF(BG$1&gt;$G35,IF($B$15="he",IF($B$3="em",$H35*(1-EXP(-0.05599*(BG$1-$G35)))*OFFSET('Exponential Model'!$I$72,($B$18-2000)+($G35-BG$1),0),IF($B$3="dm",$H35*(1-EXP(-0.05599*(BG$1-$G35)))*OFFSET('Dispersion Model'!$I$72,($B$18-2000)+($G35-BG$1),0),IF($B$3="pm",$H35*(1-EXP(-0.05599*(BG$1-$G35)))*OFFSET('Piston Model'!$I$72,($B$18-2000)+($G35-BG$1),0),"Wrong Code in B3"))),IF($B$3="em",$H35*OFFSET('Exponential Model'!$I$72,($B$18-2000)+($G35-BG$1),0),IF($B$3="dm",$H35*OFFSET('Dispersion Model'!$I$72,($B$18-2000)+($G35-BG$1),0),IF($B$3="pm",$H35*OFFSET('Piston Model'!$I$72,($B$18-2000)+($G35-BG$1),0),"Wrong Code in B3")))),0)</f>
        <v>0</v>
      </c>
    </row>
    <row r="36" spans="1:59" x14ac:dyDescent="0.15">
      <c r="G36">
        <v>1964</v>
      </c>
      <c r="H36">
        <f>IF($B$15="tr",'Tritium Input'!H45,IF($B$15="cfc",'CFC Input'!H45,IF($B$15="kr",'85Kr Input'!H45,IF($B$15="he",'Tritium Input'!H45,"Wrong Code in B12!"))))</f>
        <v>56.5</v>
      </c>
      <c r="I36">
        <f ca="1">IF(I$1&gt;$G36,IF($B$15="he",IF($B$3="em",$H36*(1-EXP(-0.05599*(I$1-$G36)))*OFFSET('Exponential Model'!$I$72,($B$18-2000)+($G36-I$1),0),IF($B$3="dm",$H36*(1-EXP(-0.05599*(I$1-$G36)))*OFFSET('Dispersion Model'!$I$72,($B$18-2000)+($G36-I$1),0),IF($B$3="pm",$H36*(1-EXP(-0.05599*(I$1-$G36)))*OFFSET('Piston Model'!$I$72,($B$18-2000)+($G36-I$1),0),"Wrong Code in B3"))),IF($B$3="em",$H36*OFFSET('Exponential Model'!$I$72,($B$18-2000)+($G36-I$1),0),IF($B$3="dm",$H36*OFFSET('Dispersion Model'!$I$72,($B$18-2000)+($G36-I$1),0),IF($B$3="pm",$H36*OFFSET('Piston Model'!$I$72,($B$18-2000)+($G36-I$1),0),"Wrong Code in B3")))),0)</f>
        <v>0</v>
      </c>
      <c r="J36">
        <f ca="1">IF(J$1&gt;$G36,IF($B$15="he",IF($B$3="em",$H36*(1-EXP(-0.05599*(J$1-$G36)))*OFFSET('Exponential Model'!$I$72,($B$18-2000)+($G36-J$1),0),IF($B$3="dm",$H36*(1-EXP(-0.05599*(J$1-$G36)))*OFFSET('Dispersion Model'!$I$72,($B$18-2000)+($G36-J$1),0),IF($B$3="pm",$H36*(1-EXP(-0.05599*(J$1-$G36)))*OFFSET('Piston Model'!$I$72,($B$18-2000)+($G36-J$1),0),"Wrong Code in B3"))),IF($B$3="em",$H36*OFFSET('Exponential Model'!$I$72,($B$18-2000)+($G36-J$1),0),IF($B$3="dm",$H36*OFFSET('Dispersion Model'!$I$72,($B$18-2000)+($G36-J$1),0),IF($B$3="pm",$H36*OFFSET('Piston Model'!$I$72,($B$18-2000)+($G36-J$1),0),"Wrong Code in B3")))),0)</f>
        <v>0</v>
      </c>
      <c r="K36">
        <f ca="1">IF(K$1&gt;$G36,IF($B$15="he",IF($B$3="em",$H36*(1-EXP(-0.05599*(K$1-$G36)))*OFFSET('Exponential Model'!$I$72,($B$18-2000)+($G36-K$1),0),IF($B$3="dm",$H36*(1-EXP(-0.05599*(K$1-$G36)))*OFFSET('Dispersion Model'!$I$72,($B$18-2000)+($G36-K$1),0),IF($B$3="pm",$H36*(1-EXP(-0.05599*(K$1-$G36)))*OFFSET('Piston Model'!$I$72,($B$18-2000)+($G36-K$1),0),"Wrong Code in B3"))),IF($B$3="em",$H36*OFFSET('Exponential Model'!$I$72,($B$18-2000)+($G36-K$1),0),IF($B$3="dm",$H36*OFFSET('Dispersion Model'!$I$72,($B$18-2000)+($G36-K$1),0),IF($B$3="pm",$H36*OFFSET('Piston Model'!$I$72,($B$18-2000)+($G36-K$1),0),"Wrong Code in B3")))),0)</f>
        <v>0</v>
      </c>
      <c r="L36">
        <f ca="1">IF(L$1&gt;$G36,IF($B$15="he",IF($B$3="em",$H36*(1-EXP(-0.05599*(L$1-$G36)))*OFFSET('Exponential Model'!$I$72,($B$18-2000)+($G36-L$1),0),IF($B$3="dm",$H36*(1-EXP(-0.05599*(L$1-$G36)))*OFFSET('Dispersion Model'!$I$72,($B$18-2000)+($G36-L$1),0),IF($B$3="pm",$H36*(1-EXP(-0.05599*(L$1-$G36)))*OFFSET('Piston Model'!$I$72,($B$18-2000)+($G36-L$1),0),"Wrong Code in B3"))),IF($B$3="em",$H36*OFFSET('Exponential Model'!$I$72,($B$18-2000)+($G36-L$1),0),IF($B$3="dm",$H36*OFFSET('Dispersion Model'!$I$72,($B$18-2000)+($G36-L$1),0),IF($B$3="pm",$H36*OFFSET('Piston Model'!$I$72,($B$18-2000)+($G36-L$1),0),"Wrong Code in B3")))),0)</f>
        <v>0</v>
      </c>
      <c r="M36">
        <f ca="1">IF(M$1&gt;$G36,IF($B$15="he",IF($B$3="em",$H36*(1-EXP(-0.05599*(M$1-$G36)))*OFFSET('Exponential Model'!$I$72,($B$18-2000)+($G36-M$1),0),IF($B$3="dm",$H36*(1-EXP(-0.05599*(M$1-$G36)))*OFFSET('Dispersion Model'!$I$72,($B$18-2000)+($G36-M$1),0),IF($B$3="pm",$H36*(1-EXP(-0.05599*(M$1-$G36)))*OFFSET('Piston Model'!$I$72,($B$18-2000)+($G36-M$1),0),"Wrong Code in B3"))),IF($B$3="em",$H36*OFFSET('Exponential Model'!$I$72,($B$18-2000)+($G36-M$1),0),IF($B$3="dm",$H36*OFFSET('Dispersion Model'!$I$72,($B$18-2000)+($G36-M$1),0),IF($B$3="pm",$H36*OFFSET('Piston Model'!$I$72,($B$18-2000)+($G36-M$1),0),"Wrong Code in B3")))),0)</f>
        <v>0</v>
      </c>
      <c r="N36">
        <f ca="1">IF(N$1&gt;$G36,IF($B$15="he",IF($B$3="em",$H36*(1-EXP(-0.05599*(N$1-$G36)))*OFFSET('Exponential Model'!$I$72,($B$18-2000)+($G36-N$1),0),IF($B$3="dm",$H36*(1-EXP(-0.05599*(N$1-$G36)))*OFFSET('Dispersion Model'!$I$72,($B$18-2000)+($G36-N$1),0),IF($B$3="pm",$H36*(1-EXP(-0.05599*(N$1-$G36)))*OFFSET('Piston Model'!$I$72,($B$18-2000)+($G36-N$1),0),"Wrong Code in B3"))),IF($B$3="em",$H36*OFFSET('Exponential Model'!$I$72,($B$18-2000)+($G36-N$1),0),IF($B$3="dm",$H36*OFFSET('Dispersion Model'!$I$72,($B$18-2000)+($G36-N$1),0),IF($B$3="pm",$H36*OFFSET('Piston Model'!$I$72,($B$18-2000)+($G36-N$1),0),"Wrong Code in B3")))),0)</f>
        <v>0</v>
      </c>
      <c r="O36">
        <f ca="1">IF(O$1&gt;$G36,IF($B$15="he",IF($B$3="em",$H36*(1-EXP(-0.05599*(O$1-$G36)))*OFFSET('Exponential Model'!$I$72,($B$18-2000)+($G36-O$1),0),IF($B$3="dm",$H36*(1-EXP(-0.05599*(O$1-$G36)))*OFFSET('Dispersion Model'!$I$72,($B$18-2000)+($G36-O$1),0),IF($B$3="pm",$H36*(1-EXP(-0.05599*(O$1-$G36)))*OFFSET('Piston Model'!$I$72,($B$18-2000)+($G36-O$1),0),"Wrong Code in B3"))),IF($B$3="em",$H36*OFFSET('Exponential Model'!$I$72,($B$18-2000)+($G36-O$1),0),IF($B$3="dm",$H36*OFFSET('Dispersion Model'!$I$72,($B$18-2000)+($G36-O$1),0),IF($B$3="pm",$H36*OFFSET('Piston Model'!$I$72,($B$18-2000)+($G36-O$1),0),"Wrong Code in B3")))),0)</f>
        <v>0</v>
      </c>
      <c r="P36">
        <f ca="1">IF(P$1&gt;$G36,IF($B$15="he",IF($B$3="em",$H36*(1-EXP(-0.05599*(P$1-$G36)))*OFFSET('Exponential Model'!$I$72,($B$18-2000)+($G36-P$1),0),IF($B$3="dm",$H36*(1-EXP(-0.05599*(P$1-$G36)))*OFFSET('Dispersion Model'!$I$72,($B$18-2000)+($G36-P$1),0),IF($B$3="pm",$H36*(1-EXP(-0.05599*(P$1-$G36)))*OFFSET('Piston Model'!$I$72,($B$18-2000)+($G36-P$1),0),"Wrong Code in B3"))),IF($B$3="em",$H36*OFFSET('Exponential Model'!$I$72,($B$18-2000)+($G36-P$1),0),IF($B$3="dm",$H36*OFFSET('Dispersion Model'!$I$72,($B$18-2000)+($G36-P$1),0),IF($B$3="pm",$H36*OFFSET('Piston Model'!$I$72,($B$18-2000)+($G36-P$1),0),"Wrong Code in B3")))),0)</f>
        <v>0</v>
      </c>
      <c r="Q36">
        <f ca="1">IF(Q$1&gt;$G36,IF($B$15="he",IF($B$3="em",$H36*(1-EXP(-0.05599*(Q$1-$G36)))*OFFSET('Exponential Model'!$I$72,($B$18-2000)+($G36-Q$1),0),IF($B$3="dm",$H36*(1-EXP(-0.05599*(Q$1-$G36)))*OFFSET('Dispersion Model'!$I$72,($B$18-2000)+($G36-Q$1),0),IF($B$3="pm",$H36*(1-EXP(-0.05599*(Q$1-$G36)))*OFFSET('Piston Model'!$I$72,($B$18-2000)+($G36-Q$1),0),"Wrong Code in B3"))),IF($B$3="em",$H36*OFFSET('Exponential Model'!$I$72,($B$18-2000)+($G36-Q$1),0),IF($B$3="dm",$H36*OFFSET('Dispersion Model'!$I$72,($B$18-2000)+($G36-Q$1),0),IF($B$3="pm",$H36*OFFSET('Piston Model'!$I$72,($B$18-2000)+($G36-Q$1),0),"Wrong Code in B3")))),0)</f>
        <v>0</v>
      </c>
      <c r="R36">
        <f ca="1">IF(R$1&gt;$G36,IF($B$15="he",IF($B$3="em",$H36*(1-EXP(-0.05599*(R$1-$G36)))*OFFSET('Exponential Model'!$I$72,($B$18-2000)+($G36-R$1),0),IF($B$3="dm",$H36*(1-EXP(-0.05599*(R$1-$G36)))*OFFSET('Dispersion Model'!$I$72,($B$18-2000)+($G36-R$1),0),IF($B$3="pm",$H36*(1-EXP(-0.05599*(R$1-$G36)))*OFFSET('Piston Model'!$I$72,($B$18-2000)+($G36-R$1),0),"Wrong Code in B3"))),IF($B$3="em",$H36*OFFSET('Exponential Model'!$I$72,($B$18-2000)+($G36-R$1),0),IF($B$3="dm",$H36*OFFSET('Dispersion Model'!$I$72,($B$18-2000)+($G36-R$1),0),IF($B$3="pm",$H36*OFFSET('Piston Model'!$I$72,($B$18-2000)+($G36-R$1),0),"Wrong Code in B3")))),0)</f>
        <v>0</v>
      </c>
      <c r="S36">
        <f ca="1">IF(S$1&gt;$G36,IF($B$15="he",IF($B$3="em",$H36*(1-EXP(-0.05599*(S$1-$G36)))*OFFSET('Exponential Model'!$I$72,($B$18-2000)+($G36-S$1),0),IF($B$3="dm",$H36*(1-EXP(-0.05599*(S$1-$G36)))*OFFSET('Dispersion Model'!$I$72,($B$18-2000)+($G36-S$1),0),IF($B$3="pm",$H36*(1-EXP(-0.05599*(S$1-$G36)))*OFFSET('Piston Model'!$I$72,($B$18-2000)+($G36-S$1),0),"Wrong Code in B3"))),IF($B$3="em",$H36*OFFSET('Exponential Model'!$I$72,($B$18-2000)+($G36-S$1),0),IF($B$3="dm",$H36*OFFSET('Dispersion Model'!$I$72,($B$18-2000)+($G36-S$1),0),IF($B$3="pm",$H36*OFFSET('Piston Model'!$I$72,($B$18-2000)+($G36-S$1),0),"Wrong Code in B3")))),0)</f>
        <v>0</v>
      </c>
      <c r="T36">
        <f ca="1">IF(T$1&gt;$G36,IF($B$15="he",IF($B$3="em",$H36*(1-EXP(-0.05599*(T$1-$G36)))*OFFSET('Exponential Model'!$I$72,($B$18-2000)+($G36-T$1),0),IF($B$3="dm",$H36*(1-EXP(-0.05599*(T$1-$G36)))*OFFSET('Dispersion Model'!$I$72,($B$18-2000)+($G36-T$1),0),IF($B$3="pm",$H36*(1-EXP(-0.05599*(T$1-$G36)))*OFFSET('Piston Model'!$I$72,($B$18-2000)+($G36-T$1),0),"Wrong Code in B3"))),IF($B$3="em",$H36*OFFSET('Exponential Model'!$I$72,($B$18-2000)+($G36-T$1),0),IF($B$3="dm",$H36*OFFSET('Dispersion Model'!$I$72,($B$18-2000)+($G36-T$1),0),IF($B$3="pm",$H36*OFFSET('Piston Model'!$I$72,($B$18-2000)+($G36-T$1),0),"Wrong Code in B3")))),0)</f>
        <v>0</v>
      </c>
      <c r="U36">
        <f ca="1">IF(U$1&gt;$G36,IF($B$15="he",IF($B$3="em",$H36*(1-EXP(-0.05599*(U$1-$G36)))*OFFSET('Exponential Model'!$I$72,($B$18-2000)+($G36-U$1),0),IF($B$3="dm",$H36*(1-EXP(-0.05599*(U$1-$G36)))*OFFSET('Dispersion Model'!$I$72,($B$18-2000)+($G36-U$1),0),IF($B$3="pm",$H36*(1-EXP(-0.05599*(U$1-$G36)))*OFFSET('Piston Model'!$I$72,($B$18-2000)+($G36-U$1),0),"Wrong Code in B3"))),IF($B$3="em",$H36*OFFSET('Exponential Model'!$I$72,($B$18-2000)+($G36-U$1),0),IF($B$3="dm",$H36*OFFSET('Dispersion Model'!$I$72,($B$18-2000)+($G36-U$1),0),IF($B$3="pm",$H36*OFFSET('Piston Model'!$I$72,($B$18-2000)+($G36-U$1),0),"Wrong Code in B3")))),0)</f>
        <v>0</v>
      </c>
      <c r="V36">
        <f ca="1">IF(V$1&gt;$G36,IF($B$15="he",IF($B$3="em",$H36*(1-EXP(-0.05599*(V$1-$G36)))*OFFSET('Exponential Model'!$I$72,($B$18-2000)+($G36-V$1),0),IF($B$3="dm",$H36*(1-EXP(-0.05599*(V$1-$G36)))*OFFSET('Dispersion Model'!$I$72,($B$18-2000)+($G36-V$1),0),IF($B$3="pm",$H36*(1-EXP(-0.05599*(V$1-$G36)))*OFFSET('Piston Model'!$I$72,($B$18-2000)+($G36-V$1),0),"Wrong Code in B3"))),IF($B$3="em",$H36*OFFSET('Exponential Model'!$I$72,($B$18-2000)+($G36-V$1),0),IF($B$3="dm",$H36*OFFSET('Dispersion Model'!$I$72,($B$18-2000)+($G36-V$1),0),IF($B$3="pm",$H36*OFFSET('Piston Model'!$I$72,($B$18-2000)+($G36-V$1),0),"Wrong Code in B3")))),0)</f>
        <v>0</v>
      </c>
      <c r="W36">
        <f ca="1">IF(W$1&gt;$G36,IF($B$15="he",IF($B$3="em",$H36*(1-EXP(-0.05599*(W$1-$G36)))*OFFSET('Exponential Model'!$I$72,($B$18-2000)+($G36-W$1),0),IF($B$3="dm",$H36*(1-EXP(-0.05599*(W$1-$G36)))*OFFSET('Dispersion Model'!$I$72,($B$18-2000)+($G36-W$1),0),IF($B$3="pm",$H36*(1-EXP(-0.05599*(W$1-$G36)))*OFFSET('Piston Model'!$I$72,($B$18-2000)+($G36-W$1),0),"Wrong Code in B3"))),IF($B$3="em",$H36*OFFSET('Exponential Model'!$I$72,($B$18-2000)+($G36-W$1),0),IF($B$3="dm",$H36*OFFSET('Dispersion Model'!$I$72,($B$18-2000)+($G36-W$1),0),IF($B$3="pm",$H36*OFFSET('Piston Model'!$I$72,($B$18-2000)+($G36-W$1),0),"Wrong Code in B3")))),0)</f>
        <v>0</v>
      </c>
      <c r="X36">
        <f ca="1">IF(X$1&gt;$G36,IF($B$15="he",IF($B$3="em",$H36*(1-EXP(-0.05599*(X$1-$G36)))*OFFSET('Exponential Model'!$I$72,($B$18-2000)+($G36-X$1),0),IF($B$3="dm",$H36*(1-EXP(-0.05599*(X$1-$G36)))*OFFSET('Dispersion Model'!$I$72,($B$18-2000)+($G36-X$1),0),IF($B$3="pm",$H36*(1-EXP(-0.05599*(X$1-$G36)))*OFFSET('Piston Model'!$I$72,($B$18-2000)+($G36-X$1),0),"Wrong Code in B3"))),IF($B$3="em",$H36*OFFSET('Exponential Model'!$I$72,($B$18-2000)+($G36-X$1),0),IF($B$3="dm",$H36*OFFSET('Dispersion Model'!$I$72,($B$18-2000)+($G36-X$1),0),IF($B$3="pm",$H36*OFFSET('Piston Model'!$I$72,($B$18-2000)+($G36-X$1),0),"Wrong Code in B3")))),0)</f>
        <v>0</v>
      </c>
      <c r="Y36">
        <f ca="1">IF(Y$1&gt;$G36,IF($B$15="he",IF($B$3="em",$H36*(1-EXP(-0.05599*(Y$1-$G36)))*OFFSET('Exponential Model'!$I$72,($B$18-2000)+($G36-Y$1),0),IF($B$3="dm",$H36*(1-EXP(-0.05599*(Y$1-$G36)))*OFFSET('Dispersion Model'!$I$72,($B$18-2000)+($G36-Y$1),0),IF($B$3="pm",$H36*(1-EXP(-0.05599*(Y$1-$G36)))*OFFSET('Piston Model'!$I$72,($B$18-2000)+($G36-Y$1),0),"Wrong Code in B3"))),IF($B$3="em",$H36*OFFSET('Exponential Model'!$I$72,($B$18-2000)+($G36-Y$1),0),IF($B$3="dm",$H36*OFFSET('Dispersion Model'!$I$72,($B$18-2000)+($G36-Y$1),0),IF($B$3="pm",$H36*OFFSET('Piston Model'!$I$72,($B$18-2000)+($G36-Y$1),0),"Wrong Code in B3")))),0)</f>
        <v>0</v>
      </c>
      <c r="Z36">
        <f ca="1">IF(Z$1&gt;$G36,IF($B$15="he",IF($B$3="em",$H36*(1-EXP(-0.05599*(Z$1-$G36)))*OFFSET('Exponential Model'!$I$72,($B$18-2000)+($G36-Z$1),0),IF($B$3="dm",$H36*(1-EXP(-0.05599*(Z$1-$G36)))*OFFSET('Dispersion Model'!$I$72,($B$18-2000)+($G36-Z$1),0),IF($B$3="pm",$H36*(1-EXP(-0.05599*(Z$1-$G36)))*OFFSET('Piston Model'!$I$72,($B$18-2000)+($G36-Z$1),0),"Wrong Code in B3"))),IF($B$3="em",$H36*OFFSET('Exponential Model'!$I$72,($B$18-2000)+($G36-Z$1),0),IF($B$3="dm",$H36*OFFSET('Dispersion Model'!$I$72,($B$18-2000)+($G36-Z$1),0),IF($B$3="pm",$H36*OFFSET('Piston Model'!$I$72,($B$18-2000)+($G36-Z$1),0),"Wrong Code in B3")))),0)</f>
        <v>0</v>
      </c>
      <c r="AA36">
        <f ca="1">IF(AA$1&gt;$G36,IF($B$15="he",IF($B$3="em",$H36*(1-EXP(-0.05599*(AA$1-$G36)))*OFFSET('Exponential Model'!$I$72,($B$18-2000)+($G36-AA$1),0),IF($B$3="dm",$H36*(1-EXP(-0.05599*(AA$1-$G36)))*OFFSET('Dispersion Model'!$I$72,($B$18-2000)+($G36-AA$1),0),IF($B$3="pm",$H36*(1-EXP(-0.05599*(AA$1-$G36)))*OFFSET('Piston Model'!$I$72,($B$18-2000)+($G36-AA$1),0),"Wrong Code in B3"))),IF($B$3="em",$H36*OFFSET('Exponential Model'!$I$72,($B$18-2000)+($G36-AA$1),0),IF($B$3="dm",$H36*OFFSET('Dispersion Model'!$I$72,($B$18-2000)+($G36-AA$1),0),IF($B$3="pm",$H36*OFFSET('Piston Model'!$I$72,($B$18-2000)+($G36-AA$1),0),"Wrong Code in B3")))),0)</f>
        <v>0</v>
      </c>
      <c r="AB36">
        <f ca="1">IF(AB$1&gt;$G36,IF($B$15="he",IF($B$3="em",$H36*(1-EXP(-0.05599*(AB$1-$G36)))*OFFSET('Exponential Model'!$I$72,($B$18-2000)+($G36-AB$1),0),IF($B$3="dm",$H36*(1-EXP(-0.05599*(AB$1-$G36)))*OFFSET('Dispersion Model'!$I$72,($B$18-2000)+($G36-AB$1),0),IF($B$3="pm",$H36*(1-EXP(-0.05599*(AB$1-$G36)))*OFFSET('Piston Model'!$I$72,($B$18-2000)+($G36-AB$1),0),"Wrong Code in B3"))),IF($B$3="em",$H36*OFFSET('Exponential Model'!$I$72,($B$18-2000)+($G36-AB$1),0),IF($B$3="dm",$H36*OFFSET('Dispersion Model'!$I$72,($B$18-2000)+($G36-AB$1),0),IF($B$3="pm",$H36*OFFSET('Piston Model'!$I$72,($B$18-2000)+($G36-AB$1),0),"Wrong Code in B3")))),0)</f>
        <v>0</v>
      </c>
      <c r="AC36">
        <f ca="1">IF(AC$1&gt;$G36,IF($B$15="he",IF($B$3="em",$H36*(1-EXP(-0.05599*(AC$1-$G36)))*OFFSET('Exponential Model'!$I$72,($B$18-2000)+($G36-AC$1),0),IF($B$3="dm",$H36*(1-EXP(-0.05599*(AC$1-$G36)))*OFFSET('Dispersion Model'!$I$72,($B$18-2000)+($G36-AC$1),0),IF($B$3="pm",$H36*(1-EXP(-0.05599*(AC$1-$G36)))*OFFSET('Piston Model'!$I$72,($B$18-2000)+($G36-AC$1),0),"Wrong Code in B3"))),IF($B$3="em",$H36*OFFSET('Exponential Model'!$I$72,($B$18-2000)+($G36-AC$1),0),IF($B$3="dm",$H36*OFFSET('Dispersion Model'!$I$72,($B$18-2000)+($G36-AC$1),0),IF($B$3="pm",$H36*OFFSET('Piston Model'!$I$72,($B$18-2000)+($G36-AC$1),0),"Wrong Code in B3")))),0)</f>
        <v>0</v>
      </c>
      <c r="AD36">
        <f ca="1">IF(AD$1&gt;$G36,IF($B$15="he",IF($B$3="em",$H36*(1-EXP(-0.05599*(AD$1-$G36)))*OFFSET('Exponential Model'!$I$72,($B$18-2000)+($G36-AD$1),0),IF($B$3="dm",$H36*(1-EXP(-0.05599*(AD$1-$G36)))*OFFSET('Dispersion Model'!$I$72,($B$18-2000)+($G36-AD$1),0),IF($B$3="pm",$H36*(1-EXP(-0.05599*(AD$1-$G36)))*OFFSET('Piston Model'!$I$72,($B$18-2000)+($G36-AD$1),0),"Wrong Code in B3"))),IF($B$3="em",$H36*OFFSET('Exponential Model'!$I$72,($B$18-2000)+($G36-AD$1),0),IF($B$3="dm",$H36*OFFSET('Dispersion Model'!$I$72,($B$18-2000)+($G36-AD$1),0),IF($B$3="pm",$H36*OFFSET('Piston Model'!$I$72,($B$18-2000)+($G36-AD$1),0),"Wrong Code in B3")))),0)</f>
        <v>0</v>
      </c>
      <c r="AE36">
        <f ca="1">IF(AE$1&gt;$G36,IF($B$15="he",IF($B$3="em",$H36*(1-EXP(-0.05599*(AE$1-$G36)))*OFFSET('Exponential Model'!$I$72,($B$18-2000)+($G36-AE$1),0),IF($B$3="dm",$H36*(1-EXP(-0.05599*(AE$1-$G36)))*OFFSET('Dispersion Model'!$I$72,($B$18-2000)+($G36-AE$1),0),IF($B$3="pm",$H36*(1-EXP(-0.05599*(AE$1-$G36)))*OFFSET('Piston Model'!$I$72,($B$18-2000)+($G36-AE$1),0),"Wrong Code in B3"))),IF($B$3="em",$H36*OFFSET('Exponential Model'!$I$72,($B$18-2000)+($G36-AE$1),0),IF($B$3="dm",$H36*OFFSET('Dispersion Model'!$I$72,($B$18-2000)+($G36-AE$1),0),IF($B$3="pm",$H36*OFFSET('Piston Model'!$I$72,($B$18-2000)+($G36-AE$1),0),"Wrong Code in B3")))),0)</f>
        <v>0</v>
      </c>
      <c r="AF36">
        <f ca="1">IF(AF$1&gt;$G36,IF($B$15="he",IF($B$3="em",$H36*(1-EXP(-0.05599*(AF$1-$G36)))*OFFSET('Exponential Model'!$I$72,($B$18-2000)+($G36-AF$1),0),IF($B$3="dm",$H36*(1-EXP(-0.05599*(AF$1-$G36)))*OFFSET('Dispersion Model'!$I$72,($B$18-2000)+($G36-AF$1),0),IF($B$3="pm",$H36*(1-EXP(-0.05599*(AF$1-$G36)))*OFFSET('Piston Model'!$I$72,($B$18-2000)+($G36-AF$1),0),"Wrong Code in B3"))),IF($B$3="em",$H36*OFFSET('Exponential Model'!$I$72,($B$18-2000)+($G36-AF$1),0),IF($B$3="dm",$H36*OFFSET('Dispersion Model'!$I$72,($B$18-2000)+($G36-AF$1),0),IF($B$3="pm",$H36*OFFSET('Piston Model'!$I$72,($B$18-2000)+($G36-AF$1),0),"Wrong Code in B3")))),0)</f>
        <v>0</v>
      </c>
      <c r="AG36">
        <f ca="1">IF(AG$1&gt;$G36,IF($B$15="he",IF($B$3="em",$H36*(1-EXP(-0.05599*(AG$1-$G36)))*OFFSET('Exponential Model'!$I$72,($B$18-2000)+($G36-AG$1),0),IF($B$3="dm",$H36*(1-EXP(-0.05599*(AG$1-$G36)))*OFFSET('Dispersion Model'!$I$72,($B$18-2000)+($G36-AG$1),0),IF($B$3="pm",$H36*(1-EXP(-0.05599*(AG$1-$G36)))*OFFSET('Piston Model'!$I$72,($B$18-2000)+($G36-AG$1),0),"Wrong Code in B3"))),IF($B$3="em",$H36*OFFSET('Exponential Model'!$I$72,($B$18-2000)+($G36-AG$1),0),IF($B$3="dm",$H36*OFFSET('Dispersion Model'!$I$72,($B$18-2000)+($G36-AG$1),0),IF($B$3="pm",$H36*OFFSET('Piston Model'!$I$72,($B$18-2000)+($G36-AG$1),0),"Wrong Code in B3")))),0)</f>
        <v>56.5</v>
      </c>
      <c r="AH36">
        <f ca="1">IF(AH$1&gt;$G36,IF($B$15="he",IF($B$3="em",$H36*(1-EXP(-0.05599*(AH$1-$G36)))*OFFSET('Exponential Model'!$I$72,($B$18-2000)+($G36-AH$1),0),IF($B$3="dm",$H36*(1-EXP(-0.05599*(AH$1-$G36)))*OFFSET('Dispersion Model'!$I$72,($B$18-2000)+($G36-AH$1),0),IF($B$3="pm",$H36*(1-EXP(-0.05599*(AH$1-$G36)))*OFFSET('Piston Model'!$I$72,($B$18-2000)+($G36-AH$1),0),"Wrong Code in B3"))),IF($B$3="em",$H36*OFFSET('Exponential Model'!$I$72,($B$18-2000)+($G36-AH$1),0),IF($B$3="dm",$H36*OFFSET('Dispersion Model'!$I$72,($B$18-2000)+($G36-AH$1),0),IF($B$3="pm",$H36*OFFSET('Piston Model'!$I$72,($B$18-2000)+($G36-AH$1),0),"Wrong Code in B3")))),0)</f>
        <v>0</v>
      </c>
      <c r="AI36">
        <f ca="1">IF(AI$1&gt;$G36,IF($B$15="he",IF($B$3="em",$H36*(1-EXP(-0.05599*(AI$1-$G36)))*OFFSET('Exponential Model'!$I$72,($B$18-2000)+($G36-AI$1),0),IF($B$3="dm",$H36*(1-EXP(-0.05599*(AI$1-$G36)))*OFFSET('Dispersion Model'!$I$72,($B$18-2000)+($G36-AI$1),0),IF($B$3="pm",$H36*(1-EXP(-0.05599*(AI$1-$G36)))*OFFSET('Piston Model'!$I$72,($B$18-2000)+($G36-AI$1),0),"Wrong Code in B3"))),IF($B$3="em",$H36*OFFSET('Exponential Model'!$I$72,($B$18-2000)+($G36-AI$1),0),IF($B$3="dm",$H36*OFFSET('Dispersion Model'!$I$72,($B$18-2000)+($G36-AI$1),0),IF($B$3="pm",$H36*OFFSET('Piston Model'!$I$72,($B$18-2000)+($G36-AI$1),0),"Wrong Code in B3")))),0)</f>
        <v>0</v>
      </c>
      <c r="AJ36">
        <f ca="1">IF(AJ$1&gt;$G36,IF($B$15="he",IF($B$3="em",$H36*(1-EXP(-0.05599*(AJ$1-$G36)))*OFFSET('Exponential Model'!$I$72,($B$18-2000)+($G36-AJ$1),0),IF($B$3="dm",$H36*(1-EXP(-0.05599*(AJ$1-$G36)))*OFFSET('Dispersion Model'!$I$72,($B$18-2000)+($G36-AJ$1),0),IF($B$3="pm",$H36*(1-EXP(-0.05599*(AJ$1-$G36)))*OFFSET('Piston Model'!$I$72,($B$18-2000)+($G36-AJ$1),0),"Wrong Code in B3"))),IF($B$3="em",$H36*OFFSET('Exponential Model'!$I$72,($B$18-2000)+($G36-AJ$1),0),IF($B$3="dm",$H36*OFFSET('Dispersion Model'!$I$72,($B$18-2000)+($G36-AJ$1),0),IF($B$3="pm",$H36*OFFSET('Piston Model'!$I$72,($B$18-2000)+($G36-AJ$1),0),"Wrong Code in B3")))),0)</f>
        <v>0</v>
      </c>
      <c r="AK36">
        <f ca="1">IF(AK$1&gt;$G36,IF($B$15="he",IF($B$3="em",$H36*(1-EXP(-0.05599*(AK$1-$G36)))*OFFSET('Exponential Model'!$I$72,($B$18-2000)+($G36-AK$1),0),IF($B$3="dm",$H36*(1-EXP(-0.05599*(AK$1-$G36)))*OFFSET('Dispersion Model'!$I$72,($B$18-2000)+($G36-AK$1),0),IF($B$3="pm",$H36*(1-EXP(-0.05599*(AK$1-$G36)))*OFFSET('Piston Model'!$I$72,($B$18-2000)+($G36-AK$1),0),"Wrong Code in B3"))),IF($B$3="em",$H36*OFFSET('Exponential Model'!$I$72,($B$18-2000)+($G36-AK$1),0),IF($B$3="dm",$H36*OFFSET('Dispersion Model'!$I$72,($B$18-2000)+($G36-AK$1),0),IF($B$3="pm",$H36*OFFSET('Piston Model'!$I$72,($B$18-2000)+($G36-AK$1),0),"Wrong Code in B3")))),0)</f>
        <v>0</v>
      </c>
      <c r="AL36">
        <f ca="1">IF(AL$1&gt;$G36,IF($B$15="he",IF($B$3="em",$H36*(1-EXP(-0.05599*(AL$1-$G36)))*OFFSET('Exponential Model'!$I$72,($B$18-2000)+($G36-AL$1),0),IF($B$3="dm",$H36*(1-EXP(-0.05599*(AL$1-$G36)))*OFFSET('Dispersion Model'!$I$72,($B$18-2000)+($G36-AL$1),0),IF($B$3="pm",$H36*(1-EXP(-0.05599*(AL$1-$G36)))*OFFSET('Piston Model'!$I$72,($B$18-2000)+($G36-AL$1),0),"Wrong Code in B3"))),IF($B$3="em",$H36*OFFSET('Exponential Model'!$I$72,($B$18-2000)+($G36-AL$1),0),IF($B$3="dm",$H36*OFFSET('Dispersion Model'!$I$72,($B$18-2000)+($G36-AL$1),0),IF($B$3="pm",$H36*OFFSET('Piston Model'!$I$72,($B$18-2000)+($G36-AL$1),0),"Wrong Code in B3")))),0)</f>
        <v>0</v>
      </c>
      <c r="AM36">
        <f ca="1">IF(AM$1&gt;$G36,IF($B$15="he",IF($B$3="em",$H36*(1-EXP(-0.05599*(AM$1-$G36)))*OFFSET('Exponential Model'!$I$72,($B$18-2000)+($G36-AM$1),0),IF($B$3="dm",$H36*(1-EXP(-0.05599*(AM$1-$G36)))*OFFSET('Dispersion Model'!$I$72,($B$18-2000)+($G36-AM$1),0),IF($B$3="pm",$H36*(1-EXP(-0.05599*(AM$1-$G36)))*OFFSET('Piston Model'!$I$72,($B$18-2000)+($G36-AM$1),0),"Wrong Code in B3"))),IF($B$3="em",$H36*OFFSET('Exponential Model'!$I$72,($B$18-2000)+($G36-AM$1),0),IF($B$3="dm",$H36*OFFSET('Dispersion Model'!$I$72,($B$18-2000)+($G36-AM$1),0),IF($B$3="pm",$H36*OFFSET('Piston Model'!$I$72,($B$18-2000)+($G36-AM$1),0),"Wrong Code in B3")))),0)</f>
        <v>0</v>
      </c>
      <c r="AN36">
        <f ca="1">IF(AN$1&gt;$G36,IF($B$15="he",IF($B$3="em",$H36*(1-EXP(-0.05599*(AN$1-$G36)))*OFFSET('Exponential Model'!$I$72,($B$18-2000)+($G36-AN$1),0),IF($B$3="dm",$H36*(1-EXP(-0.05599*(AN$1-$G36)))*OFFSET('Dispersion Model'!$I$72,($B$18-2000)+($G36-AN$1),0),IF($B$3="pm",$H36*(1-EXP(-0.05599*(AN$1-$G36)))*OFFSET('Piston Model'!$I$72,($B$18-2000)+($G36-AN$1),0),"Wrong Code in B3"))),IF($B$3="em",$H36*OFFSET('Exponential Model'!$I$72,($B$18-2000)+($G36-AN$1),0),IF($B$3="dm",$H36*OFFSET('Dispersion Model'!$I$72,($B$18-2000)+($G36-AN$1),0),IF($B$3="pm",$H36*OFFSET('Piston Model'!$I$72,($B$18-2000)+($G36-AN$1),0),"Wrong Code in B3")))),0)</f>
        <v>0</v>
      </c>
      <c r="AO36">
        <f ca="1">IF(AO$1&gt;$G36,IF($B$15="he",IF($B$3="em",$H36*(1-EXP(-0.05599*(AO$1-$G36)))*OFFSET('Exponential Model'!$I$72,($B$18-2000)+($G36-AO$1),0),IF($B$3="dm",$H36*(1-EXP(-0.05599*(AO$1-$G36)))*OFFSET('Dispersion Model'!$I$72,($B$18-2000)+($G36-AO$1),0),IF($B$3="pm",$H36*(1-EXP(-0.05599*(AO$1-$G36)))*OFFSET('Piston Model'!$I$72,($B$18-2000)+($G36-AO$1),0),"Wrong Code in B3"))),IF($B$3="em",$H36*OFFSET('Exponential Model'!$I$72,($B$18-2000)+($G36-AO$1),0),IF($B$3="dm",$H36*OFFSET('Dispersion Model'!$I$72,($B$18-2000)+($G36-AO$1),0),IF($B$3="pm",$H36*OFFSET('Piston Model'!$I$72,($B$18-2000)+($G36-AO$1),0),"Wrong Code in B3")))),0)</f>
        <v>0</v>
      </c>
      <c r="AP36">
        <f ca="1">IF(AP$1&gt;$G36,IF($B$15="he",IF($B$3="em",$H36*(1-EXP(-0.05599*(AP$1-$G36)))*OFFSET('Exponential Model'!$I$72,($B$18-2000)+($G36-AP$1),0),IF($B$3="dm",$H36*(1-EXP(-0.05599*(AP$1-$G36)))*OFFSET('Dispersion Model'!$I$72,($B$18-2000)+($G36-AP$1),0),IF($B$3="pm",$H36*(1-EXP(-0.05599*(AP$1-$G36)))*OFFSET('Piston Model'!$I$72,($B$18-2000)+($G36-AP$1),0),"Wrong Code in B3"))),IF($B$3="em",$H36*OFFSET('Exponential Model'!$I$72,($B$18-2000)+($G36-AP$1),0),IF($B$3="dm",$H36*OFFSET('Dispersion Model'!$I$72,($B$18-2000)+($G36-AP$1),0),IF($B$3="pm",$H36*OFFSET('Piston Model'!$I$72,($B$18-2000)+($G36-AP$1),0),"Wrong Code in B3")))),0)</f>
        <v>0</v>
      </c>
      <c r="AQ36">
        <f ca="1">IF(AQ$1&gt;$G36,IF($B$15="he",IF($B$3="em",$H36*(1-EXP(-0.05599*(AQ$1-$G36)))*OFFSET('Exponential Model'!$I$72,($B$18-2000)+($G36-AQ$1),0),IF($B$3="dm",$H36*(1-EXP(-0.05599*(AQ$1-$G36)))*OFFSET('Dispersion Model'!$I$72,($B$18-2000)+($G36-AQ$1),0),IF($B$3="pm",$H36*(1-EXP(-0.05599*(AQ$1-$G36)))*OFFSET('Piston Model'!$I$72,($B$18-2000)+($G36-AQ$1),0),"Wrong Code in B3"))),IF($B$3="em",$H36*OFFSET('Exponential Model'!$I$72,($B$18-2000)+($G36-AQ$1),0),IF($B$3="dm",$H36*OFFSET('Dispersion Model'!$I$72,($B$18-2000)+($G36-AQ$1),0),IF($B$3="pm",$H36*OFFSET('Piston Model'!$I$72,($B$18-2000)+($G36-AQ$1),0),"Wrong Code in B3")))),0)</f>
        <v>0</v>
      </c>
      <c r="AR36">
        <f ca="1">IF(AR$1&gt;$G36,IF($B$15="he",IF($B$3="em",$H36*(1-EXP(-0.05599*(AR$1-$G36)))*OFFSET('Exponential Model'!$I$72,($B$18-2000)+($G36-AR$1),0),IF($B$3="dm",$H36*(1-EXP(-0.05599*(AR$1-$G36)))*OFFSET('Dispersion Model'!$I$72,($B$18-2000)+($G36-AR$1),0),IF($B$3="pm",$H36*(1-EXP(-0.05599*(AR$1-$G36)))*OFFSET('Piston Model'!$I$72,($B$18-2000)+($G36-AR$1),0),"Wrong Code in B3"))),IF($B$3="em",$H36*OFFSET('Exponential Model'!$I$72,($B$18-2000)+($G36-AR$1),0),IF($B$3="dm",$H36*OFFSET('Dispersion Model'!$I$72,($B$18-2000)+($G36-AR$1),0),IF($B$3="pm",$H36*OFFSET('Piston Model'!$I$72,($B$18-2000)+($G36-AR$1),0),"Wrong Code in B3")))),0)</f>
        <v>0</v>
      </c>
      <c r="AS36">
        <f ca="1">IF(AS$1&gt;$G36,IF($B$15="he",IF($B$3="em",$H36*(1-EXP(-0.05599*(AS$1-$G36)))*OFFSET('Exponential Model'!$I$72,($B$18-2000)+($G36-AS$1),0),IF($B$3="dm",$H36*(1-EXP(-0.05599*(AS$1-$G36)))*OFFSET('Dispersion Model'!$I$72,($B$18-2000)+($G36-AS$1),0),IF($B$3="pm",$H36*(1-EXP(-0.05599*(AS$1-$G36)))*OFFSET('Piston Model'!$I$72,($B$18-2000)+($G36-AS$1),0),"Wrong Code in B3"))),IF($B$3="em",$H36*OFFSET('Exponential Model'!$I$72,($B$18-2000)+($G36-AS$1),0),IF($B$3="dm",$H36*OFFSET('Dispersion Model'!$I$72,($B$18-2000)+($G36-AS$1),0),IF($B$3="pm",$H36*OFFSET('Piston Model'!$I$72,($B$18-2000)+($G36-AS$1),0),"Wrong Code in B3")))),0)</f>
        <v>0</v>
      </c>
      <c r="AT36">
        <f ca="1">IF(AT$1&gt;$G36,IF($B$15="he",IF($B$3="em",$H36*(1-EXP(-0.05599*(AT$1-$G36)))*OFFSET('Exponential Model'!$I$72,($B$18-2000)+($G36-AT$1),0),IF($B$3="dm",$H36*(1-EXP(-0.05599*(AT$1-$G36)))*OFFSET('Dispersion Model'!$I$72,($B$18-2000)+($G36-AT$1),0),IF($B$3="pm",$H36*(1-EXP(-0.05599*(AT$1-$G36)))*OFFSET('Piston Model'!$I$72,($B$18-2000)+($G36-AT$1),0),"Wrong Code in B3"))),IF($B$3="em",$H36*OFFSET('Exponential Model'!$I$72,($B$18-2000)+($G36-AT$1),0),IF($B$3="dm",$H36*OFFSET('Dispersion Model'!$I$72,($B$18-2000)+($G36-AT$1),0),IF($B$3="pm",$H36*OFFSET('Piston Model'!$I$72,($B$18-2000)+($G36-AT$1),0),"Wrong Code in B3")))),0)</f>
        <v>0</v>
      </c>
      <c r="AU36">
        <f ca="1">IF(AU$1&gt;$G36,IF($B$15="he",IF($B$3="em",$H36*(1-EXP(-0.05599*(AU$1-$G36)))*OFFSET('Exponential Model'!$I$72,($B$18-2000)+($G36-AU$1),0),IF($B$3="dm",$H36*(1-EXP(-0.05599*(AU$1-$G36)))*OFFSET('Dispersion Model'!$I$72,($B$18-2000)+($G36-AU$1),0),IF($B$3="pm",$H36*(1-EXP(-0.05599*(AU$1-$G36)))*OFFSET('Piston Model'!$I$72,($B$18-2000)+($G36-AU$1),0),"Wrong Code in B3"))),IF($B$3="em",$H36*OFFSET('Exponential Model'!$I$72,($B$18-2000)+($G36-AU$1),0),IF($B$3="dm",$H36*OFFSET('Dispersion Model'!$I$72,($B$18-2000)+($G36-AU$1),0),IF($B$3="pm",$H36*OFFSET('Piston Model'!$I$72,($B$18-2000)+($G36-AU$1),0),"Wrong Code in B3")))),0)</f>
        <v>0</v>
      </c>
      <c r="AV36">
        <f ca="1">IF(AV$1&gt;$G36,IF($B$15="he",IF($B$3="em",$H36*(1-EXP(-0.05599*(AV$1-$G36)))*OFFSET('Exponential Model'!$I$72,($B$18-2000)+($G36-AV$1),0),IF($B$3="dm",$H36*(1-EXP(-0.05599*(AV$1-$G36)))*OFFSET('Dispersion Model'!$I$72,($B$18-2000)+($G36-AV$1),0),IF($B$3="pm",$H36*(1-EXP(-0.05599*(AV$1-$G36)))*OFFSET('Piston Model'!$I$72,($B$18-2000)+($G36-AV$1),0),"Wrong Code in B3"))),IF($B$3="em",$H36*OFFSET('Exponential Model'!$I$72,($B$18-2000)+($G36-AV$1),0),IF($B$3="dm",$H36*OFFSET('Dispersion Model'!$I$72,($B$18-2000)+($G36-AV$1),0),IF($B$3="pm",$H36*OFFSET('Piston Model'!$I$72,($B$18-2000)+($G36-AV$1),0),"Wrong Code in B3")))),0)</f>
        <v>0</v>
      </c>
      <c r="AW36">
        <f ca="1">IF(AW$1&gt;$G36,IF($B$15="he",IF($B$3="em",$H36*(1-EXP(-0.05599*(AW$1-$G36)))*OFFSET('Exponential Model'!$I$72,($B$18-2000)+($G36-AW$1),0),IF($B$3="dm",$H36*(1-EXP(-0.05599*(AW$1-$G36)))*OFFSET('Dispersion Model'!$I$72,($B$18-2000)+($G36-AW$1),0),IF($B$3="pm",$H36*(1-EXP(-0.05599*(AW$1-$G36)))*OFFSET('Piston Model'!$I$72,($B$18-2000)+($G36-AW$1),0),"Wrong Code in B3"))),IF($B$3="em",$H36*OFFSET('Exponential Model'!$I$72,($B$18-2000)+($G36-AW$1),0),IF($B$3="dm",$H36*OFFSET('Dispersion Model'!$I$72,($B$18-2000)+($G36-AW$1),0),IF($B$3="pm",$H36*OFFSET('Piston Model'!$I$72,($B$18-2000)+($G36-AW$1),0),"Wrong Code in B3")))),0)</f>
        <v>0</v>
      </c>
      <c r="AX36">
        <f ca="1">IF(AX$1&gt;$G36,IF($B$15="he",IF($B$3="em",$H36*(1-EXP(-0.05599*(AX$1-$G36)))*OFFSET('Exponential Model'!$I$72,($B$18-2000)+($G36-AX$1),0),IF($B$3="dm",$H36*(1-EXP(-0.05599*(AX$1-$G36)))*OFFSET('Dispersion Model'!$I$72,($B$18-2000)+($G36-AX$1),0),IF($B$3="pm",$H36*(1-EXP(-0.05599*(AX$1-$G36)))*OFFSET('Piston Model'!$I$72,($B$18-2000)+($G36-AX$1),0),"Wrong Code in B3"))),IF($B$3="em",$H36*OFFSET('Exponential Model'!$I$72,($B$18-2000)+($G36-AX$1),0),IF($B$3="dm",$H36*OFFSET('Dispersion Model'!$I$72,($B$18-2000)+($G36-AX$1),0),IF($B$3="pm",$H36*OFFSET('Piston Model'!$I$72,($B$18-2000)+($G36-AX$1),0),"Wrong Code in B3")))),0)</f>
        <v>0</v>
      </c>
      <c r="AY36">
        <f ca="1">IF(AY$1&gt;$G36,IF($B$15="he",IF($B$3="em",$H36*(1-EXP(-0.05599*(AY$1-$G36)))*OFFSET('Exponential Model'!$I$72,($B$18-2000)+($G36-AY$1),0),IF($B$3="dm",$H36*(1-EXP(-0.05599*(AY$1-$G36)))*OFFSET('Dispersion Model'!$I$72,($B$18-2000)+($G36-AY$1),0),IF($B$3="pm",$H36*(1-EXP(-0.05599*(AY$1-$G36)))*OFFSET('Piston Model'!$I$72,($B$18-2000)+($G36-AY$1),0),"Wrong Code in B3"))),IF($B$3="em",$H36*OFFSET('Exponential Model'!$I$72,($B$18-2000)+($G36-AY$1),0),IF($B$3="dm",$H36*OFFSET('Dispersion Model'!$I$72,($B$18-2000)+($G36-AY$1),0),IF($B$3="pm",$H36*OFFSET('Piston Model'!$I$72,($B$18-2000)+($G36-AY$1),0),"Wrong Code in B3")))),0)</f>
        <v>0</v>
      </c>
      <c r="AZ36">
        <f ca="1">IF(AZ$1&gt;$G36,IF($B$15="he",IF($B$3="em",$H36*(1-EXP(-0.05599*(AZ$1-$G36)))*OFFSET('Exponential Model'!$I$72,($B$18-2000)+($G36-AZ$1),0),IF($B$3="dm",$H36*(1-EXP(-0.05599*(AZ$1-$G36)))*OFFSET('Dispersion Model'!$I$72,($B$18-2000)+($G36-AZ$1),0),IF($B$3="pm",$H36*(1-EXP(-0.05599*(AZ$1-$G36)))*OFFSET('Piston Model'!$I$72,($B$18-2000)+($G36-AZ$1),0),"Wrong Code in B3"))),IF($B$3="em",$H36*OFFSET('Exponential Model'!$I$72,($B$18-2000)+($G36-AZ$1),0),IF($B$3="dm",$H36*OFFSET('Dispersion Model'!$I$72,($B$18-2000)+($G36-AZ$1),0),IF($B$3="pm",$H36*OFFSET('Piston Model'!$I$72,($B$18-2000)+($G36-AZ$1),0),"Wrong Code in B3")))),0)</f>
        <v>0</v>
      </c>
      <c r="BA36">
        <f ca="1">IF(BA$1&gt;$G36,IF($B$15="he",IF($B$3="em",$H36*(1-EXP(-0.05599*(BA$1-$G36)))*OFFSET('Exponential Model'!$I$72,($B$18-2000)+($G36-BA$1),0),IF($B$3="dm",$H36*(1-EXP(-0.05599*(BA$1-$G36)))*OFFSET('Dispersion Model'!$I$72,($B$18-2000)+($G36-BA$1),0),IF($B$3="pm",$H36*(1-EXP(-0.05599*(BA$1-$G36)))*OFFSET('Piston Model'!$I$72,($B$18-2000)+($G36-BA$1),0),"Wrong Code in B3"))),IF($B$3="em",$H36*OFFSET('Exponential Model'!$I$72,($B$18-2000)+($G36-BA$1),0),IF($B$3="dm",$H36*OFFSET('Dispersion Model'!$I$72,($B$18-2000)+($G36-BA$1),0),IF($B$3="pm",$H36*OFFSET('Piston Model'!$I$72,($B$18-2000)+($G36-BA$1),0),"Wrong Code in B3")))),0)</f>
        <v>0</v>
      </c>
      <c r="BB36">
        <f ca="1">IF(BB$1&gt;$G36,IF($B$15="he",IF($B$3="em",$H36*(1-EXP(-0.05599*(BB$1-$G36)))*OFFSET('Exponential Model'!$I$72,($B$18-2000)+($G36-BB$1),0),IF($B$3="dm",$H36*(1-EXP(-0.05599*(BB$1-$G36)))*OFFSET('Dispersion Model'!$I$72,($B$18-2000)+($G36-BB$1),0),IF($B$3="pm",$H36*(1-EXP(-0.05599*(BB$1-$G36)))*OFFSET('Piston Model'!$I$72,($B$18-2000)+($G36-BB$1),0),"Wrong Code in B3"))),IF($B$3="em",$H36*OFFSET('Exponential Model'!$I$72,($B$18-2000)+($G36-BB$1),0),IF($B$3="dm",$H36*OFFSET('Dispersion Model'!$I$72,($B$18-2000)+($G36-BB$1),0),IF($B$3="pm",$H36*OFFSET('Piston Model'!$I$72,($B$18-2000)+($G36-BB$1),0),"Wrong Code in B3")))),0)</f>
        <v>0</v>
      </c>
      <c r="BC36">
        <f ca="1">IF(BC$1&gt;$G36,IF($B$15="he",IF($B$3="em",$H36*(1-EXP(-0.05599*(BC$1-$G36)))*OFFSET('Exponential Model'!$I$72,($B$18-2000)+($G36-BC$1),0),IF($B$3="dm",$H36*(1-EXP(-0.05599*(BC$1-$G36)))*OFFSET('Dispersion Model'!$I$72,($B$18-2000)+($G36-BC$1),0),IF($B$3="pm",$H36*(1-EXP(-0.05599*(BC$1-$G36)))*OFFSET('Piston Model'!$I$72,($B$18-2000)+($G36-BC$1),0),"Wrong Code in B3"))),IF($B$3="em",$H36*OFFSET('Exponential Model'!$I$72,($B$18-2000)+($G36-BC$1),0),IF($B$3="dm",$H36*OFFSET('Dispersion Model'!$I$72,($B$18-2000)+($G36-BC$1),0),IF($B$3="pm",$H36*OFFSET('Piston Model'!$I$72,($B$18-2000)+($G36-BC$1),0),"Wrong Code in B3")))),0)</f>
        <v>0</v>
      </c>
      <c r="BD36">
        <f ca="1">IF(BD$1&gt;$G36,IF($B$15="he",IF($B$3="em",$H36*(1-EXP(-0.05599*(BD$1-$G36)))*OFFSET('Exponential Model'!$I$72,($B$18-2000)+($G36-BD$1),0),IF($B$3="dm",$H36*(1-EXP(-0.05599*(BD$1-$G36)))*OFFSET('Dispersion Model'!$I$72,($B$18-2000)+($G36-BD$1),0),IF($B$3="pm",$H36*(1-EXP(-0.05599*(BD$1-$G36)))*OFFSET('Piston Model'!$I$72,($B$18-2000)+($G36-BD$1),0),"Wrong Code in B3"))),IF($B$3="em",$H36*OFFSET('Exponential Model'!$I$72,($B$18-2000)+($G36-BD$1),0),IF($B$3="dm",$H36*OFFSET('Dispersion Model'!$I$72,($B$18-2000)+($G36-BD$1),0),IF($B$3="pm",$H36*OFFSET('Piston Model'!$I$72,($B$18-2000)+($G36-BD$1),0),"Wrong Code in B3")))),0)</f>
        <v>0</v>
      </c>
      <c r="BE36">
        <f ca="1">IF(BE$1&gt;$G36,IF($B$15="he",IF($B$3="em",$H36*(1-EXP(-0.05599*(BE$1-$G36)))*OFFSET('Exponential Model'!$I$72,($B$18-2000)+($G36-BE$1),0),IF($B$3="dm",$H36*(1-EXP(-0.05599*(BE$1-$G36)))*OFFSET('Dispersion Model'!$I$72,($B$18-2000)+($G36-BE$1),0),IF($B$3="pm",$H36*(1-EXP(-0.05599*(BE$1-$G36)))*OFFSET('Piston Model'!$I$72,($B$18-2000)+($G36-BE$1),0),"Wrong Code in B3"))),IF($B$3="em",$H36*OFFSET('Exponential Model'!$I$72,($B$18-2000)+($G36-BE$1),0),IF($B$3="dm",$H36*OFFSET('Dispersion Model'!$I$72,($B$18-2000)+($G36-BE$1),0),IF($B$3="pm",$H36*OFFSET('Piston Model'!$I$72,($B$18-2000)+($G36-BE$1),0),"Wrong Code in B3")))),0)</f>
        <v>0</v>
      </c>
      <c r="BF36">
        <f ca="1">IF(BF$1&gt;$G36,IF($B$15="he",IF($B$3="em",$H36*(1-EXP(-0.05599*(BF$1-$G36)))*OFFSET('Exponential Model'!$I$72,($B$18-2000)+($G36-BF$1),0),IF($B$3="dm",$H36*(1-EXP(-0.05599*(BF$1-$G36)))*OFFSET('Dispersion Model'!$I$72,($B$18-2000)+($G36-BF$1),0),IF($B$3="pm",$H36*(1-EXP(-0.05599*(BF$1-$G36)))*OFFSET('Piston Model'!$I$72,($B$18-2000)+($G36-BF$1),0),"Wrong Code in B3"))),IF($B$3="em",$H36*OFFSET('Exponential Model'!$I$72,($B$18-2000)+($G36-BF$1),0),IF($B$3="dm",$H36*OFFSET('Dispersion Model'!$I$72,($B$18-2000)+($G36-BF$1),0),IF($B$3="pm",$H36*OFFSET('Piston Model'!$I$72,($B$18-2000)+($G36-BF$1),0),"Wrong Code in B3")))),0)</f>
        <v>0</v>
      </c>
      <c r="BG36">
        <f ca="1">IF(BG$1&gt;$G36,IF($B$15="he",IF($B$3="em",$H36*(1-EXP(-0.05599*(BG$1-$G36)))*OFFSET('Exponential Model'!$I$72,($B$18-2000)+($G36-BG$1),0),IF($B$3="dm",$H36*(1-EXP(-0.05599*(BG$1-$G36)))*OFFSET('Dispersion Model'!$I$72,($B$18-2000)+($G36-BG$1),0),IF($B$3="pm",$H36*(1-EXP(-0.05599*(BG$1-$G36)))*OFFSET('Piston Model'!$I$72,($B$18-2000)+($G36-BG$1),0),"Wrong Code in B3"))),IF($B$3="em",$H36*OFFSET('Exponential Model'!$I$72,($B$18-2000)+($G36-BG$1),0),IF($B$3="dm",$H36*OFFSET('Dispersion Model'!$I$72,($B$18-2000)+($G36-BG$1),0),IF($B$3="pm",$H36*OFFSET('Piston Model'!$I$72,($B$18-2000)+($G36-BG$1),0),"Wrong Code in B3")))),0)</f>
        <v>0</v>
      </c>
    </row>
    <row r="37" spans="1:59" x14ac:dyDescent="0.15">
      <c r="G37">
        <v>1965</v>
      </c>
      <c r="H37">
        <f>IF($B$15="tr",'Tritium Input'!H46,IF($B$15="cfc",'CFC Input'!H46,IF($B$15="kr",'85Kr Input'!H46,IF($B$15="he",'Tritium Input'!H46,"Wrong Code in B12!"))))</f>
        <v>64.8</v>
      </c>
      <c r="I37">
        <f ca="1">IF(I$1&gt;$G37,IF($B$15="he",IF($B$3="em",$H37*(1-EXP(-0.05599*(I$1-$G37)))*OFFSET('Exponential Model'!$I$72,($B$18-2000)+($G37-I$1),0),IF($B$3="dm",$H37*(1-EXP(-0.05599*(I$1-$G37)))*OFFSET('Dispersion Model'!$I$72,($B$18-2000)+($G37-I$1),0),IF($B$3="pm",$H37*(1-EXP(-0.05599*(I$1-$G37)))*OFFSET('Piston Model'!$I$72,($B$18-2000)+($G37-I$1),0),"Wrong Code in B3"))),IF($B$3="em",$H37*OFFSET('Exponential Model'!$I$72,($B$18-2000)+($G37-I$1),0),IF($B$3="dm",$H37*OFFSET('Dispersion Model'!$I$72,($B$18-2000)+($G37-I$1),0),IF($B$3="pm",$H37*OFFSET('Piston Model'!$I$72,($B$18-2000)+($G37-I$1),0),"Wrong Code in B3")))),0)</f>
        <v>0</v>
      </c>
      <c r="J37">
        <f ca="1">IF(J$1&gt;$G37,IF($B$15="he",IF($B$3="em",$H37*(1-EXP(-0.05599*(J$1-$G37)))*OFFSET('Exponential Model'!$I$72,($B$18-2000)+($G37-J$1),0),IF($B$3="dm",$H37*(1-EXP(-0.05599*(J$1-$G37)))*OFFSET('Dispersion Model'!$I$72,($B$18-2000)+($G37-J$1),0),IF($B$3="pm",$H37*(1-EXP(-0.05599*(J$1-$G37)))*OFFSET('Piston Model'!$I$72,($B$18-2000)+($G37-J$1),0),"Wrong Code in B3"))),IF($B$3="em",$H37*OFFSET('Exponential Model'!$I$72,($B$18-2000)+($G37-J$1),0),IF($B$3="dm",$H37*OFFSET('Dispersion Model'!$I$72,($B$18-2000)+($G37-J$1),0),IF($B$3="pm",$H37*OFFSET('Piston Model'!$I$72,($B$18-2000)+($G37-J$1),0),"Wrong Code in B3")))),0)</f>
        <v>0</v>
      </c>
      <c r="K37">
        <f ca="1">IF(K$1&gt;$G37,IF($B$15="he",IF($B$3="em",$H37*(1-EXP(-0.05599*(K$1-$G37)))*OFFSET('Exponential Model'!$I$72,($B$18-2000)+($G37-K$1),0),IF($B$3="dm",$H37*(1-EXP(-0.05599*(K$1-$G37)))*OFFSET('Dispersion Model'!$I$72,($B$18-2000)+($G37-K$1),0),IF($B$3="pm",$H37*(1-EXP(-0.05599*(K$1-$G37)))*OFFSET('Piston Model'!$I$72,($B$18-2000)+($G37-K$1),0),"Wrong Code in B3"))),IF($B$3="em",$H37*OFFSET('Exponential Model'!$I$72,($B$18-2000)+($G37-K$1),0),IF($B$3="dm",$H37*OFFSET('Dispersion Model'!$I$72,($B$18-2000)+($G37-K$1),0),IF($B$3="pm",$H37*OFFSET('Piston Model'!$I$72,($B$18-2000)+($G37-K$1),0),"Wrong Code in B3")))),0)</f>
        <v>0</v>
      </c>
      <c r="L37">
        <f ca="1">IF(L$1&gt;$G37,IF($B$15="he",IF($B$3="em",$H37*(1-EXP(-0.05599*(L$1-$G37)))*OFFSET('Exponential Model'!$I$72,($B$18-2000)+($G37-L$1),0),IF($B$3="dm",$H37*(1-EXP(-0.05599*(L$1-$G37)))*OFFSET('Dispersion Model'!$I$72,($B$18-2000)+($G37-L$1),0),IF($B$3="pm",$H37*(1-EXP(-0.05599*(L$1-$G37)))*OFFSET('Piston Model'!$I$72,($B$18-2000)+($G37-L$1),0),"Wrong Code in B3"))),IF($B$3="em",$H37*OFFSET('Exponential Model'!$I$72,($B$18-2000)+($G37-L$1),0),IF($B$3="dm",$H37*OFFSET('Dispersion Model'!$I$72,($B$18-2000)+($G37-L$1),0),IF($B$3="pm",$H37*OFFSET('Piston Model'!$I$72,($B$18-2000)+($G37-L$1),0),"Wrong Code in B3")))),0)</f>
        <v>0</v>
      </c>
      <c r="M37">
        <f ca="1">IF(M$1&gt;$G37,IF($B$15="he",IF($B$3="em",$H37*(1-EXP(-0.05599*(M$1-$G37)))*OFFSET('Exponential Model'!$I$72,($B$18-2000)+($G37-M$1),0),IF($B$3="dm",$H37*(1-EXP(-0.05599*(M$1-$G37)))*OFFSET('Dispersion Model'!$I$72,($B$18-2000)+($G37-M$1),0),IF($B$3="pm",$H37*(1-EXP(-0.05599*(M$1-$G37)))*OFFSET('Piston Model'!$I$72,($B$18-2000)+($G37-M$1),0),"Wrong Code in B3"))),IF($B$3="em",$H37*OFFSET('Exponential Model'!$I$72,($B$18-2000)+($G37-M$1),0),IF($B$3="dm",$H37*OFFSET('Dispersion Model'!$I$72,($B$18-2000)+($G37-M$1),0),IF($B$3="pm",$H37*OFFSET('Piston Model'!$I$72,($B$18-2000)+($G37-M$1),0),"Wrong Code in B3")))),0)</f>
        <v>0</v>
      </c>
      <c r="N37">
        <f ca="1">IF(N$1&gt;$G37,IF($B$15="he",IF($B$3="em",$H37*(1-EXP(-0.05599*(N$1-$G37)))*OFFSET('Exponential Model'!$I$72,($B$18-2000)+($G37-N$1),0),IF($B$3="dm",$H37*(1-EXP(-0.05599*(N$1-$G37)))*OFFSET('Dispersion Model'!$I$72,($B$18-2000)+($G37-N$1),0),IF($B$3="pm",$H37*(1-EXP(-0.05599*(N$1-$G37)))*OFFSET('Piston Model'!$I$72,($B$18-2000)+($G37-N$1),0),"Wrong Code in B3"))),IF($B$3="em",$H37*OFFSET('Exponential Model'!$I$72,($B$18-2000)+($G37-N$1),0),IF($B$3="dm",$H37*OFFSET('Dispersion Model'!$I$72,($B$18-2000)+($G37-N$1),0),IF($B$3="pm",$H37*OFFSET('Piston Model'!$I$72,($B$18-2000)+($G37-N$1),0),"Wrong Code in B3")))),0)</f>
        <v>0</v>
      </c>
      <c r="O37">
        <f ca="1">IF(O$1&gt;$G37,IF($B$15="he",IF($B$3="em",$H37*(1-EXP(-0.05599*(O$1-$G37)))*OFFSET('Exponential Model'!$I$72,($B$18-2000)+($G37-O$1),0),IF($B$3="dm",$H37*(1-EXP(-0.05599*(O$1-$G37)))*OFFSET('Dispersion Model'!$I$72,($B$18-2000)+($G37-O$1),0),IF($B$3="pm",$H37*(1-EXP(-0.05599*(O$1-$G37)))*OFFSET('Piston Model'!$I$72,($B$18-2000)+($G37-O$1),0),"Wrong Code in B3"))),IF($B$3="em",$H37*OFFSET('Exponential Model'!$I$72,($B$18-2000)+($G37-O$1),0),IF($B$3="dm",$H37*OFFSET('Dispersion Model'!$I$72,($B$18-2000)+($G37-O$1),0),IF($B$3="pm",$H37*OFFSET('Piston Model'!$I$72,($B$18-2000)+($G37-O$1),0),"Wrong Code in B3")))),0)</f>
        <v>0</v>
      </c>
      <c r="P37">
        <f ca="1">IF(P$1&gt;$G37,IF($B$15="he",IF($B$3="em",$H37*(1-EXP(-0.05599*(P$1-$G37)))*OFFSET('Exponential Model'!$I$72,($B$18-2000)+($G37-P$1),0),IF($B$3="dm",$H37*(1-EXP(-0.05599*(P$1-$G37)))*OFFSET('Dispersion Model'!$I$72,($B$18-2000)+($G37-P$1),0),IF($B$3="pm",$H37*(1-EXP(-0.05599*(P$1-$G37)))*OFFSET('Piston Model'!$I$72,($B$18-2000)+($G37-P$1),0),"Wrong Code in B3"))),IF($B$3="em",$H37*OFFSET('Exponential Model'!$I$72,($B$18-2000)+($G37-P$1),0),IF($B$3="dm",$H37*OFFSET('Dispersion Model'!$I$72,($B$18-2000)+($G37-P$1),0),IF($B$3="pm",$H37*OFFSET('Piston Model'!$I$72,($B$18-2000)+($G37-P$1),0),"Wrong Code in B3")))),0)</f>
        <v>0</v>
      </c>
      <c r="Q37">
        <f ca="1">IF(Q$1&gt;$G37,IF($B$15="he",IF($B$3="em",$H37*(1-EXP(-0.05599*(Q$1-$G37)))*OFFSET('Exponential Model'!$I$72,($B$18-2000)+($G37-Q$1),0),IF($B$3="dm",$H37*(1-EXP(-0.05599*(Q$1-$G37)))*OFFSET('Dispersion Model'!$I$72,($B$18-2000)+($G37-Q$1),0),IF($B$3="pm",$H37*(1-EXP(-0.05599*(Q$1-$G37)))*OFFSET('Piston Model'!$I$72,($B$18-2000)+($G37-Q$1),0),"Wrong Code in B3"))),IF($B$3="em",$H37*OFFSET('Exponential Model'!$I$72,($B$18-2000)+($G37-Q$1),0),IF($B$3="dm",$H37*OFFSET('Dispersion Model'!$I$72,($B$18-2000)+($G37-Q$1),0),IF($B$3="pm",$H37*OFFSET('Piston Model'!$I$72,($B$18-2000)+($G37-Q$1),0),"Wrong Code in B3")))),0)</f>
        <v>0</v>
      </c>
      <c r="R37">
        <f ca="1">IF(R$1&gt;$G37,IF($B$15="he",IF($B$3="em",$H37*(1-EXP(-0.05599*(R$1-$G37)))*OFFSET('Exponential Model'!$I$72,($B$18-2000)+($G37-R$1),0),IF($B$3="dm",$H37*(1-EXP(-0.05599*(R$1-$G37)))*OFFSET('Dispersion Model'!$I$72,($B$18-2000)+($G37-R$1),0),IF($B$3="pm",$H37*(1-EXP(-0.05599*(R$1-$G37)))*OFFSET('Piston Model'!$I$72,($B$18-2000)+($G37-R$1),0),"Wrong Code in B3"))),IF($B$3="em",$H37*OFFSET('Exponential Model'!$I$72,($B$18-2000)+($G37-R$1),0),IF($B$3="dm",$H37*OFFSET('Dispersion Model'!$I$72,($B$18-2000)+($G37-R$1),0),IF($B$3="pm",$H37*OFFSET('Piston Model'!$I$72,($B$18-2000)+($G37-R$1),0),"Wrong Code in B3")))),0)</f>
        <v>0</v>
      </c>
      <c r="S37">
        <f ca="1">IF(S$1&gt;$G37,IF($B$15="he",IF($B$3="em",$H37*(1-EXP(-0.05599*(S$1-$G37)))*OFFSET('Exponential Model'!$I$72,($B$18-2000)+($G37-S$1),0),IF($B$3="dm",$H37*(1-EXP(-0.05599*(S$1-$G37)))*OFFSET('Dispersion Model'!$I$72,($B$18-2000)+($G37-S$1),0),IF($B$3="pm",$H37*(1-EXP(-0.05599*(S$1-$G37)))*OFFSET('Piston Model'!$I$72,($B$18-2000)+($G37-S$1),0),"Wrong Code in B3"))),IF($B$3="em",$H37*OFFSET('Exponential Model'!$I$72,($B$18-2000)+($G37-S$1),0),IF($B$3="dm",$H37*OFFSET('Dispersion Model'!$I$72,($B$18-2000)+($G37-S$1),0),IF($B$3="pm",$H37*OFFSET('Piston Model'!$I$72,($B$18-2000)+($G37-S$1),0),"Wrong Code in B3")))),0)</f>
        <v>0</v>
      </c>
      <c r="T37">
        <f ca="1">IF(T$1&gt;$G37,IF($B$15="he",IF($B$3="em",$H37*(1-EXP(-0.05599*(T$1-$G37)))*OFFSET('Exponential Model'!$I$72,($B$18-2000)+($G37-T$1),0),IF($B$3="dm",$H37*(1-EXP(-0.05599*(T$1-$G37)))*OFFSET('Dispersion Model'!$I$72,($B$18-2000)+($G37-T$1),0),IF($B$3="pm",$H37*(1-EXP(-0.05599*(T$1-$G37)))*OFFSET('Piston Model'!$I$72,($B$18-2000)+($G37-T$1),0),"Wrong Code in B3"))),IF($B$3="em",$H37*OFFSET('Exponential Model'!$I$72,($B$18-2000)+($G37-T$1),0),IF($B$3="dm",$H37*OFFSET('Dispersion Model'!$I$72,($B$18-2000)+($G37-T$1),0),IF($B$3="pm",$H37*OFFSET('Piston Model'!$I$72,($B$18-2000)+($G37-T$1),0),"Wrong Code in B3")))),0)</f>
        <v>0</v>
      </c>
      <c r="U37">
        <f ca="1">IF(U$1&gt;$G37,IF($B$15="he",IF($B$3="em",$H37*(1-EXP(-0.05599*(U$1-$G37)))*OFFSET('Exponential Model'!$I$72,($B$18-2000)+($G37-U$1),0),IF($B$3="dm",$H37*(1-EXP(-0.05599*(U$1-$G37)))*OFFSET('Dispersion Model'!$I$72,($B$18-2000)+($G37-U$1),0),IF($B$3="pm",$H37*(1-EXP(-0.05599*(U$1-$G37)))*OFFSET('Piston Model'!$I$72,($B$18-2000)+($G37-U$1),0),"Wrong Code in B3"))),IF($B$3="em",$H37*OFFSET('Exponential Model'!$I$72,($B$18-2000)+($G37-U$1),0),IF($B$3="dm",$H37*OFFSET('Dispersion Model'!$I$72,($B$18-2000)+($G37-U$1),0),IF($B$3="pm",$H37*OFFSET('Piston Model'!$I$72,($B$18-2000)+($G37-U$1),0),"Wrong Code in B3")))),0)</f>
        <v>0</v>
      </c>
      <c r="V37">
        <f ca="1">IF(V$1&gt;$G37,IF($B$15="he",IF($B$3="em",$H37*(1-EXP(-0.05599*(V$1-$G37)))*OFFSET('Exponential Model'!$I$72,($B$18-2000)+($G37-V$1),0),IF($B$3="dm",$H37*(1-EXP(-0.05599*(V$1-$G37)))*OFFSET('Dispersion Model'!$I$72,($B$18-2000)+($G37-V$1),0),IF($B$3="pm",$H37*(1-EXP(-0.05599*(V$1-$G37)))*OFFSET('Piston Model'!$I$72,($B$18-2000)+($G37-V$1),0),"Wrong Code in B3"))),IF($B$3="em",$H37*OFFSET('Exponential Model'!$I$72,($B$18-2000)+($G37-V$1),0),IF($B$3="dm",$H37*OFFSET('Dispersion Model'!$I$72,($B$18-2000)+($G37-V$1),0),IF($B$3="pm",$H37*OFFSET('Piston Model'!$I$72,($B$18-2000)+($G37-V$1),0),"Wrong Code in B3")))),0)</f>
        <v>0</v>
      </c>
      <c r="W37">
        <f ca="1">IF(W$1&gt;$G37,IF($B$15="he",IF($B$3="em",$H37*(1-EXP(-0.05599*(W$1-$G37)))*OFFSET('Exponential Model'!$I$72,($B$18-2000)+($G37-W$1),0),IF($B$3="dm",$H37*(1-EXP(-0.05599*(W$1-$G37)))*OFFSET('Dispersion Model'!$I$72,($B$18-2000)+($G37-W$1),0),IF($B$3="pm",$H37*(1-EXP(-0.05599*(W$1-$G37)))*OFFSET('Piston Model'!$I$72,($B$18-2000)+($G37-W$1),0),"Wrong Code in B3"))),IF($B$3="em",$H37*OFFSET('Exponential Model'!$I$72,($B$18-2000)+($G37-W$1),0),IF($B$3="dm",$H37*OFFSET('Dispersion Model'!$I$72,($B$18-2000)+($G37-W$1),0),IF($B$3="pm",$H37*OFFSET('Piston Model'!$I$72,($B$18-2000)+($G37-W$1),0),"Wrong Code in B3")))),0)</f>
        <v>0</v>
      </c>
      <c r="X37">
        <f ca="1">IF(X$1&gt;$G37,IF($B$15="he",IF($B$3="em",$H37*(1-EXP(-0.05599*(X$1-$G37)))*OFFSET('Exponential Model'!$I$72,($B$18-2000)+($G37-X$1),0),IF($B$3="dm",$H37*(1-EXP(-0.05599*(X$1-$G37)))*OFFSET('Dispersion Model'!$I$72,($B$18-2000)+($G37-X$1),0),IF($B$3="pm",$H37*(1-EXP(-0.05599*(X$1-$G37)))*OFFSET('Piston Model'!$I$72,($B$18-2000)+($G37-X$1),0),"Wrong Code in B3"))),IF($B$3="em",$H37*OFFSET('Exponential Model'!$I$72,($B$18-2000)+($G37-X$1),0),IF($B$3="dm",$H37*OFFSET('Dispersion Model'!$I$72,($B$18-2000)+($G37-X$1),0),IF($B$3="pm",$H37*OFFSET('Piston Model'!$I$72,($B$18-2000)+($G37-X$1),0),"Wrong Code in B3")))),0)</f>
        <v>0</v>
      </c>
      <c r="Y37">
        <f ca="1">IF(Y$1&gt;$G37,IF($B$15="he",IF($B$3="em",$H37*(1-EXP(-0.05599*(Y$1-$G37)))*OFFSET('Exponential Model'!$I$72,($B$18-2000)+($G37-Y$1),0),IF($B$3="dm",$H37*(1-EXP(-0.05599*(Y$1-$G37)))*OFFSET('Dispersion Model'!$I$72,($B$18-2000)+($G37-Y$1),0),IF($B$3="pm",$H37*(1-EXP(-0.05599*(Y$1-$G37)))*OFFSET('Piston Model'!$I$72,($B$18-2000)+($G37-Y$1),0),"Wrong Code in B3"))),IF($B$3="em",$H37*OFFSET('Exponential Model'!$I$72,($B$18-2000)+($G37-Y$1),0),IF($B$3="dm",$H37*OFFSET('Dispersion Model'!$I$72,($B$18-2000)+($G37-Y$1),0),IF($B$3="pm",$H37*OFFSET('Piston Model'!$I$72,($B$18-2000)+($G37-Y$1),0),"Wrong Code in B3")))),0)</f>
        <v>0</v>
      </c>
      <c r="Z37">
        <f ca="1">IF(Z$1&gt;$G37,IF($B$15="he",IF($B$3="em",$H37*(1-EXP(-0.05599*(Z$1-$G37)))*OFFSET('Exponential Model'!$I$72,($B$18-2000)+($G37-Z$1),0),IF($B$3="dm",$H37*(1-EXP(-0.05599*(Z$1-$G37)))*OFFSET('Dispersion Model'!$I$72,($B$18-2000)+($G37-Z$1),0),IF($B$3="pm",$H37*(1-EXP(-0.05599*(Z$1-$G37)))*OFFSET('Piston Model'!$I$72,($B$18-2000)+($G37-Z$1),0),"Wrong Code in B3"))),IF($B$3="em",$H37*OFFSET('Exponential Model'!$I$72,($B$18-2000)+($G37-Z$1),0),IF($B$3="dm",$H37*OFFSET('Dispersion Model'!$I$72,($B$18-2000)+($G37-Z$1),0),IF($B$3="pm",$H37*OFFSET('Piston Model'!$I$72,($B$18-2000)+($G37-Z$1),0),"Wrong Code in B3")))),0)</f>
        <v>0</v>
      </c>
      <c r="AA37">
        <f ca="1">IF(AA$1&gt;$G37,IF($B$15="he",IF($B$3="em",$H37*(1-EXP(-0.05599*(AA$1-$G37)))*OFFSET('Exponential Model'!$I$72,($B$18-2000)+($G37-AA$1),0),IF($B$3="dm",$H37*(1-EXP(-0.05599*(AA$1-$G37)))*OFFSET('Dispersion Model'!$I$72,($B$18-2000)+($G37-AA$1),0),IF($B$3="pm",$H37*(1-EXP(-0.05599*(AA$1-$G37)))*OFFSET('Piston Model'!$I$72,($B$18-2000)+($G37-AA$1),0),"Wrong Code in B3"))),IF($B$3="em",$H37*OFFSET('Exponential Model'!$I$72,($B$18-2000)+($G37-AA$1),0),IF($B$3="dm",$H37*OFFSET('Dispersion Model'!$I$72,($B$18-2000)+($G37-AA$1),0),IF($B$3="pm",$H37*OFFSET('Piston Model'!$I$72,($B$18-2000)+($G37-AA$1),0),"Wrong Code in B3")))),0)</f>
        <v>0</v>
      </c>
      <c r="AB37">
        <f ca="1">IF(AB$1&gt;$G37,IF($B$15="he",IF($B$3="em",$H37*(1-EXP(-0.05599*(AB$1-$G37)))*OFFSET('Exponential Model'!$I$72,($B$18-2000)+($G37-AB$1),0),IF($B$3="dm",$H37*(1-EXP(-0.05599*(AB$1-$G37)))*OFFSET('Dispersion Model'!$I$72,($B$18-2000)+($G37-AB$1),0),IF($B$3="pm",$H37*(1-EXP(-0.05599*(AB$1-$G37)))*OFFSET('Piston Model'!$I$72,($B$18-2000)+($G37-AB$1),0),"Wrong Code in B3"))),IF($B$3="em",$H37*OFFSET('Exponential Model'!$I$72,($B$18-2000)+($G37-AB$1),0),IF($B$3="dm",$H37*OFFSET('Dispersion Model'!$I$72,($B$18-2000)+($G37-AB$1),0),IF($B$3="pm",$H37*OFFSET('Piston Model'!$I$72,($B$18-2000)+($G37-AB$1),0),"Wrong Code in B3")))),0)</f>
        <v>0</v>
      </c>
      <c r="AC37">
        <f ca="1">IF(AC$1&gt;$G37,IF($B$15="he",IF($B$3="em",$H37*(1-EXP(-0.05599*(AC$1-$G37)))*OFFSET('Exponential Model'!$I$72,($B$18-2000)+($G37-AC$1),0),IF($B$3="dm",$H37*(1-EXP(-0.05599*(AC$1-$G37)))*OFFSET('Dispersion Model'!$I$72,($B$18-2000)+($G37-AC$1),0),IF($B$3="pm",$H37*(1-EXP(-0.05599*(AC$1-$G37)))*OFFSET('Piston Model'!$I$72,($B$18-2000)+($G37-AC$1),0),"Wrong Code in B3"))),IF($B$3="em",$H37*OFFSET('Exponential Model'!$I$72,($B$18-2000)+($G37-AC$1),0),IF($B$3="dm",$H37*OFFSET('Dispersion Model'!$I$72,($B$18-2000)+($G37-AC$1),0),IF($B$3="pm",$H37*OFFSET('Piston Model'!$I$72,($B$18-2000)+($G37-AC$1),0),"Wrong Code in B3")))),0)</f>
        <v>0</v>
      </c>
      <c r="AD37">
        <f ca="1">IF(AD$1&gt;$G37,IF($B$15="he",IF($B$3="em",$H37*(1-EXP(-0.05599*(AD$1-$G37)))*OFFSET('Exponential Model'!$I$72,($B$18-2000)+($G37-AD$1),0),IF($B$3="dm",$H37*(1-EXP(-0.05599*(AD$1-$G37)))*OFFSET('Dispersion Model'!$I$72,($B$18-2000)+($G37-AD$1),0),IF($B$3="pm",$H37*(1-EXP(-0.05599*(AD$1-$G37)))*OFFSET('Piston Model'!$I$72,($B$18-2000)+($G37-AD$1),0),"Wrong Code in B3"))),IF($B$3="em",$H37*OFFSET('Exponential Model'!$I$72,($B$18-2000)+($G37-AD$1),0),IF($B$3="dm",$H37*OFFSET('Dispersion Model'!$I$72,($B$18-2000)+($G37-AD$1),0),IF($B$3="pm",$H37*OFFSET('Piston Model'!$I$72,($B$18-2000)+($G37-AD$1),0),"Wrong Code in B3")))),0)</f>
        <v>0</v>
      </c>
      <c r="AE37">
        <f ca="1">IF(AE$1&gt;$G37,IF($B$15="he",IF($B$3="em",$H37*(1-EXP(-0.05599*(AE$1-$G37)))*OFFSET('Exponential Model'!$I$72,($B$18-2000)+($G37-AE$1),0),IF($B$3="dm",$H37*(1-EXP(-0.05599*(AE$1-$G37)))*OFFSET('Dispersion Model'!$I$72,($B$18-2000)+($G37-AE$1),0),IF($B$3="pm",$H37*(1-EXP(-0.05599*(AE$1-$G37)))*OFFSET('Piston Model'!$I$72,($B$18-2000)+($G37-AE$1),0),"Wrong Code in B3"))),IF($B$3="em",$H37*OFFSET('Exponential Model'!$I$72,($B$18-2000)+($G37-AE$1),0),IF($B$3="dm",$H37*OFFSET('Dispersion Model'!$I$72,($B$18-2000)+($G37-AE$1),0),IF($B$3="pm",$H37*OFFSET('Piston Model'!$I$72,($B$18-2000)+($G37-AE$1),0),"Wrong Code in B3")))),0)</f>
        <v>0</v>
      </c>
      <c r="AF37">
        <f ca="1">IF(AF$1&gt;$G37,IF($B$15="he",IF($B$3="em",$H37*(1-EXP(-0.05599*(AF$1-$G37)))*OFFSET('Exponential Model'!$I$72,($B$18-2000)+($G37-AF$1),0),IF($B$3="dm",$H37*(1-EXP(-0.05599*(AF$1-$G37)))*OFFSET('Dispersion Model'!$I$72,($B$18-2000)+($G37-AF$1),0),IF($B$3="pm",$H37*(1-EXP(-0.05599*(AF$1-$G37)))*OFFSET('Piston Model'!$I$72,($B$18-2000)+($G37-AF$1),0),"Wrong Code in B3"))),IF($B$3="em",$H37*OFFSET('Exponential Model'!$I$72,($B$18-2000)+($G37-AF$1),0),IF($B$3="dm",$H37*OFFSET('Dispersion Model'!$I$72,($B$18-2000)+($G37-AF$1),0),IF($B$3="pm",$H37*OFFSET('Piston Model'!$I$72,($B$18-2000)+($G37-AF$1),0),"Wrong Code in B3")))),0)</f>
        <v>0</v>
      </c>
      <c r="AG37">
        <f ca="1">IF(AG$1&gt;$G37,IF($B$15="he",IF($B$3="em",$H37*(1-EXP(-0.05599*(AG$1-$G37)))*OFFSET('Exponential Model'!$I$72,($B$18-2000)+($G37-AG$1),0),IF($B$3="dm",$H37*(1-EXP(-0.05599*(AG$1-$G37)))*OFFSET('Dispersion Model'!$I$72,($B$18-2000)+($G37-AG$1),0),IF($B$3="pm",$H37*(1-EXP(-0.05599*(AG$1-$G37)))*OFFSET('Piston Model'!$I$72,($B$18-2000)+($G37-AG$1),0),"Wrong Code in B3"))),IF($B$3="em",$H37*OFFSET('Exponential Model'!$I$72,($B$18-2000)+($G37-AG$1),0),IF($B$3="dm",$H37*OFFSET('Dispersion Model'!$I$72,($B$18-2000)+($G37-AG$1),0),IF($B$3="pm",$H37*OFFSET('Piston Model'!$I$72,($B$18-2000)+($G37-AG$1),0),"Wrong Code in B3")))),0)</f>
        <v>0</v>
      </c>
      <c r="AH37">
        <f ca="1">IF(AH$1&gt;$G37,IF($B$15="he",IF($B$3="em",$H37*(1-EXP(-0.05599*(AH$1-$G37)))*OFFSET('Exponential Model'!$I$72,($B$18-2000)+($G37-AH$1),0),IF($B$3="dm",$H37*(1-EXP(-0.05599*(AH$1-$G37)))*OFFSET('Dispersion Model'!$I$72,($B$18-2000)+($G37-AH$1),0),IF($B$3="pm",$H37*(1-EXP(-0.05599*(AH$1-$G37)))*OFFSET('Piston Model'!$I$72,($B$18-2000)+($G37-AH$1),0),"Wrong Code in B3"))),IF($B$3="em",$H37*OFFSET('Exponential Model'!$I$72,($B$18-2000)+($G37-AH$1),0),IF($B$3="dm",$H37*OFFSET('Dispersion Model'!$I$72,($B$18-2000)+($G37-AH$1),0),IF($B$3="pm",$H37*OFFSET('Piston Model'!$I$72,($B$18-2000)+($G37-AH$1),0),"Wrong Code in B3")))),0)</f>
        <v>64.8</v>
      </c>
      <c r="AI37">
        <f ca="1">IF(AI$1&gt;$G37,IF($B$15="he",IF($B$3="em",$H37*(1-EXP(-0.05599*(AI$1-$G37)))*OFFSET('Exponential Model'!$I$72,($B$18-2000)+($G37-AI$1),0),IF($B$3="dm",$H37*(1-EXP(-0.05599*(AI$1-$G37)))*OFFSET('Dispersion Model'!$I$72,($B$18-2000)+($G37-AI$1),0),IF($B$3="pm",$H37*(1-EXP(-0.05599*(AI$1-$G37)))*OFFSET('Piston Model'!$I$72,($B$18-2000)+($G37-AI$1),0),"Wrong Code in B3"))),IF($B$3="em",$H37*OFFSET('Exponential Model'!$I$72,($B$18-2000)+($G37-AI$1),0),IF($B$3="dm",$H37*OFFSET('Dispersion Model'!$I$72,($B$18-2000)+($G37-AI$1),0),IF($B$3="pm",$H37*OFFSET('Piston Model'!$I$72,($B$18-2000)+($G37-AI$1),0),"Wrong Code in B3")))),0)</f>
        <v>0</v>
      </c>
      <c r="AJ37">
        <f ca="1">IF(AJ$1&gt;$G37,IF($B$15="he",IF($B$3="em",$H37*(1-EXP(-0.05599*(AJ$1-$G37)))*OFFSET('Exponential Model'!$I$72,($B$18-2000)+($G37-AJ$1),0),IF($B$3="dm",$H37*(1-EXP(-0.05599*(AJ$1-$G37)))*OFFSET('Dispersion Model'!$I$72,($B$18-2000)+($G37-AJ$1),0),IF($B$3="pm",$H37*(1-EXP(-0.05599*(AJ$1-$G37)))*OFFSET('Piston Model'!$I$72,($B$18-2000)+($G37-AJ$1),0),"Wrong Code in B3"))),IF($B$3="em",$H37*OFFSET('Exponential Model'!$I$72,($B$18-2000)+($G37-AJ$1),0),IF($B$3="dm",$H37*OFFSET('Dispersion Model'!$I$72,($B$18-2000)+($G37-AJ$1),0),IF($B$3="pm",$H37*OFFSET('Piston Model'!$I$72,($B$18-2000)+($G37-AJ$1),0),"Wrong Code in B3")))),0)</f>
        <v>0</v>
      </c>
      <c r="AK37">
        <f ca="1">IF(AK$1&gt;$G37,IF($B$15="he",IF($B$3="em",$H37*(1-EXP(-0.05599*(AK$1-$G37)))*OFFSET('Exponential Model'!$I$72,($B$18-2000)+($G37-AK$1),0),IF($B$3="dm",$H37*(1-EXP(-0.05599*(AK$1-$G37)))*OFFSET('Dispersion Model'!$I$72,($B$18-2000)+($G37-AK$1),0),IF($B$3="pm",$H37*(1-EXP(-0.05599*(AK$1-$G37)))*OFFSET('Piston Model'!$I$72,($B$18-2000)+($G37-AK$1),0),"Wrong Code in B3"))),IF($B$3="em",$H37*OFFSET('Exponential Model'!$I$72,($B$18-2000)+($G37-AK$1),0),IF($B$3="dm",$H37*OFFSET('Dispersion Model'!$I$72,($B$18-2000)+($G37-AK$1),0),IF($B$3="pm",$H37*OFFSET('Piston Model'!$I$72,($B$18-2000)+($G37-AK$1),0),"Wrong Code in B3")))),0)</f>
        <v>0</v>
      </c>
      <c r="AL37">
        <f ca="1">IF(AL$1&gt;$G37,IF($B$15="he",IF($B$3="em",$H37*(1-EXP(-0.05599*(AL$1-$G37)))*OFFSET('Exponential Model'!$I$72,($B$18-2000)+($G37-AL$1),0),IF($B$3="dm",$H37*(1-EXP(-0.05599*(AL$1-$G37)))*OFFSET('Dispersion Model'!$I$72,($B$18-2000)+($G37-AL$1),0),IF($B$3="pm",$H37*(1-EXP(-0.05599*(AL$1-$G37)))*OFFSET('Piston Model'!$I$72,($B$18-2000)+($G37-AL$1),0),"Wrong Code in B3"))),IF($B$3="em",$H37*OFFSET('Exponential Model'!$I$72,($B$18-2000)+($G37-AL$1),0),IF($B$3="dm",$H37*OFFSET('Dispersion Model'!$I$72,($B$18-2000)+($G37-AL$1),0),IF($B$3="pm",$H37*OFFSET('Piston Model'!$I$72,($B$18-2000)+($G37-AL$1),0),"Wrong Code in B3")))),0)</f>
        <v>0</v>
      </c>
      <c r="AM37">
        <f ca="1">IF(AM$1&gt;$G37,IF($B$15="he",IF($B$3="em",$H37*(1-EXP(-0.05599*(AM$1-$G37)))*OFFSET('Exponential Model'!$I$72,($B$18-2000)+($G37-AM$1),0),IF($B$3="dm",$H37*(1-EXP(-0.05599*(AM$1-$G37)))*OFFSET('Dispersion Model'!$I$72,($B$18-2000)+($G37-AM$1),0),IF($B$3="pm",$H37*(1-EXP(-0.05599*(AM$1-$G37)))*OFFSET('Piston Model'!$I$72,($B$18-2000)+($G37-AM$1),0),"Wrong Code in B3"))),IF($B$3="em",$H37*OFFSET('Exponential Model'!$I$72,($B$18-2000)+($G37-AM$1),0),IF($B$3="dm",$H37*OFFSET('Dispersion Model'!$I$72,($B$18-2000)+($G37-AM$1),0),IF($B$3="pm",$H37*OFFSET('Piston Model'!$I$72,($B$18-2000)+($G37-AM$1),0),"Wrong Code in B3")))),0)</f>
        <v>0</v>
      </c>
      <c r="AN37">
        <f ca="1">IF(AN$1&gt;$G37,IF($B$15="he",IF($B$3="em",$H37*(1-EXP(-0.05599*(AN$1-$G37)))*OFFSET('Exponential Model'!$I$72,($B$18-2000)+($G37-AN$1),0),IF($B$3="dm",$H37*(1-EXP(-0.05599*(AN$1-$G37)))*OFFSET('Dispersion Model'!$I$72,($B$18-2000)+($G37-AN$1),0),IF($B$3="pm",$H37*(1-EXP(-0.05599*(AN$1-$G37)))*OFFSET('Piston Model'!$I$72,($B$18-2000)+($G37-AN$1),0),"Wrong Code in B3"))),IF($B$3="em",$H37*OFFSET('Exponential Model'!$I$72,($B$18-2000)+($G37-AN$1),0),IF($B$3="dm",$H37*OFFSET('Dispersion Model'!$I$72,($B$18-2000)+($G37-AN$1),0),IF($B$3="pm",$H37*OFFSET('Piston Model'!$I$72,($B$18-2000)+($G37-AN$1),0),"Wrong Code in B3")))),0)</f>
        <v>0</v>
      </c>
      <c r="AO37">
        <f ca="1">IF(AO$1&gt;$G37,IF($B$15="he",IF($B$3="em",$H37*(1-EXP(-0.05599*(AO$1-$G37)))*OFFSET('Exponential Model'!$I$72,($B$18-2000)+($G37-AO$1),0),IF($B$3="dm",$H37*(1-EXP(-0.05599*(AO$1-$G37)))*OFFSET('Dispersion Model'!$I$72,($B$18-2000)+($G37-AO$1),0),IF($B$3="pm",$H37*(1-EXP(-0.05599*(AO$1-$G37)))*OFFSET('Piston Model'!$I$72,($B$18-2000)+($G37-AO$1),0),"Wrong Code in B3"))),IF($B$3="em",$H37*OFFSET('Exponential Model'!$I$72,($B$18-2000)+($G37-AO$1),0),IF($B$3="dm",$H37*OFFSET('Dispersion Model'!$I$72,($B$18-2000)+($G37-AO$1),0),IF($B$3="pm",$H37*OFFSET('Piston Model'!$I$72,($B$18-2000)+($G37-AO$1),0),"Wrong Code in B3")))),0)</f>
        <v>0</v>
      </c>
      <c r="AP37">
        <f ca="1">IF(AP$1&gt;$G37,IF($B$15="he",IF($B$3="em",$H37*(1-EXP(-0.05599*(AP$1-$G37)))*OFFSET('Exponential Model'!$I$72,($B$18-2000)+($G37-AP$1),0),IF($B$3="dm",$H37*(1-EXP(-0.05599*(AP$1-$G37)))*OFFSET('Dispersion Model'!$I$72,($B$18-2000)+($G37-AP$1),0),IF($B$3="pm",$H37*(1-EXP(-0.05599*(AP$1-$G37)))*OFFSET('Piston Model'!$I$72,($B$18-2000)+($G37-AP$1),0),"Wrong Code in B3"))),IF($B$3="em",$H37*OFFSET('Exponential Model'!$I$72,($B$18-2000)+($G37-AP$1),0),IF($B$3="dm",$H37*OFFSET('Dispersion Model'!$I$72,($B$18-2000)+($G37-AP$1),0),IF($B$3="pm",$H37*OFFSET('Piston Model'!$I$72,($B$18-2000)+($G37-AP$1),0),"Wrong Code in B3")))),0)</f>
        <v>0</v>
      </c>
      <c r="AQ37">
        <f ca="1">IF(AQ$1&gt;$G37,IF($B$15="he",IF($B$3="em",$H37*(1-EXP(-0.05599*(AQ$1-$G37)))*OFFSET('Exponential Model'!$I$72,($B$18-2000)+($G37-AQ$1),0),IF($B$3="dm",$H37*(1-EXP(-0.05599*(AQ$1-$G37)))*OFFSET('Dispersion Model'!$I$72,($B$18-2000)+($G37-AQ$1),0),IF($B$3="pm",$H37*(1-EXP(-0.05599*(AQ$1-$G37)))*OFFSET('Piston Model'!$I$72,($B$18-2000)+($G37-AQ$1),0),"Wrong Code in B3"))),IF($B$3="em",$H37*OFFSET('Exponential Model'!$I$72,($B$18-2000)+($G37-AQ$1),0),IF($B$3="dm",$H37*OFFSET('Dispersion Model'!$I$72,($B$18-2000)+($G37-AQ$1),0),IF($B$3="pm",$H37*OFFSET('Piston Model'!$I$72,($B$18-2000)+($G37-AQ$1),0),"Wrong Code in B3")))),0)</f>
        <v>0</v>
      </c>
      <c r="AR37">
        <f ca="1">IF(AR$1&gt;$G37,IF($B$15="he",IF($B$3="em",$H37*(1-EXP(-0.05599*(AR$1-$G37)))*OFFSET('Exponential Model'!$I$72,($B$18-2000)+($G37-AR$1),0),IF($B$3="dm",$H37*(1-EXP(-0.05599*(AR$1-$G37)))*OFFSET('Dispersion Model'!$I$72,($B$18-2000)+($G37-AR$1),0),IF($B$3="pm",$H37*(1-EXP(-0.05599*(AR$1-$G37)))*OFFSET('Piston Model'!$I$72,($B$18-2000)+($G37-AR$1),0),"Wrong Code in B3"))),IF($B$3="em",$H37*OFFSET('Exponential Model'!$I$72,($B$18-2000)+($G37-AR$1),0),IF($B$3="dm",$H37*OFFSET('Dispersion Model'!$I$72,($B$18-2000)+($G37-AR$1),0),IF($B$3="pm",$H37*OFFSET('Piston Model'!$I$72,($B$18-2000)+($G37-AR$1),0),"Wrong Code in B3")))),0)</f>
        <v>0</v>
      </c>
      <c r="AS37">
        <f ca="1">IF(AS$1&gt;$G37,IF($B$15="he",IF($B$3="em",$H37*(1-EXP(-0.05599*(AS$1-$G37)))*OFFSET('Exponential Model'!$I$72,($B$18-2000)+($G37-AS$1),0),IF($B$3="dm",$H37*(1-EXP(-0.05599*(AS$1-$G37)))*OFFSET('Dispersion Model'!$I$72,($B$18-2000)+($G37-AS$1),0),IF($B$3="pm",$H37*(1-EXP(-0.05599*(AS$1-$G37)))*OFFSET('Piston Model'!$I$72,($B$18-2000)+($G37-AS$1),0),"Wrong Code in B3"))),IF($B$3="em",$H37*OFFSET('Exponential Model'!$I$72,($B$18-2000)+($G37-AS$1),0),IF($B$3="dm",$H37*OFFSET('Dispersion Model'!$I$72,($B$18-2000)+($G37-AS$1),0),IF($B$3="pm",$H37*OFFSET('Piston Model'!$I$72,($B$18-2000)+($G37-AS$1),0),"Wrong Code in B3")))),0)</f>
        <v>0</v>
      </c>
      <c r="AT37">
        <f ca="1">IF(AT$1&gt;$G37,IF($B$15="he",IF($B$3="em",$H37*(1-EXP(-0.05599*(AT$1-$G37)))*OFFSET('Exponential Model'!$I$72,($B$18-2000)+($G37-AT$1),0),IF($B$3="dm",$H37*(1-EXP(-0.05599*(AT$1-$G37)))*OFFSET('Dispersion Model'!$I$72,($B$18-2000)+($G37-AT$1),0),IF($B$3="pm",$H37*(1-EXP(-0.05599*(AT$1-$G37)))*OFFSET('Piston Model'!$I$72,($B$18-2000)+($G37-AT$1),0),"Wrong Code in B3"))),IF($B$3="em",$H37*OFFSET('Exponential Model'!$I$72,($B$18-2000)+($G37-AT$1),0),IF($B$3="dm",$H37*OFFSET('Dispersion Model'!$I$72,($B$18-2000)+($G37-AT$1),0),IF($B$3="pm",$H37*OFFSET('Piston Model'!$I$72,($B$18-2000)+($G37-AT$1),0),"Wrong Code in B3")))),0)</f>
        <v>0</v>
      </c>
      <c r="AU37">
        <f ca="1">IF(AU$1&gt;$G37,IF($B$15="he",IF($B$3="em",$H37*(1-EXP(-0.05599*(AU$1-$G37)))*OFFSET('Exponential Model'!$I$72,($B$18-2000)+($G37-AU$1),0),IF($B$3="dm",$H37*(1-EXP(-0.05599*(AU$1-$G37)))*OFFSET('Dispersion Model'!$I$72,($B$18-2000)+($G37-AU$1),0),IF($B$3="pm",$H37*(1-EXP(-0.05599*(AU$1-$G37)))*OFFSET('Piston Model'!$I$72,($B$18-2000)+($G37-AU$1),0),"Wrong Code in B3"))),IF($B$3="em",$H37*OFFSET('Exponential Model'!$I$72,($B$18-2000)+($G37-AU$1),0),IF($B$3="dm",$H37*OFFSET('Dispersion Model'!$I$72,($B$18-2000)+($G37-AU$1),0),IF($B$3="pm",$H37*OFFSET('Piston Model'!$I$72,($B$18-2000)+($G37-AU$1),0),"Wrong Code in B3")))),0)</f>
        <v>0</v>
      </c>
      <c r="AV37">
        <f ca="1">IF(AV$1&gt;$G37,IF($B$15="he",IF($B$3="em",$H37*(1-EXP(-0.05599*(AV$1-$G37)))*OFFSET('Exponential Model'!$I$72,($B$18-2000)+($G37-AV$1),0),IF($B$3="dm",$H37*(1-EXP(-0.05599*(AV$1-$G37)))*OFFSET('Dispersion Model'!$I$72,($B$18-2000)+($G37-AV$1),0),IF($B$3="pm",$H37*(1-EXP(-0.05599*(AV$1-$G37)))*OFFSET('Piston Model'!$I$72,($B$18-2000)+($G37-AV$1),0),"Wrong Code in B3"))),IF($B$3="em",$H37*OFFSET('Exponential Model'!$I$72,($B$18-2000)+($G37-AV$1),0),IF($B$3="dm",$H37*OFFSET('Dispersion Model'!$I$72,($B$18-2000)+($G37-AV$1),0),IF($B$3="pm",$H37*OFFSET('Piston Model'!$I$72,($B$18-2000)+($G37-AV$1),0),"Wrong Code in B3")))),0)</f>
        <v>0</v>
      </c>
      <c r="AW37">
        <f ca="1">IF(AW$1&gt;$G37,IF($B$15="he",IF($B$3="em",$H37*(1-EXP(-0.05599*(AW$1-$G37)))*OFFSET('Exponential Model'!$I$72,($B$18-2000)+($G37-AW$1),0),IF($B$3="dm",$H37*(1-EXP(-0.05599*(AW$1-$G37)))*OFFSET('Dispersion Model'!$I$72,($B$18-2000)+($G37-AW$1),0),IF($B$3="pm",$H37*(1-EXP(-0.05599*(AW$1-$G37)))*OFFSET('Piston Model'!$I$72,($B$18-2000)+($G37-AW$1),0),"Wrong Code in B3"))),IF($B$3="em",$H37*OFFSET('Exponential Model'!$I$72,($B$18-2000)+($G37-AW$1),0),IF($B$3="dm",$H37*OFFSET('Dispersion Model'!$I$72,($B$18-2000)+($G37-AW$1),0),IF($B$3="pm",$H37*OFFSET('Piston Model'!$I$72,($B$18-2000)+($G37-AW$1),0),"Wrong Code in B3")))),0)</f>
        <v>0</v>
      </c>
      <c r="AX37">
        <f ca="1">IF(AX$1&gt;$G37,IF($B$15="he",IF($B$3="em",$H37*(1-EXP(-0.05599*(AX$1-$G37)))*OFFSET('Exponential Model'!$I$72,($B$18-2000)+($G37-AX$1),0),IF($B$3="dm",$H37*(1-EXP(-0.05599*(AX$1-$G37)))*OFFSET('Dispersion Model'!$I$72,($B$18-2000)+($G37-AX$1),0),IF($B$3="pm",$H37*(1-EXP(-0.05599*(AX$1-$G37)))*OFFSET('Piston Model'!$I$72,($B$18-2000)+($G37-AX$1),0),"Wrong Code in B3"))),IF($B$3="em",$H37*OFFSET('Exponential Model'!$I$72,($B$18-2000)+($G37-AX$1),0),IF($B$3="dm",$H37*OFFSET('Dispersion Model'!$I$72,($B$18-2000)+($G37-AX$1),0),IF($B$3="pm",$H37*OFFSET('Piston Model'!$I$72,($B$18-2000)+($G37-AX$1),0),"Wrong Code in B3")))),0)</f>
        <v>0</v>
      </c>
      <c r="AY37">
        <f ca="1">IF(AY$1&gt;$G37,IF($B$15="he",IF($B$3="em",$H37*(1-EXP(-0.05599*(AY$1-$G37)))*OFFSET('Exponential Model'!$I$72,($B$18-2000)+($G37-AY$1),0),IF($B$3="dm",$H37*(1-EXP(-0.05599*(AY$1-$G37)))*OFFSET('Dispersion Model'!$I$72,($B$18-2000)+($G37-AY$1),0),IF($B$3="pm",$H37*(1-EXP(-0.05599*(AY$1-$G37)))*OFFSET('Piston Model'!$I$72,($B$18-2000)+($G37-AY$1),0),"Wrong Code in B3"))),IF($B$3="em",$H37*OFFSET('Exponential Model'!$I$72,($B$18-2000)+($G37-AY$1),0),IF($B$3="dm",$H37*OFFSET('Dispersion Model'!$I$72,($B$18-2000)+($G37-AY$1),0),IF($B$3="pm",$H37*OFFSET('Piston Model'!$I$72,($B$18-2000)+($G37-AY$1),0),"Wrong Code in B3")))),0)</f>
        <v>0</v>
      </c>
      <c r="AZ37">
        <f ca="1">IF(AZ$1&gt;$G37,IF($B$15="he",IF($B$3="em",$H37*(1-EXP(-0.05599*(AZ$1-$G37)))*OFFSET('Exponential Model'!$I$72,($B$18-2000)+($G37-AZ$1),0),IF($B$3="dm",$H37*(1-EXP(-0.05599*(AZ$1-$G37)))*OFFSET('Dispersion Model'!$I$72,($B$18-2000)+($G37-AZ$1),0),IF($B$3="pm",$H37*(1-EXP(-0.05599*(AZ$1-$G37)))*OFFSET('Piston Model'!$I$72,($B$18-2000)+($G37-AZ$1),0),"Wrong Code in B3"))),IF($B$3="em",$H37*OFFSET('Exponential Model'!$I$72,($B$18-2000)+($G37-AZ$1),0),IF($B$3="dm",$H37*OFFSET('Dispersion Model'!$I$72,($B$18-2000)+($G37-AZ$1),0),IF($B$3="pm",$H37*OFFSET('Piston Model'!$I$72,($B$18-2000)+($G37-AZ$1),0),"Wrong Code in B3")))),0)</f>
        <v>0</v>
      </c>
      <c r="BA37">
        <f ca="1">IF(BA$1&gt;$G37,IF($B$15="he",IF($B$3="em",$H37*(1-EXP(-0.05599*(BA$1-$G37)))*OFFSET('Exponential Model'!$I$72,($B$18-2000)+($G37-BA$1),0),IF($B$3="dm",$H37*(1-EXP(-0.05599*(BA$1-$G37)))*OFFSET('Dispersion Model'!$I$72,($B$18-2000)+($G37-BA$1),0),IF($B$3="pm",$H37*(1-EXP(-0.05599*(BA$1-$G37)))*OFFSET('Piston Model'!$I$72,($B$18-2000)+($G37-BA$1),0),"Wrong Code in B3"))),IF($B$3="em",$H37*OFFSET('Exponential Model'!$I$72,($B$18-2000)+($G37-BA$1),0),IF($B$3="dm",$H37*OFFSET('Dispersion Model'!$I$72,($B$18-2000)+($G37-BA$1),0),IF($B$3="pm",$H37*OFFSET('Piston Model'!$I$72,($B$18-2000)+($G37-BA$1),0),"Wrong Code in B3")))),0)</f>
        <v>0</v>
      </c>
      <c r="BB37">
        <f ca="1">IF(BB$1&gt;$G37,IF($B$15="he",IF($B$3="em",$H37*(1-EXP(-0.05599*(BB$1-$G37)))*OFFSET('Exponential Model'!$I$72,($B$18-2000)+($G37-BB$1),0),IF($B$3="dm",$H37*(1-EXP(-0.05599*(BB$1-$G37)))*OFFSET('Dispersion Model'!$I$72,($B$18-2000)+($G37-BB$1),0),IF($B$3="pm",$H37*(1-EXP(-0.05599*(BB$1-$G37)))*OFFSET('Piston Model'!$I$72,($B$18-2000)+($G37-BB$1),0),"Wrong Code in B3"))),IF($B$3="em",$H37*OFFSET('Exponential Model'!$I$72,($B$18-2000)+($G37-BB$1),0),IF($B$3="dm",$H37*OFFSET('Dispersion Model'!$I$72,($B$18-2000)+($G37-BB$1),0),IF($B$3="pm",$H37*OFFSET('Piston Model'!$I$72,($B$18-2000)+($G37-BB$1),0),"Wrong Code in B3")))),0)</f>
        <v>0</v>
      </c>
      <c r="BC37">
        <f ca="1">IF(BC$1&gt;$G37,IF($B$15="he",IF($B$3="em",$H37*(1-EXP(-0.05599*(BC$1-$G37)))*OFFSET('Exponential Model'!$I$72,($B$18-2000)+($G37-BC$1),0),IF($B$3="dm",$H37*(1-EXP(-0.05599*(BC$1-$G37)))*OFFSET('Dispersion Model'!$I$72,($B$18-2000)+($G37-BC$1),0),IF($B$3="pm",$H37*(1-EXP(-0.05599*(BC$1-$G37)))*OFFSET('Piston Model'!$I$72,($B$18-2000)+($G37-BC$1),0),"Wrong Code in B3"))),IF($B$3="em",$H37*OFFSET('Exponential Model'!$I$72,($B$18-2000)+($G37-BC$1),0),IF($B$3="dm",$H37*OFFSET('Dispersion Model'!$I$72,($B$18-2000)+($G37-BC$1),0),IF($B$3="pm",$H37*OFFSET('Piston Model'!$I$72,($B$18-2000)+($G37-BC$1),0),"Wrong Code in B3")))),0)</f>
        <v>0</v>
      </c>
      <c r="BD37">
        <f ca="1">IF(BD$1&gt;$G37,IF($B$15="he",IF($B$3="em",$H37*(1-EXP(-0.05599*(BD$1-$G37)))*OFFSET('Exponential Model'!$I$72,($B$18-2000)+($G37-BD$1),0),IF($B$3="dm",$H37*(1-EXP(-0.05599*(BD$1-$G37)))*OFFSET('Dispersion Model'!$I$72,($B$18-2000)+($G37-BD$1),0),IF($B$3="pm",$H37*(1-EXP(-0.05599*(BD$1-$G37)))*OFFSET('Piston Model'!$I$72,($B$18-2000)+($G37-BD$1),0),"Wrong Code in B3"))),IF($B$3="em",$H37*OFFSET('Exponential Model'!$I$72,($B$18-2000)+($G37-BD$1),0),IF($B$3="dm",$H37*OFFSET('Dispersion Model'!$I$72,($B$18-2000)+($G37-BD$1),0),IF($B$3="pm",$H37*OFFSET('Piston Model'!$I$72,($B$18-2000)+($G37-BD$1),0),"Wrong Code in B3")))),0)</f>
        <v>0</v>
      </c>
      <c r="BE37">
        <f ca="1">IF(BE$1&gt;$G37,IF($B$15="he",IF($B$3="em",$H37*(1-EXP(-0.05599*(BE$1-$G37)))*OFFSET('Exponential Model'!$I$72,($B$18-2000)+($G37-BE$1),0),IF($B$3="dm",$H37*(1-EXP(-0.05599*(BE$1-$G37)))*OFFSET('Dispersion Model'!$I$72,($B$18-2000)+($G37-BE$1),0),IF($B$3="pm",$H37*(1-EXP(-0.05599*(BE$1-$G37)))*OFFSET('Piston Model'!$I$72,($B$18-2000)+($G37-BE$1),0),"Wrong Code in B3"))),IF($B$3="em",$H37*OFFSET('Exponential Model'!$I$72,($B$18-2000)+($G37-BE$1),0),IF($B$3="dm",$H37*OFFSET('Dispersion Model'!$I$72,($B$18-2000)+($G37-BE$1),0),IF($B$3="pm",$H37*OFFSET('Piston Model'!$I$72,($B$18-2000)+($G37-BE$1),0),"Wrong Code in B3")))),0)</f>
        <v>0</v>
      </c>
      <c r="BF37">
        <f ca="1">IF(BF$1&gt;$G37,IF($B$15="he",IF($B$3="em",$H37*(1-EXP(-0.05599*(BF$1-$G37)))*OFFSET('Exponential Model'!$I$72,($B$18-2000)+($G37-BF$1),0),IF($B$3="dm",$H37*(1-EXP(-0.05599*(BF$1-$G37)))*OFFSET('Dispersion Model'!$I$72,($B$18-2000)+($G37-BF$1),0),IF($B$3="pm",$H37*(1-EXP(-0.05599*(BF$1-$G37)))*OFFSET('Piston Model'!$I$72,($B$18-2000)+($G37-BF$1),0),"Wrong Code in B3"))),IF($B$3="em",$H37*OFFSET('Exponential Model'!$I$72,($B$18-2000)+($G37-BF$1),0),IF($B$3="dm",$H37*OFFSET('Dispersion Model'!$I$72,($B$18-2000)+($G37-BF$1),0),IF($B$3="pm",$H37*OFFSET('Piston Model'!$I$72,($B$18-2000)+($G37-BF$1),0),"Wrong Code in B3")))),0)</f>
        <v>0</v>
      </c>
      <c r="BG37">
        <f ca="1">IF(BG$1&gt;$G37,IF($B$15="he",IF($B$3="em",$H37*(1-EXP(-0.05599*(BG$1-$G37)))*OFFSET('Exponential Model'!$I$72,($B$18-2000)+($G37-BG$1),0),IF($B$3="dm",$H37*(1-EXP(-0.05599*(BG$1-$G37)))*OFFSET('Dispersion Model'!$I$72,($B$18-2000)+($G37-BG$1),0),IF($B$3="pm",$H37*(1-EXP(-0.05599*(BG$1-$G37)))*OFFSET('Piston Model'!$I$72,($B$18-2000)+($G37-BG$1),0),"Wrong Code in B3"))),IF($B$3="em",$H37*OFFSET('Exponential Model'!$I$72,($B$18-2000)+($G37-BG$1),0),IF($B$3="dm",$H37*OFFSET('Dispersion Model'!$I$72,($B$18-2000)+($G37-BG$1),0),IF($B$3="pm",$H37*OFFSET('Piston Model'!$I$72,($B$18-2000)+($G37-BG$1),0),"Wrong Code in B3")))),0)</f>
        <v>0</v>
      </c>
    </row>
    <row r="38" spans="1:59" x14ac:dyDescent="0.15">
      <c r="G38">
        <v>1966</v>
      </c>
      <c r="H38">
        <f>IF($B$15="tr",'Tritium Input'!H47,IF($B$15="cfc",'CFC Input'!H47,IF($B$15="kr",'85Kr Input'!H47,IF($B$15="he",'Tritium Input'!H47,"Wrong Code in B12!"))))</f>
        <v>74.2</v>
      </c>
      <c r="I38">
        <f ca="1">IF(I$1&gt;$G38,IF($B$15="he",IF($B$3="em",$H38*(1-EXP(-0.05599*(I$1-$G38)))*OFFSET('Exponential Model'!$I$72,($B$18-2000)+($G38-I$1),0),IF($B$3="dm",$H38*(1-EXP(-0.05599*(I$1-$G38)))*OFFSET('Dispersion Model'!$I$72,($B$18-2000)+($G38-I$1),0),IF($B$3="pm",$H38*(1-EXP(-0.05599*(I$1-$G38)))*OFFSET('Piston Model'!$I$72,($B$18-2000)+($G38-I$1),0),"Wrong Code in B3"))),IF($B$3="em",$H38*OFFSET('Exponential Model'!$I$72,($B$18-2000)+($G38-I$1),0),IF($B$3="dm",$H38*OFFSET('Dispersion Model'!$I$72,($B$18-2000)+($G38-I$1),0),IF($B$3="pm",$H38*OFFSET('Piston Model'!$I$72,($B$18-2000)+($G38-I$1),0),"Wrong Code in B3")))),0)</f>
        <v>0</v>
      </c>
      <c r="J38">
        <f ca="1">IF(J$1&gt;$G38,IF($B$15="he",IF($B$3="em",$H38*(1-EXP(-0.05599*(J$1-$G38)))*OFFSET('Exponential Model'!$I$72,($B$18-2000)+($G38-J$1),0),IF($B$3="dm",$H38*(1-EXP(-0.05599*(J$1-$G38)))*OFFSET('Dispersion Model'!$I$72,($B$18-2000)+($G38-J$1),0),IF($B$3="pm",$H38*(1-EXP(-0.05599*(J$1-$G38)))*OFFSET('Piston Model'!$I$72,($B$18-2000)+($G38-J$1),0),"Wrong Code in B3"))),IF($B$3="em",$H38*OFFSET('Exponential Model'!$I$72,($B$18-2000)+($G38-J$1),0),IF($B$3="dm",$H38*OFFSET('Dispersion Model'!$I$72,($B$18-2000)+($G38-J$1),0),IF($B$3="pm",$H38*OFFSET('Piston Model'!$I$72,($B$18-2000)+($G38-J$1),0),"Wrong Code in B3")))),0)</f>
        <v>0</v>
      </c>
      <c r="K38">
        <f ca="1">IF(K$1&gt;$G38,IF($B$15="he",IF($B$3="em",$H38*(1-EXP(-0.05599*(K$1-$G38)))*OFFSET('Exponential Model'!$I$72,($B$18-2000)+($G38-K$1),0),IF($B$3="dm",$H38*(1-EXP(-0.05599*(K$1-$G38)))*OFFSET('Dispersion Model'!$I$72,($B$18-2000)+($G38-K$1),0),IF($B$3="pm",$H38*(1-EXP(-0.05599*(K$1-$G38)))*OFFSET('Piston Model'!$I$72,($B$18-2000)+($G38-K$1),0),"Wrong Code in B3"))),IF($B$3="em",$H38*OFFSET('Exponential Model'!$I$72,($B$18-2000)+($G38-K$1),0),IF($B$3="dm",$H38*OFFSET('Dispersion Model'!$I$72,($B$18-2000)+($G38-K$1),0),IF($B$3="pm",$H38*OFFSET('Piston Model'!$I$72,($B$18-2000)+($G38-K$1),0),"Wrong Code in B3")))),0)</f>
        <v>0</v>
      </c>
      <c r="L38">
        <f ca="1">IF(L$1&gt;$G38,IF($B$15="he",IF($B$3="em",$H38*(1-EXP(-0.05599*(L$1-$G38)))*OFFSET('Exponential Model'!$I$72,($B$18-2000)+($G38-L$1),0),IF($B$3="dm",$H38*(1-EXP(-0.05599*(L$1-$G38)))*OFFSET('Dispersion Model'!$I$72,($B$18-2000)+($G38-L$1),0),IF($B$3="pm",$H38*(1-EXP(-0.05599*(L$1-$G38)))*OFFSET('Piston Model'!$I$72,($B$18-2000)+($G38-L$1),0),"Wrong Code in B3"))),IF($B$3="em",$H38*OFFSET('Exponential Model'!$I$72,($B$18-2000)+($G38-L$1),0),IF($B$3="dm",$H38*OFFSET('Dispersion Model'!$I$72,($B$18-2000)+($G38-L$1),0),IF($B$3="pm",$H38*OFFSET('Piston Model'!$I$72,($B$18-2000)+($G38-L$1),0),"Wrong Code in B3")))),0)</f>
        <v>0</v>
      </c>
      <c r="M38">
        <f ca="1">IF(M$1&gt;$G38,IF($B$15="he",IF($B$3="em",$H38*(1-EXP(-0.05599*(M$1-$G38)))*OFFSET('Exponential Model'!$I$72,($B$18-2000)+($G38-M$1),0),IF($B$3="dm",$H38*(1-EXP(-0.05599*(M$1-$G38)))*OFFSET('Dispersion Model'!$I$72,($B$18-2000)+($G38-M$1),0),IF($B$3="pm",$H38*(1-EXP(-0.05599*(M$1-$G38)))*OFFSET('Piston Model'!$I$72,($B$18-2000)+($G38-M$1),0),"Wrong Code in B3"))),IF($B$3="em",$H38*OFFSET('Exponential Model'!$I$72,($B$18-2000)+($G38-M$1),0),IF($B$3="dm",$H38*OFFSET('Dispersion Model'!$I$72,($B$18-2000)+($G38-M$1),0),IF($B$3="pm",$H38*OFFSET('Piston Model'!$I$72,($B$18-2000)+($G38-M$1),0),"Wrong Code in B3")))),0)</f>
        <v>0</v>
      </c>
      <c r="N38">
        <f ca="1">IF(N$1&gt;$G38,IF($B$15="he",IF($B$3="em",$H38*(1-EXP(-0.05599*(N$1-$G38)))*OFFSET('Exponential Model'!$I$72,($B$18-2000)+($G38-N$1),0),IF($B$3="dm",$H38*(1-EXP(-0.05599*(N$1-$G38)))*OFFSET('Dispersion Model'!$I$72,($B$18-2000)+($G38-N$1),0),IF($B$3="pm",$H38*(1-EXP(-0.05599*(N$1-$G38)))*OFFSET('Piston Model'!$I$72,($B$18-2000)+($G38-N$1),0),"Wrong Code in B3"))),IF($B$3="em",$H38*OFFSET('Exponential Model'!$I$72,($B$18-2000)+($G38-N$1),0),IF($B$3="dm",$H38*OFFSET('Dispersion Model'!$I$72,($B$18-2000)+($G38-N$1),0),IF($B$3="pm",$H38*OFFSET('Piston Model'!$I$72,($B$18-2000)+($G38-N$1),0),"Wrong Code in B3")))),0)</f>
        <v>0</v>
      </c>
      <c r="O38">
        <f ca="1">IF(O$1&gt;$G38,IF($B$15="he",IF($B$3="em",$H38*(1-EXP(-0.05599*(O$1-$G38)))*OFFSET('Exponential Model'!$I$72,($B$18-2000)+($G38-O$1),0),IF($B$3="dm",$H38*(1-EXP(-0.05599*(O$1-$G38)))*OFFSET('Dispersion Model'!$I$72,($B$18-2000)+($G38-O$1),0),IF($B$3="pm",$H38*(1-EXP(-0.05599*(O$1-$G38)))*OFFSET('Piston Model'!$I$72,($B$18-2000)+($G38-O$1),0),"Wrong Code in B3"))),IF($B$3="em",$H38*OFFSET('Exponential Model'!$I$72,($B$18-2000)+($G38-O$1),0),IF($B$3="dm",$H38*OFFSET('Dispersion Model'!$I$72,($B$18-2000)+($G38-O$1),0),IF($B$3="pm",$H38*OFFSET('Piston Model'!$I$72,($B$18-2000)+($G38-O$1),0),"Wrong Code in B3")))),0)</f>
        <v>0</v>
      </c>
      <c r="P38">
        <f ca="1">IF(P$1&gt;$G38,IF($B$15="he",IF($B$3="em",$H38*(1-EXP(-0.05599*(P$1-$G38)))*OFFSET('Exponential Model'!$I$72,($B$18-2000)+($G38-P$1),0),IF($B$3="dm",$H38*(1-EXP(-0.05599*(P$1-$G38)))*OFFSET('Dispersion Model'!$I$72,($B$18-2000)+($G38-P$1),0),IF($B$3="pm",$H38*(1-EXP(-0.05599*(P$1-$G38)))*OFFSET('Piston Model'!$I$72,($B$18-2000)+($G38-P$1),0),"Wrong Code in B3"))),IF($B$3="em",$H38*OFFSET('Exponential Model'!$I$72,($B$18-2000)+($G38-P$1),0),IF($B$3="dm",$H38*OFFSET('Dispersion Model'!$I$72,($B$18-2000)+($G38-P$1),0),IF($B$3="pm",$H38*OFFSET('Piston Model'!$I$72,($B$18-2000)+($G38-P$1),0),"Wrong Code in B3")))),0)</f>
        <v>0</v>
      </c>
      <c r="Q38">
        <f ca="1">IF(Q$1&gt;$G38,IF($B$15="he",IF($B$3="em",$H38*(1-EXP(-0.05599*(Q$1-$G38)))*OFFSET('Exponential Model'!$I$72,($B$18-2000)+($G38-Q$1),0),IF($B$3="dm",$H38*(1-EXP(-0.05599*(Q$1-$G38)))*OFFSET('Dispersion Model'!$I$72,($B$18-2000)+($G38-Q$1),0),IF($B$3="pm",$H38*(1-EXP(-0.05599*(Q$1-$G38)))*OFFSET('Piston Model'!$I$72,($B$18-2000)+($G38-Q$1),0),"Wrong Code in B3"))),IF($B$3="em",$H38*OFFSET('Exponential Model'!$I$72,($B$18-2000)+($G38-Q$1),0),IF($B$3="dm",$H38*OFFSET('Dispersion Model'!$I$72,($B$18-2000)+($G38-Q$1),0),IF($B$3="pm",$H38*OFFSET('Piston Model'!$I$72,($B$18-2000)+($G38-Q$1),0),"Wrong Code in B3")))),0)</f>
        <v>0</v>
      </c>
      <c r="R38">
        <f ca="1">IF(R$1&gt;$G38,IF($B$15="he",IF($B$3="em",$H38*(1-EXP(-0.05599*(R$1-$G38)))*OFFSET('Exponential Model'!$I$72,($B$18-2000)+($G38-R$1),0),IF($B$3="dm",$H38*(1-EXP(-0.05599*(R$1-$G38)))*OFFSET('Dispersion Model'!$I$72,($B$18-2000)+($G38-R$1),0),IF($B$3="pm",$H38*(1-EXP(-0.05599*(R$1-$G38)))*OFFSET('Piston Model'!$I$72,($B$18-2000)+($G38-R$1),0),"Wrong Code in B3"))),IF($B$3="em",$H38*OFFSET('Exponential Model'!$I$72,($B$18-2000)+($G38-R$1),0),IF($B$3="dm",$H38*OFFSET('Dispersion Model'!$I$72,($B$18-2000)+($G38-R$1),0),IF($B$3="pm",$H38*OFFSET('Piston Model'!$I$72,($B$18-2000)+($G38-R$1),0),"Wrong Code in B3")))),0)</f>
        <v>0</v>
      </c>
      <c r="S38">
        <f ca="1">IF(S$1&gt;$G38,IF($B$15="he",IF($B$3="em",$H38*(1-EXP(-0.05599*(S$1-$G38)))*OFFSET('Exponential Model'!$I$72,($B$18-2000)+($G38-S$1),0),IF($B$3="dm",$H38*(1-EXP(-0.05599*(S$1-$G38)))*OFFSET('Dispersion Model'!$I$72,($B$18-2000)+($G38-S$1),0),IF($B$3="pm",$H38*(1-EXP(-0.05599*(S$1-$G38)))*OFFSET('Piston Model'!$I$72,($B$18-2000)+($G38-S$1),0),"Wrong Code in B3"))),IF($B$3="em",$H38*OFFSET('Exponential Model'!$I$72,($B$18-2000)+($G38-S$1),0),IF($B$3="dm",$H38*OFFSET('Dispersion Model'!$I$72,($B$18-2000)+($G38-S$1),0),IF($B$3="pm",$H38*OFFSET('Piston Model'!$I$72,($B$18-2000)+($G38-S$1),0),"Wrong Code in B3")))),0)</f>
        <v>0</v>
      </c>
      <c r="T38">
        <f ca="1">IF(T$1&gt;$G38,IF($B$15="he",IF($B$3="em",$H38*(1-EXP(-0.05599*(T$1-$G38)))*OFFSET('Exponential Model'!$I$72,($B$18-2000)+($G38-T$1),0),IF($B$3="dm",$H38*(1-EXP(-0.05599*(T$1-$G38)))*OFFSET('Dispersion Model'!$I$72,($B$18-2000)+($G38-T$1),0),IF($B$3="pm",$H38*(1-EXP(-0.05599*(T$1-$G38)))*OFFSET('Piston Model'!$I$72,($B$18-2000)+($G38-T$1),0),"Wrong Code in B3"))),IF($B$3="em",$H38*OFFSET('Exponential Model'!$I$72,($B$18-2000)+($G38-T$1),0),IF($B$3="dm",$H38*OFFSET('Dispersion Model'!$I$72,($B$18-2000)+($G38-T$1),0),IF($B$3="pm",$H38*OFFSET('Piston Model'!$I$72,($B$18-2000)+($G38-T$1),0),"Wrong Code in B3")))),0)</f>
        <v>0</v>
      </c>
      <c r="U38">
        <f ca="1">IF(U$1&gt;$G38,IF($B$15="he",IF($B$3="em",$H38*(1-EXP(-0.05599*(U$1-$G38)))*OFFSET('Exponential Model'!$I$72,($B$18-2000)+($G38-U$1),0),IF($B$3="dm",$H38*(1-EXP(-0.05599*(U$1-$G38)))*OFFSET('Dispersion Model'!$I$72,($B$18-2000)+($G38-U$1),0),IF($B$3="pm",$H38*(1-EXP(-0.05599*(U$1-$G38)))*OFFSET('Piston Model'!$I$72,($B$18-2000)+($G38-U$1),0),"Wrong Code in B3"))),IF($B$3="em",$H38*OFFSET('Exponential Model'!$I$72,($B$18-2000)+($G38-U$1),0),IF($B$3="dm",$H38*OFFSET('Dispersion Model'!$I$72,($B$18-2000)+($G38-U$1),0),IF($B$3="pm",$H38*OFFSET('Piston Model'!$I$72,($B$18-2000)+($G38-U$1),0),"Wrong Code in B3")))),0)</f>
        <v>0</v>
      </c>
      <c r="V38">
        <f ca="1">IF(V$1&gt;$G38,IF($B$15="he",IF($B$3="em",$H38*(1-EXP(-0.05599*(V$1-$G38)))*OFFSET('Exponential Model'!$I$72,($B$18-2000)+($G38-V$1),0),IF($B$3="dm",$H38*(1-EXP(-0.05599*(V$1-$G38)))*OFFSET('Dispersion Model'!$I$72,($B$18-2000)+($G38-V$1),0),IF($B$3="pm",$H38*(1-EXP(-0.05599*(V$1-$G38)))*OFFSET('Piston Model'!$I$72,($B$18-2000)+($G38-V$1),0),"Wrong Code in B3"))),IF($B$3="em",$H38*OFFSET('Exponential Model'!$I$72,($B$18-2000)+($G38-V$1),0),IF($B$3="dm",$H38*OFFSET('Dispersion Model'!$I$72,($B$18-2000)+($G38-V$1),0),IF($B$3="pm",$H38*OFFSET('Piston Model'!$I$72,($B$18-2000)+($G38-V$1),0),"Wrong Code in B3")))),0)</f>
        <v>0</v>
      </c>
      <c r="W38">
        <f ca="1">IF(W$1&gt;$G38,IF($B$15="he",IF($B$3="em",$H38*(1-EXP(-0.05599*(W$1-$G38)))*OFFSET('Exponential Model'!$I$72,($B$18-2000)+($G38-W$1),0),IF($B$3="dm",$H38*(1-EXP(-0.05599*(W$1-$G38)))*OFFSET('Dispersion Model'!$I$72,($B$18-2000)+($G38-W$1),0),IF($B$3="pm",$H38*(1-EXP(-0.05599*(W$1-$G38)))*OFFSET('Piston Model'!$I$72,($B$18-2000)+($G38-W$1),0),"Wrong Code in B3"))),IF($B$3="em",$H38*OFFSET('Exponential Model'!$I$72,($B$18-2000)+($G38-W$1),0),IF($B$3="dm",$H38*OFFSET('Dispersion Model'!$I$72,($B$18-2000)+($G38-W$1),0),IF($B$3="pm",$H38*OFFSET('Piston Model'!$I$72,($B$18-2000)+($G38-W$1),0),"Wrong Code in B3")))),0)</f>
        <v>0</v>
      </c>
      <c r="X38">
        <f ca="1">IF(X$1&gt;$G38,IF($B$15="he",IF($B$3="em",$H38*(1-EXP(-0.05599*(X$1-$G38)))*OFFSET('Exponential Model'!$I$72,($B$18-2000)+($G38-X$1),0),IF($B$3="dm",$H38*(1-EXP(-0.05599*(X$1-$G38)))*OFFSET('Dispersion Model'!$I$72,($B$18-2000)+($G38-X$1),0),IF($B$3="pm",$H38*(1-EXP(-0.05599*(X$1-$G38)))*OFFSET('Piston Model'!$I$72,($B$18-2000)+($G38-X$1),0),"Wrong Code in B3"))),IF($B$3="em",$H38*OFFSET('Exponential Model'!$I$72,($B$18-2000)+($G38-X$1),0),IF($B$3="dm",$H38*OFFSET('Dispersion Model'!$I$72,($B$18-2000)+($G38-X$1),0),IF($B$3="pm",$H38*OFFSET('Piston Model'!$I$72,($B$18-2000)+($G38-X$1),0),"Wrong Code in B3")))),0)</f>
        <v>0</v>
      </c>
      <c r="Y38">
        <f ca="1">IF(Y$1&gt;$G38,IF($B$15="he",IF($B$3="em",$H38*(1-EXP(-0.05599*(Y$1-$G38)))*OFFSET('Exponential Model'!$I$72,($B$18-2000)+($G38-Y$1),0),IF($B$3="dm",$H38*(1-EXP(-0.05599*(Y$1-$G38)))*OFFSET('Dispersion Model'!$I$72,($B$18-2000)+($G38-Y$1),0),IF($B$3="pm",$H38*(1-EXP(-0.05599*(Y$1-$G38)))*OFFSET('Piston Model'!$I$72,($B$18-2000)+($G38-Y$1),0),"Wrong Code in B3"))),IF($B$3="em",$H38*OFFSET('Exponential Model'!$I$72,($B$18-2000)+($G38-Y$1),0),IF($B$3="dm",$H38*OFFSET('Dispersion Model'!$I$72,($B$18-2000)+($G38-Y$1),0),IF($B$3="pm",$H38*OFFSET('Piston Model'!$I$72,($B$18-2000)+($G38-Y$1),0),"Wrong Code in B3")))),0)</f>
        <v>0</v>
      </c>
      <c r="Z38">
        <f ca="1">IF(Z$1&gt;$G38,IF($B$15="he",IF($B$3="em",$H38*(1-EXP(-0.05599*(Z$1-$G38)))*OFFSET('Exponential Model'!$I$72,($B$18-2000)+($G38-Z$1),0),IF($B$3="dm",$H38*(1-EXP(-0.05599*(Z$1-$G38)))*OFFSET('Dispersion Model'!$I$72,($B$18-2000)+($G38-Z$1),0),IF($B$3="pm",$H38*(1-EXP(-0.05599*(Z$1-$G38)))*OFFSET('Piston Model'!$I$72,($B$18-2000)+($G38-Z$1),0),"Wrong Code in B3"))),IF($B$3="em",$H38*OFFSET('Exponential Model'!$I$72,($B$18-2000)+($G38-Z$1),0),IF($B$3="dm",$H38*OFFSET('Dispersion Model'!$I$72,($B$18-2000)+($G38-Z$1),0),IF($B$3="pm",$H38*OFFSET('Piston Model'!$I$72,($B$18-2000)+($G38-Z$1),0),"Wrong Code in B3")))),0)</f>
        <v>0</v>
      </c>
      <c r="AA38">
        <f ca="1">IF(AA$1&gt;$G38,IF($B$15="he",IF($B$3="em",$H38*(1-EXP(-0.05599*(AA$1-$G38)))*OFFSET('Exponential Model'!$I$72,($B$18-2000)+($G38-AA$1),0),IF($B$3="dm",$H38*(1-EXP(-0.05599*(AA$1-$G38)))*OFFSET('Dispersion Model'!$I$72,($B$18-2000)+($G38-AA$1),0),IF($B$3="pm",$H38*(1-EXP(-0.05599*(AA$1-$G38)))*OFFSET('Piston Model'!$I$72,($B$18-2000)+($G38-AA$1),0),"Wrong Code in B3"))),IF($B$3="em",$H38*OFFSET('Exponential Model'!$I$72,($B$18-2000)+($G38-AA$1),0),IF($B$3="dm",$H38*OFFSET('Dispersion Model'!$I$72,($B$18-2000)+($G38-AA$1),0),IF($B$3="pm",$H38*OFFSET('Piston Model'!$I$72,($B$18-2000)+($G38-AA$1),0),"Wrong Code in B3")))),0)</f>
        <v>0</v>
      </c>
      <c r="AB38">
        <f ca="1">IF(AB$1&gt;$G38,IF($B$15="he",IF($B$3="em",$H38*(1-EXP(-0.05599*(AB$1-$G38)))*OFFSET('Exponential Model'!$I$72,($B$18-2000)+($G38-AB$1),0),IF($B$3="dm",$H38*(1-EXP(-0.05599*(AB$1-$G38)))*OFFSET('Dispersion Model'!$I$72,($B$18-2000)+($G38-AB$1),0),IF($B$3="pm",$H38*(1-EXP(-0.05599*(AB$1-$G38)))*OFFSET('Piston Model'!$I$72,($B$18-2000)+($G38-AB$1),0),"Wrong Code in B3"))),IF($B$3="em",$H38*OFFSET('Exponential Model'!$I$72,($B$18-2000)+($G38-AB$1),0),IF($B$3="dm",$H38*OFFSET('Dispersion Model'!$I$72,($B$18-2000)+($G38-AB$1),0),IF($B$3="pm",$H38*OFFSET('Piston Model'!$I$72,($B$18-2000)+($G38-AB$1),0),"Wrong Code in B3")))),0)</f>
        <v>0</v>
      </c>
      <c r="AC38">
        <f ca="1">IF(AC$1&gt;$G38,IF($B$15="he",IF($B$3="em",$H38*(1-EXP(-0.05599*(AC$1-$G38)))*OFFSET('Exponential Model'!$I$72,($B$18-2000)+($G38-AC$1),0),IF($B$3="dm",$H38*(1-EXP(-0.05599*(AC$1-$G38)))*OFFSET('Dispersion Model'!$I$72,($B$18-2000)+($G38-AC$1),0),IF($B$3="pm",$H38*(1-EXP(-0.05599*(AC$1-$G38)))*OFFSET('Piston Model'!$I$72,($B$18-2000)+($G38-AC$1),0),"Wrong Code in B3"))),IF($B$3="em",$H38*OFFSET('Exponential Model'!$I$72,($B$18-2000)+($G38-AC$1),0),IF($B$3="dm",$H38*OFFSET('Dispersion Model'!$I$72,($B$18-2000)+($G38-AC$1),0),IF($B$3="pm",$H38*OFFSET('Piston Model'!$I$72,($B$18-2000)+($G38-AC$1),0),"Wrong Code in B3")))),0)</f>
        <v>0</v>
      </c>
      <c r="AD38">
        <f ca="1">IF(AD$1&gt;$G38,IF($B$15="he",IF($B$3="em",$H38*(1-EXP(-0.05599*(AD$1-$G38)))*OFFSET('Exponential Model'!$I$72,($B$18-2000)+($G38-AD$1),0),IF($B$3="dm",$H38*(1-EXP(-0.05599*(AD$1-$G38)))*OFFSET('Dispersion Model'!$I$72,($B$18-2000)+($G38-AD$1),0),IF($B$3="pm",$H38*(1-EXP(-0.05599*(AD$1-$G38)))*OFFSET('Piston Model'!$I$72,($B$18-2000)+($G38-AD$1),0),"Wrong Code in B3"))),IF($B$3="em",$H38*OFFSET('Exponential Model'!$I$72,($B$18-2000)+($G38-AD$1),0),IF($B$3="dm",$H38*OFFSET('Dispersion Model'!$I$72,($B$18-2000)+($G38-AD$1),0),IF($B$3="pm",$H38*OFFSET('Piston Model'!$I$72,($B$18-2000)+($G38-AD$1),0),"Wrong Code in B3")))),0)</f>
        <v>0</v>
      </c>
      <c r="AE38">
        <f ca="1">IF(AE$1&gt;$G38,IF($B$15="he",IF($B$3="em",$H38*(1-EXP(-0.05599*(AE$1-$G38)))*OFFSET('Exponential Model'!$I$72,($B$18-2000)+($G38-AE$1),0),IF($B$3="dm",$H38*(1-EXP(-0.05599*(AE$1-$G38)))*OFFSET('Dispersion Model'!$I$72,($B$18-2000)+($G38-AE$1),0),IF($B$3="pm",$H38*(1-EXP(-0.05599*(AE$1-$G38)))*OFFSET('Piston Model'!$I$72,($B$18-2000)+($G38-AE$1),0),"Wrong Code in B3"))),IF($B$3="em",$H38*OFFSET('Exponential Model'!$I$72,($B$18-2000)+($G38-AE$1),0),IF($B$3="dm",$H38*OFFSET('Dispersion Model'!$I$72,($B$18-2000)+($G38-AE$1),0),IF($B$3="pm",$H38*OFFSET('Piston Model'!$I$72,($B$18-2000)+($G38-AE$1),0),"Wrong Code in B3")))),0)</f>
        <v>0</v>
      </c>
      <c r="AF38">
        <f ca="1">IF(AF$1&gt;$G38,IF($B$15="he",IF($B$3="em",$H38*(1-EXP(-0.05599*(AF$1-$G38)))*OFFSET('Exponential Model'!$I$72,($B$18-2000)+($G38-AF$1),0),IF($B$3="dm",$H38*(1-EXP(-0.05599*(AF$1-$G38)))*OFFSET('Dispersion Model'!$I$72,($B$18-2000)+($G38-AF$1),0),IF($B$3="pm",$H38*(1-EXP(-0.05599*(AF$1-$G38)))*OFFSET('Piston Model'!$I$72,($B$18-2000)+($G38-AF$1),0),"Wrong Code in B3"))),IF($B$3="em",$H38*OFFSET('Exponential Model'!$I$72,($B$18-2000)+($G38-AF$1),0),IF($B$3="dm",$H38*OFFSET('Dispersion Model'!$I$72,($B$18-2000)+($G38-AF$1),0),IF($B$3="pm",$H38*OFFSET('Piston Model'!$I$72,($B$18-2000)+($G38-AF$1),0),"Wrong Code in B3")))),0)</f>
        <v>0</v>
      </c>
      <c r="AG38">
        <f ca="1">IF(AG$1&gt;$G38,IF($B$15="he",IF($B$3="em",$H38*(1-EXP(-0.05599*(AG$1-$G38)))*OFFSET('Exponential Model'!$I$72,($B$18-2000)+($G38-AG$1),0),IF($B$3="dm",$H38*(1-EXP(-0.05599*(AG$1-$G38)))*OFFSET('Dispersion Model'!$I$72,($B$18-2000)+($G38-AG$1),0),IF($B$3="pm",$H38*(1-EXP(-0.05599*(AG$1-$G38)))*OFFSET('Piston Model'!$I$72,($B$18-2000)+($G38-AG$1),0),"Wrong Code in B3"))),IF($B$3="em",$H38*OFFSET('Exponential Model'!$I$72,($B$18-2000)+($G38-AG$1),0),IF($B$3="dm",$H38*OFFSET('Dispersion Model'!$I$72,($B$18-2000)+($G38-AG$1),0),IF($B$3="pm",$H38*OFFSET('Piston Model'!$I$72,($B$18-2000)+($G38-AG$1),0),"Wrong Code in B3")))),0)</f>
        <v>0</v>
      </c>
      <c r="AH38">
        <f ca="1">IF(AH$1&gt;$G38,IF($B$15="he",IF($B$3="em",$H38*(1-EXP(-0.05599*(AH$1-$G38)))*OFFSET('Exponential Model'!$I$72,($B$18-2000)+($G38-AH$1),0),IF($B$3="dm",$H38*(1-EXP(-0.05599*(AH$1-$G38)))*OFFSET('Dispersion Model'!$I$72,($B$18-2000)+($G38-AH$1),0),IF($B$3="pm",$H38*(1-EXP(-0.05599*(AH$1-$G38)))*OFFSET('Piston Model'!$I$72,($B$18-2000)+($G38-AH$1),0),"Wrong Code in B3"))),IF($B$3="em",$H38*OFFSET('Exponential Model'!$I$72,($B$18-2000)+($G38-AH$1),0),IF($B$3="dm",$H38*OFFSET('Dispersion Model'!$I$72,($B$18-2000)+($G38-AH$1),0),IF($B$3="pm",$H38*OFFSET('Piston Model'!$I$72,($B$18-2000)+($G38-AH$1),0),"Wrong Code in B3")))),0)</f>
        <v>0</v>
      </c>
      <c r="AI38">
        <f ca="1">IF(AI$1&gt;$G38,IF($B$15="he",IF($B$3="em",$H38*(1-EXP(-0.05599*(AI$1-$G38)))*OFFSET('Exponential Model'!$I$72,($B$18-2000)+($G38-AI$1),0),IF($B$3="dm",$H38*(1-EXP(-0.05599*(AI$1-$G38)))*OFFSET('Dispersion Model'!$I$72,($B$18-2000)+($G38-AI$1),0),IF($B$3="pm",$H38*(1-EXP(-0.05599*(AI$1-$G38)))*OFFSET('Piston Model'!$I$72,($B$18-2000)+($G38-AI$1),0),"Wrong Code in B3"))),IF($B$3="em",$H38*OFFSET('Exponential Model'!$I$72,($B$18-2000)+($G38-AI$1),0),IF($B$3="dm",$H38*OFFSET('Dispersion Model'!$I$72,($B$18-2000)+($G38-AI$1),0),IF($B$3="pm",$H38*OFFSET('Piston Model'!$I$72,($B$18-2000)+($G38-AI$1),0),"Wrong Code in B3")))),0)</f>
        <v>74.2</v>
      </c>
      <c r="AJ38">
        <f ca="1">IF(AJ$1&gt;$G38,IF($B$15="he",IF($B$3="em",$H38*(1-EXP(-0.05599*(AJ$1-$G38)))*OFFSET('Exponential Model'!$I$72,($B$18-2000)+($G38-AJ$1),0),IF($B$3="dm",$H38*(1-EXP(-0.05599*(AJ$1-$G38)))*OFFSET('Dispersion Model'!$I$72,($B$18-2000)+($G38-AJ$1),0),IF($B$3="pm",$H38*(1-EXP(-0.05599*(AJ$1-$G38)))*OFFSET('Piston Model'!$I$72,($B$18-2000)+($G38-AJ$1),0),"Wrong Code in B3"))),IF($B$3="em",$H38*OFFSET('Exponential Model'!$I$72,($B$18-2000)+($G38-AJ$1),0),IF($B$3="dm",$H38*OFFSET('Dispersion Model'!$I$72,($B$18-2000)+($G38-AJ$1),0),IF($B$3="pm",$H38*OFFSET('Piston Model'!$I$72,($B$18-2000)+($G38-AJ$1),0),"Wrong Code in B3")))),0)</f>
        <v>0</v>
      </c>
      <c r="AK38">
        <f ca="1">IF(AK$1&gt;$G38,IF($B$15="he",IF($B$3="em",$H38*(1-EXP(-0.05599*(AK$1-$G38)))*OFFSET('Exponential Model'!$I$72,($B$18-2000)+($G38-AK$1),0),IF($B$3="dm",$H38*(1-EXP(-0.05599*(AK$1-$G38)))*OFFSET('Dispersion Model'!$I$72,($B$18-2000)+($G38-AK$1),0),IF($B$3="pm",$H38*(1-EXP(-0.05599*(AK$1-$G38)))*OFFSET('Piston Model'!$I$72,($B$18-2000)+($G38-AK$1),0),"Wrong Code in B3"))),IF($B$3="em",$H38*OFFSET('Exponential Model'!$I$72,($B$18-2000)+($G38-AK$1),0),IF($B$3="dm",$H38*OFFSET('Dispersion Model'!$I$72,($B$18-2000)+($G38-AK$1),0),IF($B$3="pm",$H38*OFFSET('Piston Model'!$I$72,($B$18-2000)+($G38-AK$1),0),"Wrong Code in B3")))),0)</f>
        <v>0</v>
      </c>
      <c r="AL38">
        <f ca="1">IF(AL$1&gt;$G38,IF($B$15="he",IF($B$3="em",$H38*(1-EXP(-0.05599*(AL$1-$G38)))*OFFSET('Exponential Model'!$I$72,($B$18-2000)+($G38-AL$1),0),IF($B$3="dm",$H38*(1-EXP(-0.05599*(AL$1-$G38)))*OFFSET('Dispersion Model'!$I$72,($B$18-2000)+($G38-AL$1),0),IF($B$3="pm",$H38*(1-EXP(-0.05599*(AL$1-$G38)))*OFFSET('Piston Model'!$I$72,($B$18-2000)+($G38-AL$1),0),"Wrong Code in B3"))),IF($B$3="em",$H38*OFFSET('Exponential Model'!$I$72,($B$18-2000)+($G38-AL$1),0),IF($B$3="dm",$H38*OFFSET('Dispersion Model'!$I$72,($B$18-2000)+($G38-AL$1),0),IF($B$3="pm",$H38*OFFSET('Piston Model'!$I$72,($B$18-2000)+($G38-AL$1),0),"Wrong Code in B3")))),0)</f>
        <v>0</v>
      </c>
      <c r="AM38">
        <f ca="1">IF(AM$1&gt;$G38,IF($B$15="he",IF($B$3="em",$H38*(1-EXP(-0.05599*(AM$1-$G38)))*OFFSET('Exponential Model'!$I$72,($B$18-2000)+($G38-AM$1),0),IF($B$3="dm",$H38*(1-EXP(-0.05599*(AM$1-$G38)))*OFFSET('Dispersion Model'!$I$72,($B$18-2000)+($G38-AM$1),0),IF($B$3="pm",$H38*(1-EXP(-0.05599*(AM$1-$G38)))*OFFSET('Piston Model'!$I$72,($B$18-2000)+($G38-AM$1),0),"Wrong Code in B3"))),IF($B$3="em",$H38*OFFSET('Exponential Model'!$I$72,($B$18-2000)+($G38-AM$1),0),IF($B$3="dm",$H38*OFFSET('Dispersion Model'!$I$72,($B$18-2000)+($G38-AM$1),0),IF($B$3="pm",$H38*OFFSET('Piston Model'!$I$72,($B$18-2000)+($G38-AM$1),0),"Wrong Code in B3")))),0)</f>
        <v>0</v>
      </c>
      <c r="AN38">
        <f ca="1">IF(AN$1&gt;$G38,IF($B$15="he",IF($B$3="em",$H38*(1-EXP(-0.05599*(AN$1-$G38)))*OFFSET('Exponential Model'!$I$72,($B$18-2000)+($G38-AN$1),0),IF($B$3="dm",$H38*(1-EXP(-0.05599*(AN$1-$G38)))*OFFSET('Dispersion Model'!$I$72,($B$18-2000)+($G38-AN$1),0),IF($B$3="pm",$H38*(1-EXP(-0.05599*(AN$1-$G38)))*OFFSET('Piston Model'!$I$72,($B$18-2000)+($G38-AN$1),0),"Wrong Code in B3"))),IF($B$3="em",$H38*OFFSET('Exponential Model'!$I$72,($B$18-2000)+($G38-AN$1),0),IF($B$3="dm",$H38*OFFSET('Dispersion Model'!$I$72,($B$18-2000)+($G38-AN$1),0),IF($B$3="pm",$H38*OFFSET('Piston Model'!$I$72,($B$18-2000)+($G38-AN$1),0),"Wrong Code in B3")))),0)</f>
        <v>0</v>
      </c>
      <c r="AO38">
        <f ca="1">IF(AO$1&gt;$G38,IF($B$15="he",IF($B$3="em",$H38*(1-EXP(-0.05599*(AO$1-$G38)))*OFFSET('Exponential Model'!$I$72,($B$18-2000)+($G38-AO$1),0),IF($B$3="dm",$H38*(1-EXP(-0.05599*(AO$1-$G38)))*OFFSET('Dispersion Model'!$I$72,($B$18-2000)+($G38-AO$1),0),IF($B$3="pm",$H38*(1-EXP(-0.05599*(AO$1-$G38)))*OFFSET('Piston Model'!$I$72,($B$18-2000)+($G38-AO$1),0),"Wrong Code in B3"))),IF($B$3="em",$H38*OFFSET('Exponential Model'!$I$72,($B$18-2000)+($G38-AO$1),0),IF($B$3="dm",$H38*OFFSET('Dispersion Model'!$I$72,($B$18-2000)+($G38-AO$1),0),IF($B$3="pm",$H38*OFFSET('Piston Model'!$I$72,($B$18-2000)+($G38-AO$1),0),"Wrong Code in B3")))),0)</f>
        <v>0</v>
      </c>
      <c r="AP38">
        <f ca="1">IF(AP$1&gt;$G38,IF($B$15="he",IF($B$3="em",$H38*(1-EXP(-0.05599*(AP$1-$G38)))*OFFSET('Exponential Model'!$I$72,($B$18-2000)+($G38-AP$1),0),IF($B$3="dm",$H38*(1-EXP(-0.05599*(AP$1-$G38)))*OFFSET('Dispersion Model'!$I$72,($B$18-2000)+($G38-AP$1),0),IF($B$3="pm",$H38*(1-EXP(-0.05599*(AP$1-$G38)))*OFFSET('Piston Model'!$I$72,($B$18-2000)+($G38-AP$1),0),"Wrong Code in B3"))),IF($B$3="em",$H38*OFFSET('Exponential Model'!$I$72,($B$18-2000)+($G38-AP$1),0),IF($B$3="dm",$H38*OFFSET('Dispersion Model'!$I$72,($B$18-2000)+($G38-AP$1),0),IF($B$3="pm",$H38*OFFSET('Piston Model'!$I$72,($B$18-2000)+($G38-AP$1),0),"Wrong Code in B3")))),0)</f>
        <v>0</v>
      </c>
      <c r="AQ38">
        <f ca="1">IF(AQ$1&gt;$G38,IF($B$15="he",IF($B$3="em",$H38*(1-EXP(-0.05599*(AQ$1-$G38)))*OFFSET('Exponential Model'!$I$72,($B$18-2000)+($G38-AQ$1),0),IF($B$3="dm",$H38*(1-EXP(-0.05599*(AQ$1-$G38)))*OFFSET('Dispersion Model'!$I$72,($B$18-2000)+($G38-AQ$1),0),IF($B$3="pm",$H38*(1-EXP(-0.05599*(AQ$1-$G38)))*OFFSET('Piston Model'!$I$72,($B$18-2000)+($G38-AQ$1),0),"Wrong Code in B3"))),IF($B$3="em",$H38*OFFSET('Exponential Model'!$I$72,($B$18-2000)+($G38-AQ$1),0),IF($B$3="dm",$H38*OFFSET('Dispersion Model'!$I$72,($B$18-2000)+($G38-AQ$1),0),IF($B$3="pm",$H38*OFFSET('Piston Model'!$I$72,($B$18-2000)+($G38-AQ$1),0),"Wrong Code in B3")))),0)</f>
        <v>0</v>
      </c>
      <c r="AR38">
        <f ca="1">IF(AR$1&gt;$G38,IF($B$15="he",IF($B$3="em",$H38*(1-EXP(-0.05599*(AR$1-$G38)))*OFFSET('Exponential Model'!$I$72,($B$18-2000)+($G38-AR$1),0),IF($B$3="dm",$H38*(1-EXP(-0.05599*(AR$1-$G38)))*OFFSET('Dispersion Model'!$I$72,($B$18-2000)+($G38-AR$1),0),IF($B$3="pm",$H38*(1-EXP(-0.05599*(AR$1-$G38)))*OFFSET('Piston Model'!$I$72,($B$18-2000)+($G38-AR$1),0),"Wrong Code in B3"))),IF($B$3="em",$H38*OFFSET('Exponential Model'!$I$72,($B$18-2000)+($G38-AR$1),0),IF($B$3="dm",$H38*OFFSET('Dispersion Model'!$I$72,($B$18-2000)+($G38-AR$1),0),IF($B$3="pm",$H38*OFFSET('Piston Model'!$I$72,($B$18-2000)+($G38-AR$1),0),"Wrong Code in B3")))),0)</f>
        <v>0</v>
      </c>
      <c r="AS38">
        <f ca="1">IF(AS$1&gt;$G38,IF($B$15="he",IF($B$3="em",$H38*(1-EXP(-0.05599*(AS$1-$G38)))*OFFSET('Exponential Model'!$I$72,($B$18-2000)+($G38-AS$1),0),IF($B$3="dm",$H38*(1-EXP(-0.05599*(AS$1-$G38)))*OFFSET('Dispersion Model'!$I$72,($B$18-2000)+($G38-AS$1),0),IF($B$3="pm",$H38*(1-EXP(-0.05599*(AS$1-$G38)))*OFFSET('Piston Model'!$I$72,($B$18-2000)+($G38-AS$1),0),"Wrong Code in B3"))),IF($B$3="em",$H38*OFFSET('Exponential Model'!$I$72,($B$18-2000)+($G38-AS$1),0),IF($B$3="dm",$H38*OFFSET('Dispersion Model'!$I$72,($B$18-2000)+($G38-AS$1),0),IF($B$3="pm",$H38*OFFSET('Piston Model'!$I$72,($B$18-2000)+($G38-AS$1),0),"Wrong Code in B3")))),0)</f>
        <v>0</v>
      </c>
      <c r="AT38">
        <f ca="1">IF(AT$1&gt;$G38,IF($B$15="he",IF($B$3="em",$H38*(1-EXP(-0.05599*(AT$1-$G38)))*OFFSET('Exponential Model'!$I$72,($B$18-2000)+($G38-AT$1),0),IF($B$3="dm",$H38*(1-EXP(-0.05599*(AT$1-$G38)))*OFFSET('Dispersion Model'!$I$72,($B$18-2000)+($G38-AT$1),0),IF($B$3="pm",$H38*(1-EXP(-0.05599*(AT$1-$G38)))*OFFSET('Piston Model'!$I$72,($B$18-2000)+($G38-AT$1),0),"Wrong Code in B3"))),IF($B$3="em",$H38*OFFSET('Exponential Model'!$I$72,($B$18-2000)+($G38-AT$1),0),IF($B$3="dm",$H38*OFFSET('Dispersion Model'!$I$72,($B$18-2000)+($G38-AT$1),0),IF($B$3="pm",$H38*OFFSET('Piston Model'!$I$72,($B$18-2000)+($G38-AT$1),0),"Wrong Code in B3")))),0)</f>
        <v>0</v>
      </c>
      <c r="AU38">
        <f ca="1">IF(AU$1&gt;$G38,IF($B$15="he",IF($B$3="em",$H38*(1-EXP(-0.05599*(AU$1-$G38)))*OFFSET('Exponential Model'!$I$72,($B$18-2000)+($G38-AU$1),0),IF($B$3="dm",$H38*(1-EXP(-0.05599*(AU$1-$G38)))*OFFSET('Dispersion Model'!$I$72,($B$18-2000)+($G38-AU$1),0),IF($B$3="pm",$H38*(1-EXP(-0.05599*(AU$1-$G38)))*OFFSET('Piston Model'!$I$72,($B$18-2000)+($G38-AU$1),0),"Wrong Code in B3"))),IF($B$3="em",$H38*OFFSET('Exponential Model'!$I$72,($B$18-2000)+($G38-AU$1),0),IF($B$3="dm",$H38*OFFSET('Dispersion Model'!$I$72,($B$18-2000)+($G38-AU$1),0),IF($B$3="pm",$H38*OFFSET('Piston Model'!$I$72,($B$18-2000)+($G38-AU$1),0),"Wrong Code in B3")))),0)</f>
        <v>0</v>
      </c>
      <c r="AV38">
        <f ca="1">IF(AV$1&gt;$G38,IF($B$15="he",IF($B$3="em",$H38*(1-EXP(-0.05599*(AV$1-$G38)))*OFFSET('Exponential Model'!$I$72,($B$18-2000)+($G38-AV$1),0),IF($B$3="dm",$H38*(1-EXP(-0.05599*(AV$1-$G38)))*OFFSET('Dispersion Model'!$I$72,($B$18-2000)+($G38-AV$1),0),IF($B$3="pm",$H38*(1-EXP(-0.05599*(AV$1-$G38)))*OFFSET('Piston Model'!$I$72,($B$18-2000)+($G38-AV$1),0),"Wrong Code in B3"))),IF($B$3="em",$H38*OFFSET('Exponential Model'!$I$72,($B$18-2000)+($G38-AV$1),0),IF($B$3="dm",$H38*OFFSET('Dispersion Model'!$I$72,($B$18-2000)+($G38-AV$1),0),IF($B$3="pm",$H38*OFFSET('Piston Model'!$I$72,($B$18-2000)+($G38-AV$1),0),"Wrong Code in B3")))),0)</f>
        <v>0</v>
      </c>
      <c r="AW38">
        <f ca="1">IF(AW$1&gt;$G38,IF($B$15="he",IF($B$3="em",$H38*(1-EXP(-0.05599*(AW$1-$G38)))*OFFSET('Exponential Model'!$I$72,($B$18-2000)+($G38-AW$1),0),IF($B$3="dm",$H38*(1-EXP(-0.05599*(AW$1-$G38)))*OFFSET('Dispersion Model'!$I$72,($B$18-2000)+($G38-AW$1),0),IF($B$3="pm",$H38*(1-EXP(-0.05599*(AW$1-$G38)))*OFFSET('Piston Model'!$I$72,($B$18-2000)+($G38-AW$1),0),"Wrong Code in B3"))),IF($B$3="em",$H38*OFFSET('Exponential Model'!$I$72,($B$18-2000)+($G38-AW$1),0),IF($B$3="dm",$H38*OFFSET('Dispersion Model'!$I$72,($B$18-2000)+($G38-AW$1),0),IF($B$3="pm",$H38*OFFSET('Piston Model'!$I$72,($B$18-2000)+($G38-AW$1),0),"Wrong Code in B3")))),0)</f>
        <v>0</v>
      </c>
      <c r="AX38">
        <f ca="1">IF(AX$1&gt;$G38,IF($B$15="he",IF($B$3="em",$H38*(1-EXP(-0.05599*(AX$1-$G38)))*OFFSET('Exponential Model'!$I$72,($B$18-2000)+($G38-AX$1),0),IF($B$3="dm",$H38*(1-EXP(-0.05599*(AX$1-$G38)))*OFFSET('Dispersion Model'!$I$72,($B$18-2000)+($G38-AX$1),0),IF($B$3="pm",$H38*(1-EXP(-0.05599*(AX$1-$G38)))*OFFSET('Piston Model'!$I$72,($B$18-2000)+($G38-AX$1),0),"Wrong Code in B3"))),IF($B$3="em",$H38*OFFSET('Exponential Model'!$I$72,($B$18-2000)+($G38-AX$1),0),IF($B$3="dm",$H38*OFFSET('Dispersion Model'!$I$72,($B$18-2000)+($G38-AX$1),0),IF($B$3="pm",$H38*OFFSET('Piston Model'!$I$72,($B$18-2000)+($G38-AX$1),0),"Wrong Code in B3")))),0)</f>
        <v>0</v>
      </c>
      <c r="AY38">
        <f ca="1">IF(AY$1&gt;$G38,IF($B$15="he",IF($B$3="em",$H38*(1-EXP(-0.05599*(AY$1-$G38)))*OFFSET('Exponential Model'!$I$72,($B$18-2000)+($G38-AY$1),0),IF($B$3="dm",$H38*(1-EXP(-0.05599*(AY$1-$G38)))*OFFSET('Dispersion Model'!$I$72,($B$18-2000)+($G38-AY$1),0),IF($B$3="pm",$H38*(1-EXP(-0.05599*(AY$1-$G38)))*OFFSET('Piston Model'!$I$72,($B$18-2000)+($G38-AY$1),0),"Wrong Code in B3"))),IF($B$3="em",$H38*OFFSET('Exponential Model'!$I$72,($B$18-2000)+($G38-AY$1),0),IF($B$3="dm",$H38*OFFSET('Dispersion Model'!$I$72,($B$18-2000)+($G38-AY$1),0),IF($B$3="pm",$H38*OFFSET('Piston Model'!$I$72,($B$18-2000)+($G38-AY$1),0),"Wrong Code in B3")))),0)</f>
        <v>0</v>
      </c>
      <c r="AZ38">
        <f ca="1">IF(AZ$1&gt;$G38,IF($B$15="he",IF($B$3="em",$H38*(1-EXP(-0.05599*(AZ$1-$G38)))*OFFSET('Exponential Model'!$I$72,($B$18-2000)+($G38-AZ$1),0),IF($B$3="dm",$H38*(1-EXP(-0.05599*(AZ$1-$G38)))*OFFSET('Dispersion Model'!$I$72,($B$18-2000)+($G38-AZ$1),0),IF($B$3="pm",$H38*(1-EXP(-0.05599*(AZ$1-$G38)))*OFFSET('Piston Model'!$I$72,($B$18-2000)+($G38-AZ$1),0),"Wrong Code in B3"))),IF($B$3="em",$H38*OFFSET('Exponential Model'!$I$72,($B$18-2000)+($G38-AZ$1),0),IF($B$3="dm",$H38*OFFSET('Dispersion Model'!$I$72,($B$18-2000)+($G38-AZ$1),0),IF($B$3="pm",$H38*OFFSET('Piston Model'!$I$72,($B$18-2000)+($G38-AZ$1),0),"Wrong Code in B3")))),0)</f>
        <v>0</v>
      </c>
      <c r="BA38">
        <f ca="1">IF(BA$1&gt;$G38,IF($B$15="he",IF($B$3="em",$H38*(1-EXP(-0.05599*(BA$1-$G38)))*OFFSET('Exponential Model'!$I$72,($B$18-2000)+($G38-BA$1),0),IF($B$3="dm",$H38*(1-EXP(-0.05599*(BA$1-$G38)))*OFFSET('Dispersion Model'!$I$72,($B$18-2000)+($G38-BA$1),0),IF($B$3="pm",$H38*(1-EXP(-0.05599*(BA$1-$G38)))*OFFSET('Piston Model'!$I$72,($B$18-2000)+($G38-BA$1),0),"Wrong Code in B3"))),IF($B$3="em",$H38*OFFSET('Exponential Model'!$I$72,($B$18-2000)+($G38-BA$1),0),IF($B$3="dm",$H38*OFFSET('Dispersion Model'!$I$72,($B$18-2000)+($G38-BA$1),0),IF($B$3="pm",$H38*OFFSET('Piston Model'!$I$72,($B$18-2000)+($G38-BA$1),0),"Wrong Code in B3")))),0)</f>
        <v>0</v>
      </c>
      <c r="BB38">
        <f ca="1">IF(BB$1&gt;$G38,IF($B$15="he",IF($B$3="em",$H38*(1-EXP(-0.05599*(BB$1-$G38)))*OFFSET('Exponential Model'!$I$72,($B$18-2000)+($G38-BB$1),0),IF($B$3="dm",$H38*(1-EXP(-0.05599*(BB$1-$G38)))*OFFSET('Dispersion Model'!$I$72,($B$18-2000)+($G38-BB$1),0),IF($B$3="pm",$H38*(1-EXP(-0.05599*(BB$1-$G38)))*OFFSET('Piston Model'!$I$72,($B$18-2000)+($G38-BB$1),0),"Wrong Code in B3"))),IF($B$3="em",$H38*OFFSET('Exponential Model'!$I$72,($B$18-2000)+($G38-BB$1),0),IF($B$3="dm",$H38*OFFSET('Dispersion Model'!$I$72,($B$18-2000)+($G38-BB$1),0),IF($B$3="pm",$H38*OFFSET('Piston Model'!$I$72,($B$18-2000)+($G38-BB$1),0),"Wrong Code in B3")))),0)</f>
        <v>0</v>
      </c>
      <c r="BC38">
        <f ca="1">IF(BC$1&gt;$G38,IF($B$15="he",IF($B$3="em",$H38*(1-EXP(-0.05599*(BC$1-$G38)))*OFFSET('Exponential Model'!$I$72,($B$18-2000)+($G38-BC$1),0),IF($B$3="dm",$H38*(1-EXP(-0.05599*(BC$1-$G38)))*OFFSET('Dispersion Model'!$I$72,($B$18-2000)+($G38-BC$1),0),IF($B$3="pm",$H38*(1-EXP(-0.05599*(BC$1-$G38)))*OFFSET('Piston Model'!$I$72,($B$18-2000)+($G38-BC$1),0),"Wrong Code in B3"))),IF($B$3="em",$H38*OFFSET('Exponential Model'!$I$72,($B$18-2000)+($G38-BC$1),0),IF($B$3="dm",$H38*OFFSET('Dispersion Model'!$I$72,($B$18-2000)+($G38-BC$1),0),IF($B$3="pm",$H38*OFFSET('Piston Model'!$I$72,($B$18-2000)+($G38-BC$1),0),"Wrong Code in B3")))),0)</f>
        <v>0</v>
      </c>
      <c r="BD38">
        <f ca="1">IF(BD$1&gt;$G38,IF($B$15="he",IF($B$3="em",$H38*(1-EXP(-0.05599*(BD$1-$G38)))*OFFSET('Exponential Model'!$I$72,($B$18-2000)+($G38-BD$1),0),IF($B$3="dm",$H38*(1-EXP(-0.05599*(BD$1-$G38)))*OFFSET('Dispersion Model'!$I$72,($B$18-2000)+($G38-BD$1),0),IF($B$3="pm",$H38*(1-EXP(-0.05599*(BD$1-$G38)))*OFFSET('Piston Model'!$I$72,($B$18-2000)+($G38-BD$1),0),"Wrong Code in B3"))),IF($B$3="em",$H38*OFFSET('Exponential Model'!$I$72,($B$18-2000)+($G38-BD$1),0),IF($B$3="dm",$H38*OFFSET('Dispersion Model'!$I$72,($B$18-2000)+($G38-BD$1),0),IF($B$3="pm",$H38*OFFSET('Piston Model'!$I$72,($B$18-2000)+($G38-BD$1),0),"Wrong Code in B3")))),0)</f>
        <v>0</v>
      </c>
      <c r="BE38">
        <f ca="1">IF(BE$1&gt;$G38,IF($B$15="he",IF($B$3="em",$H38*(1-EXP(-0.05599*(BE$1-$G38)))*OFFSET('Exponential Model'!$I$72,($B$18-2000)+($G38-BE$1),0),IF($B$3="dm",$H38*(1-EXP(-0.05599*(BE$1-$G38)))*OFFSET('Dispersion Model'!$I$72,($B$18-2000)+($G38-BE$1),0),IF($B$3="pm",$H38*(1-EXP(-0.05599*(BE$1-$G38)))*OFFSET('Piston Model'!$I$72,($B$18-2000)+($G38-BE$1),0),"Wrong Code in B3"))),IF($B$3="em",$H38*OFFSET('Exponential Model'!$I$72,($B$18-2000)+($G38-BE$1),0),IF($B$3="dm",$H38*OFFSET('Dispersion Model'!$I$72,($B$18-2000)+($G38-BE$1),0),IF($B$3="pm",$H38*OFFSET('Piston Model'!$I$72,($B$18-2000)+($G38-BE$1),0),"Wrong Code in B3")))),0)</f>
        <v>0</v>
      </c>
      <c r="BF38">
        <f ca="1">IF(BF$1&gt;$G38,IF($B$15="he",IF($B$3="em",$H38*(1-EXP(-0.05599*(BF$1-$G38)))*OFFSET('Exponential Model'!$I$72,($B$18-2000)+($G38-BF$1),0),IF($B$3="dm",$H38*(1-EXP(-0.05599*(BF$1-$G38)))*OFFSET('Dispersion Model'!$I$72,($B$18-2000)+($G38-BF$1),0),IF($B$3="pm",$H38*(1-EXP(-0.05599*(BF$1-$G38)))*OFFSET('Piston Model'!$I$72,($B$18-2000)+($G38-BF$1),0),"Wrong Code in B3"))),IF($B$3="em",$H38*OFFSET('Exponential Model'!$I$72,($B$18-2000)+($G38-BF$1),0),IF($B$3="dm",$H38*OFFSET('Dispersion Model'!$I$72,($B$18-2000)+($G38-BF$1),0),IF($B$3="pm",$H38*OFFSET('Piston Model'!$I$72,($B$18-2000)+($G38-BF$1),0),"Wrong Code in B3")))),0)</f>
        <v>0</v>
      </c>
      <c r="BG38">
        <f ca="1">IF(BG$1&gt;$G38,IF($B$15="he",IF($B$3="em",$H38*(1-EXP(-0.05599*(BG$1-$G38)))*OFFSET('Exponential Model'!$I$72,($B$18-2000)+($G38-BG$1),0),IF($B$3="dm",$H38*(1-EXP(-0.05599*(BG$1-$G38)))*OFFSET('Dispersion Model'!$I$72,($B$18-2000)+($G38-BG$1),0),IF($B$3="pm",$H38*(1-EXP(-0.05599*(BG$1-$G38)))*OFFSET('Piston Model'!$I$72,($B$18-2000)+($G38-BG$1),0),"Wrong Code in B3"))),IF($B$3="em",$H38*OFFSET('Exponential Model'!$I$72,($B$18-2000)+($G38-BG$1),0),IF($B$3="dm",$H38*OFFSET('Dispersion Model'!$I$72,($B$18-2000)+($G38-BG$1),0),IF($B$3="pm",$H38*OFFSET('Piston Model'!$I$72,($B$18-2000)+($G38-BG$1),0),"Wrong Code in B3")))),0)</f>
        <v>0</v>
      </c>
    </row>
    <row r="39" spans="1:59" x14ac:dyDescent="0.15">
      <c r="G39">
        <v>1967</v>
      </c>
      <c r="H39">
        <f>IF($B$15="tr",'Tritium Input'!H48,IF($B$15="cfc",'CFC Input'!H48,IF($B$15="kr",'85Kr Input'!H48,IF($B$15="he",'Tritium Input'!H48,"Wrong Code in B12!"))))</f>
        <v>84.7</v>
      </c>
      <c r="I39">
        <f ca="1">IF(I$1&gt;$G39,IF($B$15="he",IF($B$3="em",$H39*(1-EXP(-0.05599*(I$1-$G39)))*OFFSET('Exponential Model'!$I$72,($B$18-2000)+($G39-I$1),0),IF($B$3="dm",$H39*(1-EXP(-0.05599*(I$1-$G39)))*OFFSET('Dispersion Model'!$I$72,($B$18-2000)+($G39-I$1),0),IF($B$3="pm",$H39*(1-EXP(-0.05599*(I$1-$G39)))*OFFSET('Piston Model'!$I$72,($B$18-2000)+($G39-I$1),0),"Wrong Code in B3"))),IF($B$3="em",$H39*OFFSET('Exponential Model'!$I$72,($B$18-2000)+($G39-I$1),0),IF($B$3="dm",$H39*OFFSET('Dispersion Model'!$I$72,($B$18-2000)+($G39-I$1),0),IF($B$3="pm",$H39*OFFSET('Piston Model'!$I$72,($B$18-2000)+($G39-I$1),0),"Wrong Code in B3")))),0)</f>
        <v>0</v>
      </c>
      <c r="J39">
        <f ca="1">IF(J$1&gt;$G39,IF($B$15="he",IF($B$3="em",$H39*(1-EXP(-0.05599*(J$1-$G39)))*OFFSET('Exponential Model'!$I$72,($B$18-2000)+($G39-J$1),0),IF($B$3="dm",$H39*(1-EXP(-0.05599*(J$1-$G39)))*OFFSET('Dispersion Model'!$I$72,($B$18-2000)+($G39-J$1),0),IF($B$3="pm",$H39*(1-EXP(-0.05599*(J$1-$G39)))*OFFSET('Piston Model'!$I$72,($B$18-2000)+($G39-J$1),0),"Wrong Code in B3"))),IF($B$3="em",$H39*OFFSET('Exponential Model'!$I$72,($B$18-2000)+($G39-J$1),0),IF($B$3="dm",$H39*OFFSET('Dispersion Model'!$I$72,($B$18-2000)+($G39-J$1),0),IF($B$3="pm",$H39*OFFSET('Piston Model'!$I$72,($B$18-2000)+($G39-J$1),0),"Wrong Code in B3")))),0)</f>
        <v>0</v>
      </c>
      <c r="K39">
        <f ca="1">IF(K$1&gt;$G39,IF($B$15="he",IF($B$3="em",$H39*(1-EXP(-0.05599*(K$1-$G39)))*OFFSET('Exponential Model'!$I$72,($B$18-2000)+($G39-K$1),0),IF($B$3="dm",$H39*(1-EXP(-0.05599*(K$1-$G39)))*OFFSET('Dispersion Model'!$I$72,($B$18-2000)+($G39-K$1),0),IF($B$3="pm",$H39*(1-EXP(-0.05599*(K$1-$G39)))*OFFSET('Piston Model'!$I$72,($B$18-2000)+($G39-K$1),0),"Wrong Code in B3"))),IF($B$3="em",$H39*OFFSET('Exponential Model'!$I$72,($B$18-2000)+($G39-K$1),0),IF($B$3="dm",$H39*OFFSET('Dispersion Model'!$I$72,($B$18-2000)+($G39-K$1),0),IF($B$3="pm",$H39*OFFSET('Piston Model'!$I$72,($B$18-2000)+($G39-K$1),0),"Wrong Code in B3")))),0)</f>
        <v>0</v>
      </c>
      <c r="L39">
        <f ca="1">IF(L$1&gt;$G39,IF($B$15="he",IF($B$3="em",$H39*(1-EXP(-0.05599*(L$1-$G39)))*OFFSET('Exponential Model'!$I$72,($B$18-2000)+($G39-L$1),0),IF($B$3="dm",$H39*(1-EXP(-0.05599*(L$1-$G39)))*OFFSET('Dispersion Model'!$I$72,($B$18-2000)+($G39-L$1),0),IF($B$3="pm",$H39*(1-EXP(-0.05599*(L$1-$G39)))*OFFSET('Piston Model'!$I$72,($B$18-2000)+($G39-L$1),0),"Wrong Code in B3"))),IF($B$3="em",$H39*OFFSET('Exponential Model'!$I$72,($B$18-2000)+($G39-L$1),0),IF($B$3="dm",$H39*OFFSET('Dispersion Model'!$I$72,($B$18-2000)+($G39-L$1),0),IF($B$3="pm",$H39*OFFSET('Piston Model'!$I$72,($B$18-2000)+($G39-L$1),0),"Wrong Code in B3")))),0)</f>
        <v>0</v>
      </c>
      <c r="M39">
        <f ca="1">IF(M$1&gt;$G39,IF($B$15="he",IF($B$3="em",$H39*(1-EXP(-0.05599*(M$1-$G39)))*OFFSET('Exponential Model'!$I$72,($B$18-2000)+($G39-M$1),0),IF($B$3="dm",$H39*(1-EXP(-0.05599*(M$1-$G39)))*OFFSET('Dispersion Model'!$I$72,($B$18-2000)+($G39-M$1),0),IF($B$3="pm",$H39*(1-EXP(-0.05599*(M$1-$G39)))*OFFSET('Piston Model'!$I$72,($B$18-2000)+($G39-M$1),0),"Wrong Code in B3"))),IF($B$3="em",$H39*OFFSET('Exponential Model'!$I$72,($B$18-2000)+($G39-M$1),0),IF($B$3="dm",$H39*OFFSET('Dispersion Model'!$I$72,($B$18-2000)+($G39-M$1),0),IF($B$3="pm",$H39*OFFSET('Piston Model'!$I$72,($B$18-2000)+($G39-M$1),0),"Wrong Code in B3")))),0)</f>
        <v>0</v>
      </c>
      <c r="N39">
        <f ca="1">IF(N$1&gt;$G39,IF($B$15="he",IF($B$3="em",$H39*(1-EXP(-0.05599*(N$1-$G39)))*OFFSET('Exponential Model'!$I$72,($B$18-2000)+($G39-N$1),0),IF($B$3="dm",$H39*(1-EXP(-0.05599*(N$1-$G39)))*OFFSET('Dispersion Model'!$I$72,($B$18-2000)+($G39-N$1),0),IF($B$3="pm",$H39*(1-EXP(-0.05599*(N$1-$G39)))*OFFSET('Piston Model'!$I$72,($B$18-2000)+($G39-N$1),0),"Wrong Code in B3"))),IF($B$3="em",$H39*OFFSET('Exponential Model'!$I$72,($B$18-2000)+($G39-N$1),0),IF($B$3="dm",$H39*OFFSET('Dispersion Model'!$I$72,($B$18-2000)+($G39-N$1),0),IF($B$3="pm",$H39*OFFSET('Piston Model'!$I$72,($B$18-2000)+($G39-N$1),0),"Wrong Code in B3")))),0)</f>
        <v>0</v>
      </c>
      <c r="O39">
        <f ca="1">IF(O$1&gt;$G39,IF($B$15="he",IF($B$3="em",$H39*(1-EXP(-0.05599*(O$1-$G39)))*OFFSET('Exponential Model'!$I$72,($B$18-2000)+($G39-O$1),0),IF($B$3="dm",$H39*(1-EXP(-0.05599*(O$1-$G39)))*OFFSET('Dispersion Model'!$I$72,($B$18-2000)+($G39-O$1),0),IF($B$3="pm",$H39*(1-EXP(-0.05599*(O$1-$G39)))*OFFSET('Piston Model'!$I$72,($B$18-2000)+($G39-O$1),0),"Wrong Code in B3"))),IF($B$3="em",$H39*OFFSET('Exponential Model'!$I$72,($B$18-2000)+($G39-O$1),0),IF($B$3="dm",$H39*OFFSET('Dispersion Model'!$I$72,($B$18-2000)+($G39-O$1),0),IF($B$3="pm",$H39*OFFSET('Piston Model'!$I$72,($B$18-2000)+($G39-O$1),0),"Wrong Code in B3")))),0)</f>
        <v>0</v>
      </c>
      <c r="P39">
        <f ca="1">IF(P$1&gt;$G39,IF($B$15="he",IF($B$3="em",$H39*(1-EXP(-0.05599*(P$1-$G39)))*OFFSET('Exponential Model'!$I$72,($B$18-2000)+($G39-P$1),0),IF($B$3="dm",$H39*(1-EXP(-0.05599*(P$1-$G39)))*OFFSET('Dispersion Model'!$I$72,($B$18-2000)+($G39-P$1),0),IF($B$3="pm",$H39*(1-EXP(-0.05599*(P$1-$G39)))*OFFSET('Piston Model'!$I$72,($B$18-2000)+($G39-P$1),0),"Wrong Code in B3"))),IF($B$3="em",$H39*OFFSET('Exponential Model'!$I$72,($B$18-2000)+($G39-P$1),0),IF($B$3="dm",$H39*OFFSET('Dispersion Model'!$I$72,($B$18-2000)+($G39-P$1),0),IF($B$3="pm",$H39*OFFSET('Piston Model'!$I$72,($B$18-2000)+($G39-P$1),0),"Wrong Code in B3")))),0)</f>
        <v>0</v>
      </c>
      <c r="Q39">
        <f ca="1">IF(Q$1&gt;$G39,IF($B$15="he",IF($B$3="em",$H39*(1-EXP(-0.05599*(Q$1-$G39)))*OFFSET('Exponential Model'!$I$72,($B$18-2000)+($G39-Q$1),0),IF($B$3="dm",$H39*(1-EXP(-0.05599*(Q$1-$G39)))*OFFSET('Dispersion Model'!$I$72,($B$18-2000)+($G39-Q$1),0),IF($B$3="pm",$H39*(1-EXP(-0.05599*(Q$1-$G39)))*OFFSET('Piston Model'!$I$72,($B$18-2000)+($G39-Q$1),0),"Wrong Code in B3"))),IF($B$3="em",$H39*OFFSET('Exponential Model'!$I$72,($B$18-2000)+($G39-Q$1),0),IF($B$3="dm",$H39*OFFSET('Dispersion Model'!$I$72,($B$18-2000)+($G39-Q$1),0),IF($B$3="pm",$H39*OFFSET('Piston Model'!$I$72,($B$18-2000)+($G39-Q$1),0),"Wrong Code in B3")))),0)</f>
        <v>0</v>
      </c>
      <c r="R39">
        <f ca="1">IF(R$1&gt;$G39,IF($B$15="he",IF($B$3="em",$H39*(1-EXP(-0.05599*(R$1-$G39)))*OFFSET('Exponential Model'!$I$72,($B$18-2000)+($G39-R$1),0),IF($B$3="dm",$H39*(1-EXP(-0.05599*(R$1-$G39)))*OFFSET('Dispersion Model'!$I$72,($B$18-2000)+($G39-R$1),0),IF($B$3="pm",$H39*(1-EXP(-0.05599*(R$1-$G39)))*OFFSET('Piston Model'!$I$72,($B$18-2000)+($G39-R$1),0),"Wrong Code in B3"))),IF($B$3="em",$H39*OFFSET('Exponential Model'!$I$72,($B$18-2000)+($G39-R$1),0),IF($B$3="dm",$H39*OFFSET('Dispersion Model'!$I$72,($B$18-2000)+($G39-R$1),0),IF($B$3="pm",$H39*OFFSET('Piston Model'!$I$72,($B$18-2000)+($G39-R$1),0),"Wrong Code in B3")))),0)</f>
        <v>0</v>
      </c>
      <c r="S39">
        <f ca="1">IF(S$1&gt;$G39,IF($B$15="he",IF($B$3="em",$H39*(1-EXP(-0.05599*(S$1-$G39)))*OFFSET('Exponential Model'!$I$72,($B$18-2000)+($G39-S$1),0),IF($B$3="dm",$H39*(1-EXP(-0.05599*(S$1-$G39)))*OFFSET('Dispersion Model'!$I$72,($B$18-2000)+($G39-S$1),0),IF($B$3="pm",$H39*(1-EXP(-0.05599*(S$1-$G39)))*OFFSET('Piston Model'!$I$72,($B$18-2000)+($G39-S$1),0),"Wrong Code in B3"))),IF($B$3="em",$H39*OFFSET('Exponential Model'!$I$72,($B$18-2000)+($G39-S$1),0),IF($B$3="dm",$H39*OFFSET('Dispersion Model'!$I$72,($B$18-2000)+($G39-S$1),0),IF($B$3="pm",$H39*OFFSET('Piston Model'!$I$72,($B$18-2000)+($G39-S$1),0),"Wrong Code in B3")))),0)</f>
        <v>0</v>
      </c>
      <c r="T39">
        <f ca="1">IF(T$1&gt;$G39,IF($B$15="he",IF($B$3="em",$H39*(1-EXP(-0.05599*(T$1-$G39)))*OFFSET('Exponential Model'!$I$72,($B$18-2000)+($G39-T$1),0),IF($B$3="dm",$H39*(1-EXP(-0.05599*(T$1-$G39)))*OFFSET('Dispersion Model'!$I$72,($B$18-2000)+($G39-T$1),0),IF($B$3="pm",$H39*(1-EXP(-0.05599*(T$1-$G39)))*OFFSET('Piston Model'!$I$72,($B$18-2000)+($G39-T$1),0),"Wrong Code in B3"))),IF($B$3="em",$H39*OFFSET('Exponential Model'!$I$72,($B$18-2000)+($G39-T$1),0),IF($B$3="dm",$H39*OFFSET('Dispersion Model'!$I$72,($B$18-2000)+($G39-T$1),0),IF($B$3="pm",$H39*OFFSET('Piston Model'!$I$72,($B$18-2000)+($G39-T$1),0),"Wrong Code in B3")))),0)</f>
        <v>0</v>
      </c>
      <c r="U39">
        <f ca="1">IF(U$1&gt;$G39,IF($B$15="he",IF($B$3="em",$H39*(1-EXP(-0.05599*(U$1-$G39)))*OFFSET('Exponential Model'!$I$72,($B$18-2000)+($G39-U$1),0),IF($B$3="dm",$H39*(1-EXP(-0.05599*(U$1-$G39)))*OFFSET('Dispersion Model'!$I$72,($B$18-2000)+($G39-U$1),0),IF($B$3="pm",$H39*(1-EXP(-0.05599*(U$1-$G39)))*OFFSET('Piston Model'!$I$72,($B$18-2000)+($G39-U$1),0),"Wrong Code in B3"))),IF($B$3="em",$H39*OFFSET('Exponential Model'!$I$72,($B$18-2000)+($G39-U$1),0),IF($B$3="dm",$H39*OFFSET('Dispersion Model'!$I$72,($B$18-2000)+($G39-U$1),0),IF($B$3="pm",$H39*OFFSET('Piston Model'!$I$72,($B$18-2000)+($G39-U$1),0),"Wrong Code in B3")))),0)</f>
        <v>0</v>
      </c>
      <c r="V39">
        <f ca="1">IF(V$1&gt;$G39,IF($B$15="he",IF($B$3="em",$H39*(1-EXP(-0.05599*(V$1-$G39)))*OFFSET('Exponential Model'!$I$72,($B$18-2000)+($G39-V$1),0),IF($B$3="dm",$H39*(1-EXP(-0.05599*(V$1-$G39)))*OFFSET('Dispersion Model'!$I$72,($B$18-2000)+($G39-V$1),0),IF($B$3="pm",$H39*(1-EXP(-0.05599*(V$1-$G39)))*OFFSET('Piston Model'!$I$72,($B$18-2000)+($G39-V$1),0),"Wrong Code in B3"))),IF($B$3="em",$H39*OFFSET('Exponential Model'!$I$72,($B$18-2000)+($G39-V$1),0),IF($B$3="dm",$H39*OFFSET('Dispersion Model'!$I$72,($B$18-2000)+($G39-V$1),0),IF($B$3="pm",$H39*OFFSET('Piston Model'!$I$72,($B$18-2000)+($G39-V$1),0),"Wrong Code in B3")))),0)</f>
        <v>0</v>
      </c>
      <c r="W39">
        <f ca="1">IF(W$1&gt;$G39,IF($B$15="he",IF($B$3="em",$H39*(1-EXP(-0.05599*(W$1-$G39)))*OFFSET('Exponential Model'!$I$72,($B$18-2000)+($G39-W$1),0),IF($B$3="dm",$H39*(1-EXP(-0.05599*(W$1-$G39)))*OFFSET('Dispersion Model'!$I$72,($B$18-2000)+($G39-W$1),0),IF($B$3="pm",$H39*(1-EXP(-0.05599*(W$1-$G39)))*OFFSET('Piston Model'!$I$72,($B$18-2000)+($G39-W$1),0),"Wrong Code in B3"))),IF($B$3="em",$H39*OFFSET('Exponential Model'!$I$72,($B$18-2000)+($G39-W$1),0),IF($B$3="dm",$H39*OFFSET('Dispersion Model'!$I$72,($B$18-2000)+($G39-W$1),0),IF($B$3="pm",$H39*OFFSET('Piston Model'!$I$72,($B$18-2000)+($G39-W$1),0),"Wrong Code in B3")))),0)</f>
        <v>0</v>
      </c>
      <c r="X39">
        <f ca="1">IF(X$1&gt;$G39,IF($B$15="he",IF($B$3="em",$H39*(1-EXP(-0.05599*(X$1-$G39)))*OFFSET('Exponential Model'!$I$72,($B$18-2000)+($G39-X$1),0),IF($B$3="dm",$H39*(1-EXP(-0.05599*(X$1-$G39)))*OFFSET('Dispersion Model'!$I$72,($B$18-2000)+($G39-X$1),0),IF($B$3="pm",$H39*(1-EXP(-0.05599*(X$1-$G39)))*OFFSET('Piston Model'!$I$72,($B$18-2000)+($G39-X$1),0),"Wrong Code in B3"))),IF($B$3="em",$H39*OFFSET('Exponential Model'!$I$72,($B$18-2000)+($G39-X$1),0),IF($B$3="dm",$H39*OFFSET('Dispersion Model'!$I$72,($B$18-2000)+($G39-X$1),0),IF($B$3="pm",$H39*OFFSET('Piston Model'!$I$72,($B$18-2000)+($G39-X$1),0),"Wrong Code in B3")))),0)</f>
        <v>0</v>
      </c>
      <c r="Y39">
        <f ca="1">IF(Y$1&gt;$G39,IF($B$15="he",IF($B$3="em",$H39*(1-EXP(-0.05599*(Y$1-$G39)))*OFFSET('Exponential Model'!$I$72,($B$18-2000)+($G39-Y$1),0),IF($B$3="dm",$H39*(1-EXP(-0.05599*(Y$1-$G39)))*OFFSET('Dispersion Model'!$I$72,($B$18-2000)+($G39-Y$1),0),IF($B$3="pm",$H39*(1-EXP(-0.05599*(Y$1-$G39)))*OFFSET('Piston Model'!$I$72,($B$18-2000)+($G39-Y$1),0),"Wrong Code in B3"))),IF($B$3="em",$H39*OFFSET('Exponential Model'!$I$72,($B$18-2000)+($G39-Y$1),0),IF($B$3="dm",$H39*OFFSET('Dispersion Model'!$I$72,($B$18-2000)+($G39-Y$1),0),IF($B$3="pm",$H39*OFFSET('Piston Model'!$I$72,($B$18-2000)+($G39-Y$1),0),"Wrong Code in B3")))),0)</f>
        <v>0</v>
      </c>
      <c r="Z39">
        <f ca="1">IF(Z$1&gt;$G39,IF($B$15="he",IF($B$3="em",$H39*(1-EXP(-0.05599*(Z$1-$G39)))*OFFSET('Exponential Model'!$I$72,($B$18-2000)+($G39-Z$1),0),IF($B$3="dm",$H39*(1-EXP(-0.05599*(Z$1-$G39)))*OFFSET('Dispersion Model'!$I$72,($B$18-2000)+($G39-Z$1),0),IF($B$3="pm",$H39*(1-EXP(-0.05599*(Z$1-$G39)))*OFFSET('Piston Model'!$I$72,($B$18-2000)+($G39-Z$1),0),"Wrong Code in B3"))),IF($B$3="em",$H39*OFFSET('Exponential Model'!$I$72,($B$18-2000)+($G39-Z$1),0),IF($B$3="dm",$H39*OFFSET('Dispersion Model'!$I$72,($B$18-2000)+($G39-Z$1),0),IF($B$3="pm",$H39*OFFSET('Piston Model'!$I$72,($B$18-2000)+($G39-Z$1),0),"Wrong Code in B3")))),0)</f>
        <v>0</v>
      </c>
      <c r="AA39">
        <f ca="1">IF(AA$1&gt;$G39,IF($B$15="he",IF($B$3="em",$H39*(1-EXP(-0.05599*(AA$1-$G39)))*OFFSET('Exponential Model'!$I$72,($B$18-2000)+($G39-AA$1),0),IF($B$3="dm",$H39*(1-EXP(-0.05599*(AA$1-$G39)))*OFFSET('Dispersion Model'!$I$72,($B$18-2000)+($G39-AA$1),0),IF($B$3="pm",$H39*(1-EXP(-0.05599*(AA$1-$G39)))*OFFSET('Piston Model'!$I$72,($B$18-2000)+($G39-AA$1),0),"Wrong Code in B3"))),IF($B$3="em",$H39*OFFSET('Exponential Model'!$I$72,($B$18-2000)+($G39-AA$1),0),IF($B$3="dm",$H39*OFFSET('Dispersion Model'!$I$72,($B$18-2000)+($G39-AA$1),0),IF($B$3="pm",$H39*OFFSET('Piston Model'!$I$72,($B$18-2000)+($G39-AA$1),0),"Wrong Code in B3")))),0)</f>
        <v>0</v>
      </c>
      <c r="AB39">
        <f ca="1">IF(AB$1&gt;$G39,IF($B$15="he",IF($B$3="em",$H39*(1-EXP(-0.05599*(AB$1-$G39)))*OFFSET('Exponential Model'!$I$72,($B$18-2000)+($G39-AB$1),0),IF($B$3="dm",$H39*(1-EXP(-0.05599*(AB$1-$G39)))*OFFSET('Dispersion Model'!$I$72,($B$18-2000)+($G39-AB$1),0),IF($B$3="pm",$H39*(1-EXP(-0.05599*(AB$1-$G39)))*OFFSET('Piston Model'!$I$72,($B$18-2000)+($G39-AB$1),0),"Wrong Code in B3"))),IF($B$3="em",$H39*OFFSET('Exponential Model'!$I$72,($B$18-2000)+($G39-AB$1),0),IF($B$3="dm",$H39*OFFSET('Dispersion Model'!$I$72,($B$18-2000)+($G39-AB$1),0),IF($B$3="pm",$H39*OFFSET('Piston Model'!$I$72,($B$18-2000)+($G39-AB$1),0),"Wrong Code in B3")))),0)</f>
        <v>0</v>
      </c>
      <c r="AC39">
        <f ca="1">IF(AC$1&gt;$G39,IF($B$15="he",IF($B$3="em",$H39*(1-EXP(-0.05599*(AC$1-$G39)))*OFFSET('Exponential Model'!$I$72,($B$18-2000)+($G39-AC$1),0),IF($B$3="dm",$H39*(1-EXP(-0.05599*(AC$1-$G39)))*OFFSET('Dispersion Model'!$I$72,($B$18-2000)+($G39-AC$1),0),IF($B$3="pm",$H39*(1-EXP(-0.05599*(AC$1-$G39)))*OFFSET('Piston Model'!$I$72,($B$18-2000)+($G39-AC$1),0),"Wrong Code in B3"))),IF($B$3="em",$H39*OFFSET('Exponential Model'!$I$72,($B$18-2000)+($G39-AC$1),0),IF($B$3="dm",$H39*OFFSET('Dispersion Model'!$I$72,($B$18-2000)+($G39-AC$1),0),IF($B$3="pm",$H39*OFFSET('Piston Model'!$I$72,($B$18-2000)+($G39-AC$1),0),"Wrong Code in B3")))),0)</f>
        <v>0</v>
      </c>
      <c r="AD39">
        <f ca="1">IF(AD$1&gt;$G39,IF($B$15="he",IF($B$3="em",$H39*(1-EXP(-0.05599*(AD$1-$G39)))*OFFSET('Exponential Model'!$I$72,($B$18-2000)+($G39-AD$1),0),IF($B$3="dm",$H39*(1-EXP(-0.05599*(AD$1-$G39)))*OFFSET('Dispersion Model'!$I$72,($B$18-2000)+($G39-AD$1),0),IF($B$3="pm",$H39*(1-EXP(-0.05599*(AD$1-$G39)))*OFFSET('Piston Model'!$I$72,($B$18-2000)+($G39-AD$1),0),"Wrong Code in B3"))),IF($B$3="em",$H39*OFFSET('Exponential Model'!$I$72,($B$18-2000)+($G39-AD$1),0),IF($B$3="dm",$H39*OFFSET('Dispersion Model'!$I$72,($B$18-2000)+($G39-AD$1),0),IF($B$3="pm",$H39*OFFSET('Piston Model'!$I$72,($B$18-2000)+($G39-AD$1),0),"Wrong Code in B3")))),0)</f>
        <v>0</v>
      </c>
      <c r="AE39">
        <f ca="1">IF(AE$1&gt;$G39,IF($B$15="he",IF($B$3="em",$H39*(1-EXP(-0.05599*(AE$1-$G39)))*OFFSET('Exponential Model'!$I$72,($B$18-2000)+($G39-AE$1),0),IF($B$3="dm",$H39*(1-EXP(-0.05599*(AE$1-$G39)))*OFFSET('Dispersion Model'!$I$72,($B$18-2000)+($G39-AE$1),0),IF($B$3="pm",$H39*(1-EXP(-0.05599*(AE$1-$G39)))*OFFSET('Piston Model'!$I$72,($B$18-2000)+($G39-AE$1),0),"Wrong Code in B3"))),IF($B$3="em",$H39*OFFSET('Exponential Model'!$I$72,($B$18-2000)+($G39-AE$1),0),IF($B$3="dm",$H39*OFFSET('Dispersion Model'!$I$72,($B$18-2000)+($G39-AE$1),0),IF($B$3="pm",$H39*OFFSET('Piston Model'!$I$72,($B$18-2000)+($G39-AE$1),0),"Wrong Code in B3")))),0)</f>
        <v>0</v>
      </c>
      <c r="AF39">
        <f ca="1">IF(AF$1&gt;$G39,IF($B$15="he",IF($B$3="em",$H39*(1-EXP(-0.05599*(AF$1-$G39)))*OFFSET('Exponential Model'!$I$72,($B$18-2000)+($G39-AF$1),0),IF($B$3="dm",$H39*(1-EXP(-0.05599*(AF$1-$G39)))*OFFSET('Dispersion Model'!$I$72,($B$18-2000)+($G39-AF$1),0),IF($B$3="pm",$H39*(1-EXP(-0.05599*(AF$1-$G39)))*OFFSET('Piston Model'!$I$72,($B$18-2000)+($G39-AF$1),0),"Wrong Code in B3"))),IF($B$3="em",$H39*OFFSET('Exponential Model'!$I$72,($B$18-2000)+($G39-AF$1),0),IF($B$3="dm",$H39*OFFSET('Dispersion Model'!$I$72,($B$18-2000)+($G39-AF$1),0),IF($B$3="pm",$H39*OFFSET('Piston Model'!$I$72,($B$18-2000)+($G39-AF$1),0),"Wrong Code in B3")))),0)</f>
        <v>0</v>
      </c>
      <c r="AG39">
        <f ca="1">IF(AG$1&gt;$G39,IF($B$15="he",IF($B$3="em",$H39*(1-EXP(-0.05599*(AG$1-$G39)))*OFFSET('Exponential Model'!$I$72,($B$18-2000)+($G39-AG$1),0),IF($B$3="dm",$H39*(1-EXP(-0.05599*(AG$1-$G39)))*OFFSET('Dispersion Model'!$I$72,($B$18-2000)+($G39-AG$1),0),IF($B$3="pm",$H39*(1-EXP(-0.05599*(AG$1-$G39)))*OFFSET('Piston Model'!$I$72,($B$18-2000)+($G39-AG$1),0),"Wrong Code in B3"))),IF($B$3="em",$H39*OFFSET('Exponential Model'!$I$72,($B$18-2000)+($G39-AG$1),0),IF($B$3="dm",$H39*OFFSET('Dispersion Model'!$I$72,($B$18-2000)+($G39-AG$1),0),IF($B$3="pm",$H39*OFFSET('Piston Model'!$I$72,($B$18-2000)+($G39-AG$1),0),"Wrong Code in B3")))),0)</f>
        <v>0</v>
      </c>
      <c r="AH39">
        <f ca="1">IF(AH$1&gt;$G39,IF($B$15="he",IF($B$3="em",$H39*(1-EXP(-0.05599*(AH$1-$G39)))*OFFSET('Exponential Model'!$I$72,($B$18-2000)+($G39-AH$1),0),IF($B$3="dm",$H39*(1-EXP(-0.05599*(AH$1-$G39)))*OFFSET('Dispersion Model'!$I$72,($B$18-2000)+($G39-AH$1),0),IF($B$3="pm",$H39*(1-EXP(-0.05599*(AH$1-$G39)))*OFFSET('Piston Model'!$I$72,($B$18-2000)+($G39-AH$1),0),"Wrong Code in B3"))),IF($B$3="em",$H39*OFFSET('Exponential Model'!$I$72,($B$18-2000)+($G39-AH$1),0),IF($B$3="dm",$H39*OFFSET('Dispersion Model'!$I$72,($B$18-2000)+($G39-AH$1),0),IF($B$3="pm",$H39*OFFSET('Piston Model'!$I$72,($B$18-2000)+($G39-AH$1),0),"Wrong Code in B3")))),0)</f>
        <v>0</v>
      </c>
      <c r="AI39">
        <f ca="1">IF(AI$1&gt;$G39,IF($B$15="he",IF($B$3="em",$H39*(1-EXP(-0.05599*(AI$1-$G39)))*OFFSET('Exponential Model'!$I$72,($B$18-2000)+($G39-AI$1),0),IF($B$3="dm",$H39*(1-EXP(-0.05599*(AI$1-$G39)))*OFFSET('Dispersion Model'!$I$72,($B$18-2000)+($G39-AI$1),0),IF($B$3="pm",$H39*(1-EXP(-0.05599*(AI$1-$G39)))*OFFSET('Piston Model'!$I$72,($B$18-2000)+($G39-AI$1),0),"Wrong Code in B3"))),IF($B$3="em",$H39*OFFSET('Exponential Model'!$I$72,($B$18-2000)+($G39-AI$1),0),IF($B$3="dm",$H39*OFFSET('Dispersion Model'!$I$72,($B$18-2000)+($G39-AI$1),0),IF($B$3="pm",$H39*OFFSET('Piston Model'!$I$72,($B$18-2000)+($G39-AI$1),0),"Wrong Code in B3")))),0)</f>
        <v>0</v>
      </c>
      <c r="AJ39">
        <f ca="1">IF(AJ$1&gt;$G39,IF($B$15="he",IF($B$3="em",$H39*(1-EXP(-0.05599*(AJ$1-$G39)))*OFFSET('Exponential Model'!$I$72,($B$18-2000)+($G39-AJ$1),0),IF($B$3="dm",$H39*(1-EXP(-0.05599*(AJ$1-$G39)))*OFFSET('Dispersion Model'!$I$72,($B$18-2000)+($G39-AJ$1),0),IF($B$3="pm",$H39*(1-EXP(-0.05599*(AJ$1-$G39)))*OFFSET('Piston Model'!$I$72,($B$18-2000)+($G39-AJ$1),0),"Wrong Code in B3"))),IF($B$3="em",$H39*OFFSET('Exponential Model'!$I$72,($B$18-2000)+($G39-AJ$1),0),IF($B$3="dm",$H39*OFFSET('Dispersion Model'!$I$72,($B$18-2000)+($G39-AJ$1),0),IF($B$3="pm",$H39*OFFSET('Piston Model'!$I$72,($B$18-2000)+($G39-AJ$1),0),"Wrong Code in B3")))),0)</f>
        <v>84.7</v>
      </c>
      <c r="AK39">
        <f ca="1">IF(AK$1&gt;$G39,IF($B$15="he",IF($B$3="em",$H39*(1-EXP(-0.05599*(AK$1-$G39)))*OFFSET('Exponential Model'!$I$72,($B$18-2000)+($G39-AK$1),0),IF($B$3="dm",$H39*(1-EXP(-0.05599*(AK$1-$G39)))*OFFSET('Dispersion Model'!$I$72,($B$18-2000)+($G39-AK$1),0),IF($B$3="pm",$H39*(1-EXP(-0.05599*(AK$1-$G39)))*OFFSET('Piston Model'!$I$72,($B$18-2000)+($G39-AK$1),0),"Wrong Code in B3"))),IF($B$3="em",$H39*OFFSET('Exponential Model'!$I$72,($B$18-2000)+($G39-AK$1),0),IF($B$3="dm",$H39*OFFSET('Dispersion Model'!$I$72,($B$18-2000)+($G39-AK$1),0),IF($B$3="pm",$H39*OFFSET('Piston Model'!$I$72,($B$18-2000)+($G39-AK$1),0),"Wrong Code in B3")))),0)</f>
        <v>0</v>
      </c>
      <c r="AL39">
        <f ca="1">IF(AL$1&gt;$G39,IF($B$15="he",IF($B$3="em",$H39*(1-EXP(-0.05599*(AL$1-$G39)))*OFFSET('Exponential Model'!$I$72,($B$18-2000)+($G39-AL$1),0),IF($B$3="dm",$H39*(1-EXP(-0.05599*(AL$1-$G39)))*OFFSET('Dispersion Model'!$I$72,($B$18-2000)+($G39-AL$1),0),IF($B$3="pm",$H39*(1-EXP(-0.05599*(AL$1-$G39)))*OFFSET('Piston Model'!$I$72,($B$18-2000)+($G39-AL$1),0),"Wrong Code in B3"))),IF($B$3="em",$H39*OFFSET('Exponential Model'!$I$72,($B$18-2000)+($G39-AL$1),0),IF($B$3="dm",$H39*OFFSET('Dispersion Model'!$I$72,($B$18-2000)+($G39-AL$1),0),IF($B$3="pm",$H39*OFFSET('Piston Model'!$I$72,($B$18-2000)+($G39-AL$1),0),"Wrong Code in B3")))),0)</f>
        <v>0</v>
      </c>
      <c r="AM39">
        <f ca="1">IF(AM$1&gt;$G39,IF($B$15="he",IF($B$3="em",$H39*(1-EXP(-0.05599*(AM$1-$G39)))*OFFSET('Exponential Model'!$I$72,($B$18-2000)+($G39-AM$1),0),IF($B$3="dm",$H39*(1-EXP(-0.05599*(AM$1-$G39)))*OFFSET('Dispersion Model'!$I$72,($B$18-2000)+($G39-AM$1),0),IF($B$3="pm",$H39*(1-EXP(-0.05599*(AM$1-$G39)))*OFFSET('Piston Model'!$I$72,($B$18-2000)+($G39-AM$1),0),"Wrong Code in B3"))),IF($B$3="em",$H39*OFFSET('Exponential Model'!$I$72,($B$18-2000)+($G39-AM$1),0),IF($B$3="dm",$H39*OFFSET('Dispersion Model'!$I$72,($B$18-2000)+($G39-AM$1),0),IF($B$3="pm",$H39*OFFSET('Piston Model'!$I$72,($B$18-2000)+($G39-AM$1),0),"Wrong Code in B3")))),0)</f>
        <v>0</v>
      </c>
      <c r="AN39">
        <f ca="1">IF(AN$1&gt;$G39,IF($B$15="he",IF($B$3="em",$H39*(1-EXP(-0.05599*(AN$1-$G39)))*OFFSET('Exponential Model'!$I$72,($B$18-2000)+($G39-AN$1),0),IF($B$3="dm",$H39*(1-EXP(-0.05599*(AN$1-$G39)))*OFFSET('Dispersion Model'!$I$72,($B$18-2000)+($G39-AN$1),0),IF($B$3="pm",$H39*(1-EXP(-0.05599*(AN$1-$G39)))*OFFSET('Piston Model'!$I$72,($B$18-2000)+($G39-AN$1),0),"Wrong Code in B3"))),IF($B$3="em",$H39*OFFSET('Exponential Model'!$I$72,($B$18-2000)+($G39-AN$1),0),IF($B$3="dm",$H39*OFFSET('Dispersion Model'!$I$72,($B$18-2000)+($G39-AN$1),0),IF($B$3="pm",$H39*OFFSET('Piston Model'!$I$72,($B$18-2000)+($G39-AN$1),0),"Wrong Code in B3")))),0)</f>
        <v>0</v>
      </c>
      <c r="AO39">
        <f ca="1">IF(AO$1&gt;$G39,IF($B$15="he",IF($B$3="em",$H39*(1-EXP(-0.05599*(AO$1-$G39)))*OFFSET('Exponential Model'!$I$72,($B$18-2000)+($G39-AO$1),0),IF($B$3="dm",$H39*(1-EXP(-0.05599*(AO$1-$G39)))*OFFSET('Dispersion Model'!$I$72,($B$18-2000)+($G39-AO$1),0),IF($B$3="pm",$H39*(1-EXP(-0.05599*(AO$1-$G39)))*OFFSET('Piston Model'!$I$72,($B$18-2000)+($G39-AO$1),0),"Wrong Code in B3"))),IF($B$3="em",$H39*OFFSET('Exponential Model'!$I$72,($B$18-2000)+($G39-AO$1),0),IF($B$3="dm",$H39*OFFSET('Dispersion Model'!$I$72,($B$18-2000)+($G39-AO$1),0),IF($B$3="pm",$H39*OFFSET('Piston Model'!$I$72,($B$18-2000)+($G39-AO$1),0),"Wrong Code in B3")))),0)</f>
        <v>0</v>
      </c>
      <c r="AP39">
        <f ca="1">IF(AP$1&gt;$G39,IF($B$15="he",IF($B$3="em",$H39*(1-EXP(-0.05599*(AP$1-$G39)))*OFFSET('Exponential Model'!$I$72,($B$18-2000)+($G39-AP$1),0),IF($B$3="dm",$H39*(1-EXP(-0.05599*(AP$1-$G39)))*OFFSET('Dispersion Model'!$I$72,($B$18-2000)+($G39-AP$1),0),IF($B$3="pm",$H39*(1-EXP(-0.05599*(AP$1-$G39)))*OFFSET('Piston Model'!$I$72,($B$18-2000)+($G39-AP$1),0),"Wrong Code in B3"))),IF($B$3="em",$H39*OFFSET('Exponential Model'!$I$72,($B$18-2000)+($G39-AP$1),0),IF($B$3="dm",$H39*OFFSET('Dispersion Model'!$I$72,($B$18-2000)+($G39-AP$1),0),IF($B$3="pm",$H39*OFFSET('Piston Model'!$I$72,($B$18-2000)+($G39-AP$1),0),"Wrong Code in B3")))),0)</f>
        <v>0</v>
      </c>
      <c r="AQ39">
        <f ca="1">IF(AQ$1&gt;$G39,IF($B$15="he",IF($B$3="em",$H39*(1-EXP(-0.05599*(AQ$1-$G39)))*OFFSET('Exponential Model'!$I$72,($B$18-2000)+($G39-AQ$1),0),IF($B$3="dm",$H39*(1-EXP(-0.05599*(AQ$1-$G39)))*OFFSET('Dispersion Model'!$I$72,($B$18-2000)+($G39-AQ$1),0),IF($B$3="pm",$H39*(1-EXP(-0.05599*(AQ$1-$G39)))*OFFSET('Piston Model'!$I$72,($B$18-2000)+($G39-AQ$1),0),"Wrong Code in B3"))),IF($B$3="em",$H39*OFFSET('Exponential Model'!$I$72,($B$18-2000)+($G39-AQ$1),0),IF($B$3="dm",$H39*OFFSET('Dispersion Model'!$I$72,($B$18-2000)+($G39-AQ$1),0),IF($B$3="pm",$H39*OFFSET('Piston Model'!$I$72,($B$18-2000)+($G39-AQ$1),0),"Wrong Code in B3")))),0)</f>
        <v>0</v>
      </c>
      <c r="AR39">
        <f ca="1">IF(AR$1&gt;$G39,IF($B$15="he",IF($B$3="em",$H39*(1-EXP(-0.05599*(AR$1-$G39)))*OFFSET('Exponential Model'!$I$72,($B$18-2000)+($G39-AR$1),0),IF($B$3="dm",$H39*(1-EXP(-0.05599*(AR$1-$G39)))*OFFSET('Dispersion Model'!$I$72,($B$18-2000)+($G39-AR$1),0),IF($B$3="pm",$H39*(1-EXP(-0.05599*(AR$1-$G39)))*OFFSET('Piston Model'!$I$72,($B$18-2000)+($G39-AR$1),0),"Wrong Code in B3"))),IF($B$3="em",$H39*OFFSET('Exponential Model'!$I$72,($B$18-2000)+($G39-AR$1),0),IF($B$3="dm",$H39*OFFSET('Dispersion Model'!$I$72,($B$18-2000)+($G39-AR$1),0),IF($B$3="pm",$H39*OFFSET('Piston Model'!$I$72,($B$18-2000)+($G39-AR$1),0),"Wrong Code in B3")))),0)</f>
        <v>0</v>
      </c>
      <c r="AS39">
        <f ca="1">IF(AS$1&gt;$G39,IF($B$15="he",IF($B$3="em",$H39*(1-EXP(-0.05599*(AS$1-$G39)))*OFFSET('Exponential Model'!$I$72,($B$18-2000)+($G39-AS$1),0),IF($B$3="dm",$H39*(1-EXP(-0.05599*(AS$1-$G39)))*OFFSET('Dispersion Model'!$I$72,($B$18-2000)+($G39-AS$1),0),IF($B$3="pm",$H39*(1-EXP(-0.05599*(AS$1-$G39)))*OFFSET('Piston Model'!$I$72,($B$18-2000)+($G39-AS$1),0),"Wrong Code in B3"))),IF($B$3="em",$H39*OFFSET('Exponential Model'!$I$72,($B$18-2000)+($G39-AS$1),0),IF($B$3="dm",$H39*OFFSET('Dispersion Model'!$I$72,($B$18-2000)+($G39-AS$1),0),IF($B$3="pm",$H39*OFFSET('Piston Model'!$I$72,($B$18-2000)+($G39-AS$1),0),"Wrong Code in B3")))),0)</f>
        <v>0</v>
      </c>
      <c r="AT39">
        <f ca="1">IF(AT$1&gt;$G39,IF($B$15="he",IF($B$3="em",$H39*(1-EXP(-0.05599*(AT$1-$G39)))*OFFSET('Exponential Model'!$I$72,($B$18-2000)+($G39-AT$1),0),IF($B$3="dm",$H39*(1-EXP(-0.05599*(AT$1-$G39)))*OFFSET('Dispersion Model'!$I$72,($B$18-2000)+($G39-AT$1),0),IF($B$3="pm",$H39*(1-EXP(-0.05599*(AT$1-$G39)))*OFFSET('Piston Model'!$I$72,($B$18-2000)+($G39-AT$1),0),"Wrong Code in B3"))),IF($B$3="em",$H39*OFFSET('Exponential Model'!$I$72,($B$18-2000)+($G39-AT$1),0),IF($B$3="dm",$H39*OFFSET('Dispersion Model'!$I$72,($B$18-2000)+($G39-AT$1),0),IF($B$3="pm",$H39*OFFSET('Piston Model'!$I$72,($B$18-2000)+($G39-AT$1),0),"Wrong Code in B3")))),0)</f>
        <v>0</v>
      </c>
      <c r="AU39">
        <f ca="1">IF(AU$1&gt;$G39,IF($B$15="he",IF($B$3="em",$H39*(1-EXP(-0.05599*(AU$1-$G39)))*OFFSET('Exponential Model'!$I$72,($B$18-2000)+($G39-AU$1),0),IF($B$3="dm",$H39*(1-EXP(-0.05599*(AU$1-$G39)))*OFFSET('Dispersion Model'!$I$72,($B$18-2000)+($G39-AU$1),0),IF($B$3="pm",$H39*(1-EXP(-0.05599*(AU$1-$G39)))*OFFSET('Piston Model'!$I$72,($B$18-2000)+($G39-AU$1),0),"Wrong Code in B3"))),IF($B$3="em",$H39*OFFSET('Exponential Model'!$I$72,($B$18-2000)+($G39-AU$1),0),IF($B$3="dm",$H39*OFFSET('Dispersion Model'!$I$72,($B$18-2000)+($G39-AU$1),0),IF($B$3="pm",$H39*OFFSET('Piston Model'!$I$72,($B$18-2000)+($G39-AU$1),0),"Wrong Code in B3")))),0)</f>
        <v>0</v>
      </c>
      <c r="AV39">
        <f ca="1">IF(AV$1&gt;$G39,IF($B$15="he",IF($B$3="em",$H39*(1-EXP(-0.05599*(AV$1-$G39)))*OFFSET('Exponential Model'!$I$72,($B$18-2000)+($G39-AV$1),0),IF($B$3="dm",$H39*(1-EXP(-0.05599*(AV$1-$G39)))*OFFSET('Dispersion Model'!$I$72,($B$18-2000)+($G39-AV$1),0),IF($B$3="pm",$H39*(1-EXP(-0.05599*(AV$1-$G39)))*OFFSET('Piston Model'!$I$72,($B$18-2000)+($G39-AV$1),0),"Wrong Code in B3"))),IF($B$3="em",$H39*OFFSET('Exponential Model'!$I$72,($B$18-2000)+($G39-AV$1),0),IF($B$3="dm",$H39*OFFSET('Dispersion Model'!$I$72,($B$18-2000)+($G39-AV$1),0),IF($B$3="pm",$H39*OFFSET('Piston Model'!$I$72,($B$18-2000)+($G39-AV$1),0),"Wrong Code in B3")))),0)</f>
        <v>0</v>
      </c>
      <c r="AW39">
        <f ca="1">IF(AW$1&gt;$G39,IF($B$15="he",IF($B$3="em",$H39*(1-EXP(-0.05599*(AW$1-$G39)))*OFFSET('Exponential Model'!$I$72,($B$18-2000)+($G39-AW$1),0),IF($B$3="dm",$H39*(1-EXP(-0.05599*(AW$1-$G39)))*OFFSET('Dispersion Model'!$I$72,($B$18-2000)+($G39-AW$1),0),IF($B$3="pm",$H39*(1-EXP(-0.05599*(AW$1-$G39)))*OFFSET('Piston Model'!$I$72,($B$18-2000)+($G39-AW$1),0),"Wrong Code in B3"))),IF($B$3="em",$H39*OFFSET('Exponential Model'!$I$72,($B$18-2000)+($G39-AW$1),0),IF($B$3="dm",$H39*OFFSET('Dispersion Model'!$I$72,($B$18-2000)+($G39-AW$1),0),IF($B$3="pm",$H39*OFFSET('Piston Model'!$I$72,($B$18-2000)+($G39-AW$1),0),"Wrong Code in B3")))),0)</f>
        <v>0</v>
      </c>
      <c r="AX39">
        <f ca="1">IF(AX$1&gt;$G39,IF($B$15="he",IF($B$3="em",$H39*(1-EXP(-0.05599*(AX$1-$G39)))*OFFSET('Exponential Model'!$I$72,($B$18-2000)+($G39-AX$1),0),IF($B$3="dm",$H39*(1-EXP(-0.05599*(AX$1-$G39)))*OFFSET('Dispersion Model'!$I$72,($B$18-2000)+($G39-AX$1),0),IF($B$3="pm",$H39*(1-EXP(-0.05599*(AX$1-$G39)))*OFFSET('Piston Model'!$I$72,($B$18-2000)+($G39-AX$1),0),"Wrong Code in B3"))),IF($B$3="em",$H39*OFFSET('Exponential Model'!$I$72,($B$18-2000)+($G39-AX$1),0),IF($B$3="dm",$H39*OFFSET('Dispersion Model'!$I$72,($B$18-2000)+($G39-AX$1),0),IF($B$3="pm",$H39*OFFSET('Piston Model'!$I$72,($B$18-2000)+($G39-AX$1),0),"Wrong Code in B3")))),0)</f>
        <v>0</v>
      </c>
      <c r="AY39">
        <f ca="1">IF(AY$1&gt;$G39,IF($B$15="he",IF($B$3="em",$H39*(1-EXP(-0.05599*(AY$1-$G39)))*OFFSET('Exponential Model'!$I$72,($B$18-2000)+($G39-AY$1),0),IF($B$3="dm",$H39*(1-EXP(-0.05599*(AY$1-$G39)))*OFFSET('Dispersion Model'!$I$72,($B$18-2000)+($G39-AY$1),0),IF($B$3="pm",$H39*(1-EXP(-0.05599*(AY$1-$G39)))*OFFSET('Piston Model'!$I$72,($B$18-2000)+($G39-AY$1),0),"Wrong Code in B3"))),IF($B$3="em",$H39*OFFSET('Exponential Model'!$I$72,($B$18-2000)+($G39-AY$1),0),IF($B$3="dm",$H39*OFFSET('Dispersion Model'!$I$72,($B$18-2000)+($G39-AY$1),0),IF($B$3="pm",$H39*OFFSET('Piston Model'!$I$72,($B$18-2000)+($G39-AY$1),0),"Wrong Code in B3")))),0)</f>
        <v>0</v>
      </c>
      <c r="AZ39">
        <f ca="1">IF(AZ$1&gt;$G39,IF($B$15="he",IF($B$3="em",$H39*(1-EXP(-0.05599*(AZ$1-$G39)))*OFFSET('Exponential Model'!$I$72,($B$18-2000)+($G39-AZ$1),0),IF($B$3="dm",$H39*(1-EXP(-0.05599*(AZ$1-$G39)))*OFFSET('Dispersion Model'!$I$72,($B$18-2000)+($G39-AZ$1),0),IF($B$3="pm",$H39*(1-EXP(-0.05599*(AZ$1-$G39)))*OFFSET('Piston Model'!$I$72,($B$18-2000)+($G39-AZ$1),0),"Wrong Code in B3"))),IF($B$3="em",$H39*OFFSET('Exponential Model'!$I$72,($B$18-2000)+($G39-AZ$1),0),IF($B$3="dm",$H39*OFFSET('Dispersion Model'!$I$72,($B$18-2000)+($G39-AZ$1),0),IF($B$3="pm",$H39*OFFSET('Piston Model'!$I$72,($B$18-2000)+($G39-AZ$1),0),"Wrong Code in B3")))),0)</f>
        <v>0</v>
      </c>
      <c r="BA39">
        <f ca="1">IF(BA$1&gt;$G39,IF($B$15="he",IF($B$3="em",$H39*(1-EXP(-0.05599*(BA$1-$G39)))*OFFSET('Exponential Model'!$I$72,($B$18-2000)+($G39-BA$1),0),IF($B$3="dm",$H39*(1-EXP(-0.05599*(BA$1-$G39)))*OFFSET('Dispersion Model'!$I$72,($B$18-2000)+($G39-BA$1),0),IF($B$3="pm",$H39*(1-EXP(-0.05599*(BA$1-$G39)))*OFFSET('Piston Model'!$I$72,($B$18-2000)+($G39-BA$1),0),"Wrong Code in B3"))),IF($B$3="em",$H39*OFFSET('Exponential Model'!$I$72,($B$18-2000)+($G39-BA$1),0),IF($B$3="dm",$H39*OFFSET('Dispersion Model'!$I$72,($B$18-2000)+($G39-BA$1),0),IF($B$3="pm",$H39*OFFSET('Piston Model'!$I$72,($B$18-2000)+($G39-BA$1),0),"Wrong Code in B3")))),0)</f>
        <v>0</v>
      </c>
      <c r="BB39">
        <f ca="1">IF(BB$1&gt;$G39,IF($B$15="he",IF($B$3="em",$H39*(1-EXP(-0.05599*(BB$1-$G39)))*OFFSET('Exponential Model'!$I$72,($B$18-2000)+($G39-BB$1),0),IF($B$3="dm",$H39*(1-EXP(-0.05599*(BB$1-$G39)))*OFFSET('Dispersion Model'!$I$72,($B$18-2000)+($G39-BB$1),0),IF($B$3="pm",$H39*(1-EXP(-0.05599*(BB$1-$G39)))*OFFSET('Piston Model'!$I$72,($B$18-2000)+($G39-BB$1),0),"Wrong Code in B3"))),IF($B$3="em",$H39*OFFSET('Exponential Model'!$I$72,($B$18-2000)+($G39-BB$1),0),IF($B$3="dm",$H39*OFFSET('Dispersion Model'!$I$72,($B$18-2000)+($G39-BB$1),0),IF($B$3="pm",$H39*OFFSET('Piston Model'!$I$72,($B$18-2000)+($G39-BB$1),0),"Wrong Code in B3")))),0)</f>
        <v>0</v>
      </c>
      <c r="BC39">
        <f ca="1">IF(BC$1&gt;$G39,IF($B$15="he",IF($B$3="em",$H39*(1-EXP(-0.05599*(BC$1-$G39)))*OFFSET('Exponential Model'!$I$72,($B$18-2000)+($G39-BC$1),0),IF($B$3="dm",$H39*(1-EXP(-0.05599*(BC$1-$G39)))*OFFSET('Dispersion Model'!$I$72,($B$18-2000)+($G39-BC$1),0),IF($B$3="pm",$H39*(1-EXP(-0.05599*(BC$1-$G39)))*OFFSET('Piston Model'!$I$72,($B$18-2000)+($G39-BC$1),0),"Wrong Code in B3"))),IF($B$3="em",$H39*OFFSET('Exponential Model'!$I$72,($B$18-2000)+($G39-BC$1),0),IF($B$3="dm",$H39*OFFSET('Dispersion Model'!$I$72,($B$18-2000)+($G39-BC$1),0),IF($B$3="pm",$H39*OFFSET('Piston Model'!$I$72,($B$18-2000)+($G39-BC$1),0),"Wrong Code in B3")))),0)</f>
        <v>0</v>
      </c>
      <c r="BD39">
        <f ca="1">IF(BD$1&gt;$G39,IF($B$15="he",IF($B$3="em",$H39*(1-EXP(-0.05599*(BD$1-$G39)))*OFFSET('Exponential Model'!$I$72,($B$18-2000)+($G39-BD$1),0),IF($B$3="dm",$H39*(1-EXP(-0.05599*(BD$1-$G39)))*OFFSET('Dispersion Model'!$I$72,($B$18-2000)+($G39-BD$1),0),IF($B$3="pm",$H39*(1-EXP(-0.05599*(BD$1-$G39)))*OFFSET('Piston Model'!$I$72,($B$18-2000)+($G39-BD$1),0),"Wrong Code in B3"))),IF($B$3="em",$H39*OFFSET('Exponential Model'!$I$72,($B$18-2000)+($G39-BD$1),0),IF($B$3="dm",$H39*OFFSET('Dispersion Model'!$I$72,($B$18-2000)+($G39-BD$1),0),IF($B$3="pm",$H39*OFFSET('Piston Model'!$I$72,($B$18-2000)+($G39-BD$1),0),"Wrong Code in B3")))),0)</f>
        <v>0</v>
      </c>
      <c r="BE39">
        <f ca="1">IF(BE$1&gt;$G39,IF($B$15="he",IF($B$3="em",$H39*(1-EXP(-0.05599*(BE$1-$G39)))*OFFSET('Exponential Model'!$I$72,($B$18-2000)+($G39-BE$1),0),IF($B$3="dm",$H39*(1-EXP(-0.05599*(BE$1-$G39)))*OFFSET('Dispersion Model'!$I$72,($B$18-2000)+($G39-BE$1),0),IF($B$3="pm",$H39*(1-EXP(-0.05599*(BE$1-$G39)))*OFFSET('Piston Model'!$I$72,($B$18-2000)+($G39-BE$1),0),"Wrong Code in B3"))),IF($B$3="em",$H39*OFFSET('Exponential Model'!$I$72,($B$18-2000)+($G39-BE$1),0),IF($B$3="dm",$H39*OFFSET('Dispersion Model'!$I$72,($B$18-2000)+($G39-BE$1),0),IF($B$3="pm",$H39*OFFSET('Piston Model'!$I$72,($B$18-2000)+($G39-BE$1),0),"Wrong Code in B3")))),0)</f>
        <v>0</v>
      </c>
      <c r="BF39">
        <f ca="1">IF(BF$1&gt;$G39,IF($B$15="he",IF($B$3="em",$H39*(1-EXP(-0.05599*(BF$1-$G39)))*OFFSET('Exponential Model'!$I$72,($B$18-2000)+($G39-BF$1),0),IF($B$3="dm",$H39*(1-EXP(-0.05599*(BF$1-$G39)))*OFFSET('Dispersion Model'!$I$72,($B$18-2000)+($G39-BF$1),0),IF($B$3="pm",$H39*(1-EXP(-0.05599*(BF$1-$G39)))*OFFSET('Piston Model'!$I$72,($B$18-2000)+($G39-BF$1),0),"Wrong Code in B3"))),IF($B$3="em",$H39*OFFSET('Exponential Model'!$I$72,($B$18-2000)+($G39-BF$1),0),IF($B$3="dm",$H39*OFFSET('Dispersion Model'!$I$72,($B$18-2000)+($G39-BF$1),0),IF($B$3="pm",$H39*OFFSET('Piston Model'!$I$72,($B$18-2000)+($G39-BF$1),0),"Wrong Code in B3")))),0)</f>
        <v>0</v>
      </c>
      <c r="BG39">
        <f ca="1">IF(BG$1&gt;$G39,IF($B$15="he",IF($B$3="em",$H39*(1-EXP(-0.05599*(BG$1-$G39)))*OFFSET('Exponential Model'!$I$72,($B$18-2000)+($G39-BG$1),0),IF($B$3="dm",$H39*(1-EXP(-0.05599*(BG$1-$G39)))*OFFSET('Dispersion Model'!$I$72,($B$18-2000)+($G39-BG$1),0),IF($B$3="pm",$H39*(1-EXP(-0.05599*(BG$1-$G39)))*OFFSET('Piston Model'!$I$72,($B$18-2000)+($G39-BG$1),0),"Wrong Code in B3"))),IF($B$3="em",$H39*OFFSET('Exponential Model'!$I$72,($B$18-2000)+($G39-BG$1),0),IF($B$3="dm",$H39*OFFSET('Dispersion Model'!$I$72,($B$18-2000)+($G39-BG$1),0),IF($B$3="pm",$H39*OFFSET('Piston Model'!$I$72,($B$18-2000)+($G39-BG$1),0),"Wrong Code in B3")))),0)</f>
        <v>0</v>
      </c>
    </row>
    <row r="40" spans="1:59" x14ac:dyDescent="0.15">
      <c r="G40">
        <v>1968</v>
      </c>
      <c r="H40">
        <f>IF($B$15="tr",'Tritium Input'!H49,IF($B$15="cfc",'CFC Input'!H49,IF($B$15="kr",'85Kr Input'!H49,IF($B$15="he",'Tritium Input'!H49,"Wrong Code in B12!"))))</f>
        <v>96.4</v>
      </c>
      <c r="I40">
        <f ca="1">IF(I$1&gt;$G40,IF($B$15="he",IF($B$3="em",$H40*(1-EXP(-0.05599*(I$1-$G40)))*OFFSET('Exponential Model'!$I$72,($B$18-2000)+($G40-I$1),0),IF($B$3="dm",$H40*(1-EXP(-0.05599*(I$1-$G40)))*OFFSET('Dispersion Model'!$I$72,($B$18-2000)+($G40-I$1),0),IF($B$3="pm",$H40*(1-EXP(-0.05599*(I$1-$G40)))*OFFSET('Piston Model'!$I$72,($B$18-2000)+($G40-I$1),0),"Wrong Code in B3"))),IF($B$3="em",$H40*OFFSET('Exponential Model'!$I$72,($B$18-2000)+($G40-I$1),0),IF($B$3="dm",$H40*OFFSET('Dispersion Model'!$I$72,($B$18-2000)+($G40-I$1),0),IF($B$3="pm",$H40*OFFSET('Piston Model'!$I$72,($B$18-2000)+($G40-I$1),0),"Wrong Code in B3")))),0)</f>
        <v>0</v>
      </c>
      <c r="J40">
        <f ca="1">IF(J$1&gt;$G40,IF($B$15="he",IF($B$3="em",$H40*(1-EXP(-0.05599*(J$1-$G40)))*OFFSET('Exponential Model'!$I$72,($B$18-2000)+($G40-J$1),0),IF($B$3="dm",$H40*(1-EXP(-0.05599*(J$1-$G40)))*OFFSET('Dispersion Model'!$I$72,($B$18-2000)+($G40-J$1),0),IF($B$3="pm",$H40*(1-EXP(-0.05599*(J$1-$G40)))*OFFSET('Piston Model'!$I$72,($B$18-2000)+($G40-J$1),0),"Wrong Code in B3"))),IF($B$3="em",$H40*OFFSET('Exponential Model'!$I$72,($B$18-2000)+($G40-J$1),0),IF($B$3="dm",$H40*OFFSET('Dispersion Model'!$I$72,($B$18-2000)+($G40-J$1),0),IF($B$3="pm",$H40*OFFSET('Piston Model'!$I$72,($B$18-2000)+($G40-J$1),0),"Wrong Code in B3")))),0)</f>
        <v>0</v>
      </c>
      <c r="K40">
        <f ca="1">IF(K$1&gt;$G40,IF($B$15="he",IF($B$3="em",$H40*(1-EXP(-0.05599*(K$1-$G40)))*OFFSET('Exponential Model'!$I$72,($B$18-2000)+($G40-K$1),0),IF($B$3="dm",$H40*(1-EXP(-0.05599*(K$1-$G40)))*OFFSET('Dispersion Model'!$I$72,($B$18-2000)+($G40-K$1),0),IF($B$3="pm",$H40*(1-EXP(-0.05599*(K$1-$G40)))*OFFSET('Piston Model'!$I$72,($B$18-2000)+($G40-K$1),0),"Wrong Code in B3"))),IF($B$3="em",$H40*OFFSET('Exponential Model'!$I$72,($B$18-2000)+($G40-K$1),0),IF($B$3="dm",$H40*OFFSET('Dispersion Model'!$I$72,($B$18-2000)+($G40-K$1),0),IF($B$3="pm",$H40*OFFSET('Piston Model'!$I$72,($B$18-2000)+($G40-K$1),0),"Wrong Code in B3")))),0)</f>
        <v>0</v>
      </c>
      <c r="L40">
        <f ca="1">IF(L$1&gt;$G40,IF($B$15="he",IF($B$3="em",$H40*(1-EXP(-0.05599*(L$1-$G40)))*OFFSET('Exponential Model'!$I$72,($B$18-2000)+($G40-L$1),0),IF($B$3="dm",$H40*(1-EXP(-0.05599*(L$1-$G40)))*OFFSET('Dispersion Model'!$I$72,($B$18-2000)+($G40-L$1),0),IF($B$3="pm",$H40*(1-EXP(-0.05599*(L$1-$G40)))*OFFSET('Piston Model'!$I$72,($B$18-2000)+($G40-L$1),0),"Wrong Code in B3"))),IF($B$3="em",$H40*OFFSET('Exponential Model'!$I$72,($B$18-2000)+($G40-L$1),0),IF($B$3="dm",$H40*OFFSET('Dispersion Model'!$I$72,($B$18-2000)+($G40-L$1),0),IF($B$3="pm",$H40*OFFSET('Piston Model'!$I$72,($B$18-2000)+($G40-L$1),0),"Wrong Code in B3")))),0)</f>
        <v>0</v>
      </c>
      <c r="M40">
        <f ca="1">IF(M$1&gt;$G40,IF($B$15="he",IF($B$3="em",$H40*(1-EXP(-0.05599*(M$1-$G40)))*OFFSET('Exponential Model'!$I$72,($B$18-2000)+($G40-M$1),0),IF($B$3="dm",$H40*(1-EXP(-0.05599*(M$1-$G40)))*OFFSET('Dispersion Model'!$I$72,($B$18-2000)+($G40-M$1),0),IF($B$3="pm",$H40*(1-EXP(-0.05599*(M$1-$G40)))*OFFSET('Piston Model'!$I$72,($B$18-2000)+($G40-M$1),0),"Wrong Code in B3"))),IF($B$3="em",$H40*OFFSET('Exponential Model'!$I$72,($B$18-2000)+($G40-M$1),0),IF($B$3="dm",$H40*OFFSET('Dispersion Model'!$I$72,($B$18-2000)+($G40-M$1),0),IF($B$3="pm",$H40*OFFSET('Piston Model'!$I$72,($B$18-2000)+($G40-M$1),0),"Wrong Code in B3")))),0)</f>
        <v>0</v>
      </c>
      <c r="N40">
        <f ca="1">IF(N$1&gt;$G40,IF($B$15="he",IF($B$3="em",$H40*(1-EXP(-0.05599*(N$1-$G40)))*OFFSET('Exponential Model'!$I$72,($B$18-2000)+($G40-N$1),0),IF($B$3="dm",$H40*(1-EXP(-0.05599*(N$1-$G40)))*OFFSET('Dispersion Model'!$I$72,($B$18-2000)+($G40-N$1),0),IF($B$3="pm",$H40*(1-EXP(-0.05599*(N$1-$G40)))*OFFSET('Piston Model'!$I$72,($B$18-2000)+($G40-N$1),0),"Wrong Code in B3"))),IF($B$3="em",$H40*OFFSET('Exponential Model'!$I$72,($B$18-2000)+($G40-N$1),0),IF($B$3="dm",$H40*OFFSET('Dispersion Model'!$I$72,($B$18-2000)+($G40-N$1),0),IF($B$3="pm",$H40*OFFSET('Piston Model'!$I$72,($B$18-2000)+($G40-N$1),0),"Wrong Code in B3")))),0)</f>
        <v>0</v>
      </c>
      <c r="O40">
        <f ca="1">IF(O$1&gt;$G40,IF($B$15="he",IF($B$3="em",$H40*(1-EXP(-0.05599*(O$1-$G40)))*OFFSET('Exponential Model'!$I$72,($B$18-2000)+($G40-O$1),0),IF($B$3="dm",$H40*(1-EXP(-0.05599*(O$1-$G40)))*OFFSET('Dispersion Model'!$I$72,($B$18-2000)+($G40-O$1),0),IF($B$3="pm",$H40*(1-EXP(-0.05599*(O$1-$G40)))*OFFSET('Piston Model'!$I$72,($B$18-2000)+($G40-O$1),0),"Wrong Code in B3"))),IF($B$3="em",$H40*OFFSET('Exponential Model'!$I$72,($B$18-2000)+($G40-O$1),0),IF($B$3="dm",$H40*OFFSET('Dispersion Model'!$I$72,($B$18-2000)+($G40-O$1),0),IF($B$3="pm",$H40*OFFSET('Piston Model'!$I$72,($B$18-2000)+($G40-O$1),0),"Wrong Code in B3")))),0)</f>
        <v>0</v>
      </c>
      <c r="P40">
        <f ca="1">IF(P$1&gt;$G40,IF($B$15="he",IF($B$3="em",$H40*(1-EXP(-0.05599*(P$1-$G40)))*OFFSET('Exponential Model'!$I$72,($B$18-2000)+($G40-P$1),0),IF($B$3="dm",$H40*(1-EXP(-0.05599*(P$1-$G40)))*OFFSET('Dispersion Model'!$I$72,($B$18-2000)+($G40-P$1),0),IF($B$3="pm",$H40*(1-EXP(-0.05599*(P$1-$G40)))*OFFSET('Piston Model'!$I$72,($B$18-2000)+($G40-P$1),0),"Wrong Code in B3"))),IF($B$3="em",$H40*OFFSET('Exponential Model'!$I$72,($B$18-2000)+($G40-P$1),0),IF($B$3="dm",$H40*OFFSET('Dispersion Model'!$I$72,($B$18-2000)+($G40-P$1),0),IF($B$3="pm",$H40*OFFSET('Piston Model'!$I$72,($B$18-2000)+($G40-P$1),0),"Wrong Code in B3")))),0)</f>
        <v>0</v>
      </c>
      <c r="Q40">
        <f ca="1">IF(Q$1&gt;$G40,IF($B$15="he",IF($B$3="em",$H40*(1-EXP(-0.05599*(Q$1-$G40)))*OFFSET('Exponential Model'!$I$72,($B$18-2000)+($G40-Q$1),0),IF($B$3="dm",$H40*(1-EXP(-0.05599*(Q$1-$G40)))*OFFSET('Dispersion Model'!$I$72,($B$18-2000)+($G40-Q$1),0),IF($B$3="pm",$H40*(1-EXP(-0.05599*(Q$1-$G40)))*OFFSET('Piston Model'!$I$72,($B$18-2000)+($G40-Q$1),0),"Wrong Code in B3"))),IF($B$3="em",$H40*OFFSET('Exponential Model'!$I$72,($B$18-2000)+($G40-Q$1),0),IF($B$3="dm",$H40*OFFSET('Dispersion Model'!$I$72,($B$18-2000)+($G40-Q$1),0),IF($B$3="pm",$H40*OFFSET('Piston Model'!$I$72,($B$18-2000)+($G40-Q$1),0),"Wrong Code in B3")))),0)</f>
        <v>0</v>
      </c>
      <c r="R40">
        <f ca="1">IF(R$1&gt;$G40,IF($B$15="he",IF($B$3="em",$H40*(1-EXP(-0.05599*(R$1-$G40)))*OFFSET('Exponential Model'!$I$72,($B$18-2000)+($G40-R$1),0),IF($B$3="dm",$H40*(1-EXP(-0.05599*(R$1-$G40)))*OFFSET('Dispersion Model'!$I$72,($B$18-2000)+($G40-R$1),0),IF($B$3="pm",$H40*(1-EXP(-0.05599*(R$1-$G40)))*OFFSET('Piston Model'!$I$72,($B$18-2000)+($G40-R$1),0),"Wrong Code in B3"))),IF($B$3="em",$H40*OFFSET('Exponential Model'!$I$72,($B$18-2000)+($G40-R$1),0),IF($B$3="dm",$H40*OFFSET('Dispersion Model'!$I$72,($B$18-2000)+($G40-R$1),0),IF($B$3="pm",$H40*OFFSET('Piston Model'!$I$72,($B$18-2000)+($G40-R$1),0),"Wrong Code in B3")))),0)</f>
        <v>0</v>
      </c>
      <c r="S40">
        <f ca="1">IF(S$1&gt;$G40,IF($B$15="he",IF($B$3="em",$H40*(1-EXP(-0.05599*(S$1-$G40)))*OFFSET('Exponential Model'!$I$72,($B$18-2000)+($G40-S$1),0),IF($B$3="dm",$H40*(1-EXP(-0.05599*(S$1-$G40)))*OFFSET('Dispersion Model'!$I$72,($B$18-2000)+($G40-S$1),0),IF($B$3="pm",$H40*(1-EXP(-0.05599*(S$1-$G40)))*OFFSET('Piston Model'!$I$72,($B$18-2000)+($G40-S$1),0),"Wrong Code in B3"))),IF($B$3="em",$H40*OFFSET('Exponential Model'!$I$72,($B$18-2000)+($G40-S$1),0),IF($B$3="dm",$H40*OFFSET('Dispersion Model'!$I$72,($B$18-2000)+($G40-S$1),0),IF($B$3="pm",$H40*OFFSET('Piston Model'!$I$72,($B$18-2000)+($G40-S$1),0),"Wrong Code in B3")))),0)</f>
        <v>0</v>
      </c>
      <c r="T40">
        <f ca="1">IF(T$1&gt;$G40,IF($B$15="he",IF($B$3="em",$H40*(1-EXP(-0.05599*(T$1-$G40)))*OFFSET('Exponential Model'!$I$72,($B$18-2000)+($G40-T$1),0),IF($B$3="dm",$H40*(1-EXP(-0.05599*(T$1-$G40)))*OFFSET('Dispersion Model'!$I$72,($B$18-2000)+($G40-T$1),0),IF($B$3="pm",$H40*(1-EXP(-0.05599*(T$1-$G40)))*OFFSET('Piston Model'!$I$72,($B$18-2000)+($G40-T$1),0),"Wrong Code in B3"))),IF($B$3="em",$H40*OFFSET('Exponential Model'!$I$72,($B$18-2000)+($G40-T$1),0),IF($B$3="dm",$H40*OFFSET('Dispersion Model'!$I$72,($B$18-2000)+($G40-T$1),0),IF($B$3="pm",$H40*OFFSET('Piston Model'!$I$72,($B$18-2000)+($G40-T$1),0),"Wrong Code in B3")))),0)</f>
        <v>0</v>
      </c>
      <c r="U40">
        <f ca="1">IF(U$1&gt;$G40,IF($B$15="he",IF($B$3="em",$H40*(1-EXP(-0.05599*(U$1-$G40)))*OFFSET('Exponential Model'!$I$72,($B$18-2000)+($G40-U$1),0),IF($B$3="dm",$H40*(1-EXP(-0.05599*(U$1-$G40)))*OFFSET('Dispersion Model'!$I$72,($B$18-2000)+($G40-U$1),0),IF($B$3="pm",$H40*(1-EXP(-0.05599*(U$1-$G40)))*OFFSET('Piston Model'!$I$72,($B$18-2000)+($G40-U$1),0),"Wrong Code in B3"))),IF($B$3="em",$H40*OFFSET('Exponential Model'!$I$72,($B$18-2000)+($G40-U$1),0),IF($B$3="dm",$H40*OFFSET('Dispersion Model'!$I$72,($B$18-2000)+($G40-U$1),0),IF($B$3="pm",$H40*OFFSET('Piston Model'!$I$72,($B$18-2000)+($G40-U$1),0),"Wrong Code in B3")))),0)</f>
        <v>0</v>
      </c>
      <c r="V40">
        <f ca="1">IF(V$1&gt;$G40,IF($B$15="he",IF($B$3="em",$H40*(1-EXP(-0.05599*(V$1-$G40)))*OFFSET('Exponential Model'!$I$72,($B$18-2000)+($G40-V$1),0),IF($B$3="dm",$H40*(1-EXP(-0.05599*(V$1-$G40)))*OFFSET('Dispersion Model'!$I$72,($B$18-2000)+($G40-V$1),0),IF($B$3="pm",$H40*(1-EXP(-0.05599*(V$1-$G40)))*OFFSET('Piston Model'!$I$72,($B$18-2000)+($G40-V$1),0),"Wrong Code in B3"))),IF($B$3="em",$H40*OFFSET('Exponential Model'!$I$72,($B$18-2000)+($G40-V$1),0),IF($B$3="dm",$H40*OFFSET('Dispersion Model'!$I$72,($B$18-2000)+($G40-V$1),0),IF($B$3="pm",$H40*OFFSET('Piston Model'!$I$72,($B$18-2000)+($G40-V$1),0),"Wrong Code in B3")))),0)</f>
        <v>0</v>
      </c>
      <c r="W40">
        <f ca="1">IF(W$1&gt;$G40,IF($B$15="he",IF($B$3="em",$H40*(1-EXP(-0.05599*(W$1-$G40)))*OFFSET('Exponential Model'!$I$72,($B$18-2000)+($G40-W$1),0),IF($B$3="dm",$H40*(1-EXP(-0.05599*(W$1-$G40)))*OFFSET('Dispersion Model'!$I$72,($B$18-2000)+($G40-W$1),0),IF($B$3="pm",$H40*(1-EXP(-0.05599*(W$1-$G40)))*OFFSET('Piston Model'!$I$72,($B$18-2000)+($G40-W$1),0),"Wrong Code in B3"))),IF($B$3="em",$H40*OFFSET('Exponential Model'!$I$72,($B$18-2000)+($G40-W$1),0),IF($B$3="dm",$H40*OFFSET('Dispersion Model'!$I$72,($B$18-2000)+($G40-W$1),0),IF($B$3="pm",$H40*OFFSET('Piston Model'!$I$72,($B$18-2000)+($G40-W$1),0),"Wrong Code in B3")))),0)</f>
        <v>0</v>
      </c>
      <c r="X40">
        <f ca="1">IF(X$1&gt;$G40,IF($B$15="he",IF($B$3="em",$H40*(1-EXP(-0.05599*(X$1-$G40)))*OFFSET('Exponential Model'!$I$72,($B$18-2000)+($G40-X$1),0),IF($B$3="dm",$H40*(1-EXP(-0.05599*(X$1-$G40)))*OFFSET('Dispersion Model'!$I$72,($B$18-2000)+($G40-X$1),0),IF($B$3="pm",$H40*(1-EXP(-0.05599*(X$1-$G40)))*OFFSET('Piston Model'!$I$72,($B$18-2000)+($G40-X$1),0),"Wrong Code in B3"))),IF($B$3="em",$H40*OFFSET('Exponential Model'!$I$72,($B$18-2000)+($G40-X$1),0),IF($B$3="dm",$H40*OFFSET('Dispersion Model'!$I$72,($B$18-2000)+($G40-X$1),0),IF($B$3="pm",$H40*OFFSET('Piston Model'!$I$72,($B$18-2000)+($G40-X$1),0),"Wrong Code in B3")))),0)</f>
        <v>0</v>
      </c>
      <c r="Y40">
        <f ca="1">IF(Y$1&gt;$G40,IF($B$15="he",IF($B$3="em",$H40*(1-EXP(-0.05599*(Y$1-$G40)))*OFFSET('Exponential Model'!$I$72,($B$18-2000)+($G40-Y$1),0),IF($B$3="dm",$H40*(1-EXP(-0.05599*(Y$1-$G40)))*OFFSET('Dispersion Model'!$I$72,($B$18-2000)+($G40-Y$1),0),IF($B$3="pm",$H40*(1-EXP(-0.05599*(Y$1-$G40)))*OFFSET('Piston Model'!$I$72,($B$18-2000)+($G40-Y$1),0),"Wrong Code in B3"))),IF($B$3="em",$H40*OFFSET('Exponential Model'!$I$72,($B$18-2000)+($G40-Y$1),0),IF($B$3="dm",$H40*OFFSET('Dispersion Model'!$I$72,($B$18-2000)+($G40-Y$1),0),IF($B$3="pm",$H40*OFFSET('Piston Model'!$I$72,($B$18-2000)+($G40-Y$1),0),"Wrong Code in B3")))),0)</f>
        <v>0</v>
      </c>
      <c r="Z40">
        <f ca="1">IF(Z$1&gt;$G40,IF($B$15="he",IF($B$3="em",$H40*(1-EXP(-0.05599*(Z$1-$G40)))*OFFSET('Exponential Model'!$I$72,($B$18-2000)+($G40-Z$1),0),IF($B$3="dm",$H40*(1-EXP(-0.05599*(Z$1-$G40)))*OFFSET('Dispersion Model'!$I$72,($B$18-2000)+($G40-Z$1),0),IF($B$3="pm",$H40*(1-EXP(-0.05599*(Z$1-$G40)))*OFFSET('Piston Model'!$I$72,($B$18-2000)+($G40-Z$1),0),"Wrong Code in B3"))),IF($B$3="em",$H40*OFFSET('Exponential Model'!$I$72,($B$18-2000)+($G40-Z$1),0),IF($B$3="dm",$H40*OFFSET('Dispersion Model'!$I$72,($B$18-2000)+($G40-Z$1),0),IF($B$3="pm",$H40*OFFSET('Piston Model'!$I$72,($B$18-2000)+($G40-Z$1),0),"Wrong Code in B3")))),0)</f>
        <v>0</v>
      </c>
      <c r="AA40">
        <f ca="1">IF(AA$1&gt;$G40,IF($B$15="he",IF($B$3="em",$H40*(1-EXP(-0.05599*(AA$1-$G40)))*OFFSET('Exponential Model'!$I$72,($B$18-2000)+($G40-AA$1),0),IF($B$3="dm",$H40*(1-EXP(-0.05599*(AA$1-$G40)))*OFFSET('Dispersion Model'!$I$72,($B$18-2000)+($G40-AA$1),0),IF($B$3="pm",$H40*(1-EXP(-0.05599*(AA$1-$G40)))*OFFSET('Piston Model'!$I$72,($B$18-2000)+($G40-AA$1),0),"Wrong Code in B3"))),IF($B$3="em",$H40*OFFSET('Exponential Model'!$I$72,($B$18-2000)+($G40-AA$1),0),IF($B$3="dm",$H40*OFFSET('Dispersion Model'!$I$72,($B$18-2000)+($G40-AA$1),0),IF($B$3="pm",$H40*OFFSET('Piston Model'!$I$72,($B$18-2000)+($G40-AA$1),0),"Wrong Code in B3")))),0)</f>
        <v>0</v>
      </c>
      <c r="AB40">
        <f ca="1">IF(AB$1&gt;$G40,IF($B$15="he",IF($B$3="em",$H40*(1-EXP(-0.05599*(AB$1-$G40)))*OFFSET('Exponential Model'!$I$72,($B$18-2000)+($G40-AB$1),0),IF($B$3="dm",$H40*(1-EXP(-0.05599*(AB$1-$G40)))*OFFSET('Dispersion Model'!$I$72,($B$18-2000)+($G40-AB$1),0),IF($B$3="pm",$H40*(1-EXP(-0.05599*(AB$1-$G40)))*OFFSET('Piston Model'!$I$72,($B$18-2000)+($G40-AB$1),0),"Wrong Code in B3"))),IF($B$3="em",$H40*OFFSET('Exponential Model'!$I$72,($B$18-2000)+($G40-AB$1),0),IF($B$3="dm",$H40*OFFSET('Dispersion Model'!$I$72,($B$18-2000)+($G40-AB$1),0),IF($B$3="pm",$H40*OFFSET('Piston Model'!$I$72,($B$18-2000)+($G40-AB$1),0),"Wrong Code in B3")))),0)</f>
        <v>0</v>
      </c>
      <c r="AC40">
        <f ca="1">IF(AC$1&gt;$G40,IF($B$15="he",IF($B$3="em",$H40*(1-EXP(-0.05599*(AC$1-$G40)))*OFFSET('Exponential Model'!$I$72,($B$18-2000)+($G40-AC$1),0),IF($B$3="dm",$H40*(1-EXP(-0.05599*(AC$1-$G40)))*OFFSET('Dispersion Model'!$I$72,($B$18-2000)+($G40-AC$1),0),IF($B$3="pm",$H40*(1-EXP(-0.05599*(AC$1-$G40)))*OFFSET('Piston Model'!$I$72,($B$18-2000)+($G40-AC$1),0),"Wrong Code in B3"))),IF($B$3="em",$H40*OFFSET('Exponential Model'!$I$72,($B$18-2000)+($G40-AC$1),0),IF($B$3="dm",$H40*OFFSET('Dispersion Model'!$I$72,($B$18-2000)+($G40-AC$1),0),IF($B$3="pm",$H40*OFFSET('Piston Model'!$I$72,($B$18-2000)+($G40-AC$1),0),"Wrong Code in B3")))),0)</f>
        <v>0</v>
      </c>
      <c r="AD40">
        <f ca="1">IF(AD$1&gt;$G40,IF($B$15="he",IF($B$3="em",$H40*(1-EXP(-0.05599*(AD$1-$G40)))*OFFSET('Exponential Model'!$I$72,($B$18-2000)+($G40-AD$1),0),IF($B$3="dm",$H40*(1-EXP(-0.05599*(AD$1-$G40)))*OFFSET('Dispersion Model'!$I$72,($B$18-2000)+($G40-AD$1),0),IF($B$3="pm",$H40*(1-EXP(-0.05599*(AD$1-$G40)))*OFFSET('Piston Model'!$I$72,($B$18-2000)+($G40-AD$1),0),"Wrong Code in B3"))),IF($B$3="em",$H40*OFFSET('Exponential Model'!$I$72,($B$18-2000)+($G40-AD$1),0),IF($B$3="dm",$H40*OFFSET('Dispersion Model'!$I$72,($B$18-2000)+($G40-AD$1),0),IF($B$3="pm",$H40*OFFSET('Piston Model'!$I$72,($B$18-2000)+($G40-AD$1),0),"Wrong Code in B3")))),0)</f>
        <v>0</v>
      </c>
      <c r="AE40">
        <f ca="1">IF(AE$1&gt;$G40,IF($B$15="he",IF($B$3="em",$H40*(1-EXP(-0.05599*(AE$1-$G40)))*OFFSET('Exponential Model'!$I$72,($B$18-2000)+($G40-AE$1),0),IF($B$3="dm",$H40*(1-EXP(-0.05599*(AE$1-$G40)))*OFFSET('Dispersion Model'!$I$72,($B$18-2000)+($G40-AE$1),0),IF($B$3="pm",$H40*(1-EXP(-0.05599*(AE$1-$G40)))*OFFSET('Piston Model'!$I$72,($B$18-2000)+($G40-AE$1),0),"Wrong Code in B3"))),IF($B$3="em",$H40*OFFSET('Exponential Model'!$I$72,($B$18-2000)+($G40-AE$1),0),IF($B$3="dm",$H40*OFFSET('Dispersion Model'!$I$72,($B$18-2000)+($G40-AE$1),0),IF($B$3="pm",$H40*OFFSET('Piston Model'!$I$72,($B$18-2000)+($G40-AE$1),0),"Wrong Code in B3")))),0)</f>
        <v>0</v>
      </c>
      <c r="AF40">
        <f ca="1">IF(AF$1&gt;$G40,IF($B$15="he",IF($B$3="em",$H40*(1-EXP(-0.05599*(AF$1-$G40)))*OFFSET('Exponential Model'!$I$72,($B$18-2000)+($G40-AF$1),0),IF($B$3="dm",$H40*(1-EXP(-0.05599*(AF$1-$G40)))*OFFSET('Dispersion Model'!$I$72,($B$18-2000)+($G40-AF$1),0),IF($B$3="pm",$H40*(1-EXP(-0.05599*(AF$1-$G40)))*OFFSET('Piston Model'!$I$72,($B$18-2000)+($G40-AF$1),0),"Wrong Code in B3"))),IF($B$3="em",$H40*OFFSET('Exponential Model'!$I$72,($B$18-2000)+($G40-AF$1),0),IF($B$3="dm",$H40*OFFSET('Dispersion Model'!$I$72,($B$18-2000)+($G40-AF$1),0),IF($B$3="pm",$H40*OFFSET('Piston Model'!$I$72,($B$18-2000)+($G40-AF$1),0),"Wrong Code in B3")))),0)</f>
        <v>0</v>
      </c>
      <c r="AG40">
        <f ca="1">IF(AG$1&gt;$G40,IF($B$15="he",IF($B$3="em",$H40*(1-EXP(-0.05599*(AG$1-$G40)))*OFFSET('Exponential Model'!$I$72,($B$18-2000)+($G40-AG$1),0),IF($B$3="dm",$H40*(1-EXP(-0.05599*(AG$1-$G40)))*OFFSET('Dispersion Model'!$I$72,($B$18-2000)+($G40-AG$1),0),IF($B$3="pm",$H40*(1-EXP(-0.05599*(AG$1-$G40)))*OFFSET('Piston Model'!$I$72,($B$18-2000)+($G40-AG$1),0),"Wrong Code in B3"))),IF($B$3="em",$H40*OFFSET('Exponential Model'!$I$72,($B$18-2000)+($G40-AG$1),0),IF($B$3="dm",$H40*OFFSET('Dispersion Model'!$I$72,($B$18-2000)+($G40-AG$1),0),IF($B$3="pm",$H40*OFFSET('Piston Model'!$I$72,($B$18-2000)+($G40-AG$1),0),"Wrong Code in B3")))),0)</f>
        <v>0</v>
      </c>
      <c r="AH40">
        <f ca="1">IF(AH$1&gt;$G40,IF($B$15="he",IF($B$3="em",$H40*(1-EXP(-0.05599*(AH$1-$G40)))*OFFSET('Exponential Model'!$I$72,($B$18-2000)+($G40-AH$1),0),IF($B$3="dm",$H40*(1-EXP(-0.05599*(AH$1-$G40)))*OFFSET('Dispersion Model'!$I$72,($B$18-2000)+($G40-AH$1),0),IF($B$3="pm",$H40*(1-EXP(-0.05599*(AH$1-$G40)))*OFFSET('Piston Model'!$I$72,($B$18-2000)+($G40-AH$1),0),"Wrong Code in B3"))),IF($B$3="em",$H40*OFFSET('Exponential Model'!$I$72,($B$18-2000)+($G40-AH$1),0),IF($B$3="dm",$H40*OFFSET('Dispersion Model'!$I$72,($B$18-2000)+($G40-AH$1),0),IF($B$3="pm",$H40*OFFSET('Piston Model'!$I$72,($B$18-2000)+($G40-AH$1),0),"Wrong Code in B3")))),0)</f>
        <v>0</v>
      </c>
      <c r="AI40">
        <f ca="1">IF(AI$1&gt;$G40,IF($B$15="he",IF($B$3="em",$H40*(1-EXP(-0.05599*(AI$1-$G40)))*OFFSET('Exponential Model'!$I$72,($B$18-2000)+($G40-AI$1),0),IF($B$3="dm",$H40*(1-EXP(-0.05599*(AI$1-$G40)))*OFFSET('Dispersion Model'!$I$72,($B$18-2000)+($G40-AI$1),0),IF($B$3="pm",$H40*(1-EXP(-0.05599*(AI$1-$G40)))*OFFSET('Piston Model'!$I$72,($B$18-2000)+($G40-AI$1),0),"Wrong Code in B3"))),IF($B$3="em",$H40*OFFSET('Exponential Model'!$I$72,($B$18-2000)+($G40-AI$1),0),IF($B$3="dm",$H40*OFFSET('Dispersion Model'!$I$72,($B$18-2000)+($G40-AI$1),0),IF($B$3="pm",$H40*OFFSET('Piston Model'!$I$72,($B$18-2000)+($G40-AI$1),0),"Wrong Code in B3")))),0)</f>
        <v>0</v>
      </c>
      <c r="AJ40">
        <f ca="1">IF(AJ$1&gt;$G40,IF($B$15="he",IF($B$3="em",$H40*(1-EXP(-0.05599*(AJ$1-$G40)))*OFFSET('Exponential Model'!$I$72,($B$18-2000)+($G40-AJ$1),0),IF($B$3="dm",$H40*(1-EXP(-0.05599*(AJ$1-$G40)))*OFFSET('Dispersion Model'!$I$72,($B$18-2000)+($G40-AJ$1),0),IF($B$3="pm",$H40*(1-EXP(-0.05599*(AJ$1-$G40)))*OFFSET('Piston Model'!$I$72,($B$18-2000)+($G40-AJ$1),0),"Wrong Code in B3"))),IF($B$3="em",$H40*OFFSET('Exponential Model'!$I$72,($B$18-2000)+($G40-AJ$1),0),IF($B$3="dm",$H40*OFFSET('Dispersion Model'!$I$72,($B$18-2000)+($G40-AJ$1),0),IF($B$3="pm",$H40*OFFSET('Piston Model'!$I$72,($B$18-2000)+($G40-AJ$1),0),"Wrong Code in B3")))),0)</f>
        <v>0</v>
      </c>
      <c r="AK40">
        <f ca="1">IF(AK$1&gt;$G40,IF($B$15="he",IF($B$3="em",$H40*(1-EXP(-0.05599*(AK$1-$G40)))*OFFSET('Exponential Model'!$I$72,($B$18-2000)+($G40-AK$1),0),IF($B$3="dm",$H40*(1-EXP(-0.05599*(AK$1-$G40)))*OFFSET('Dispersion Model'!$I$72,($B$18-2000)+($G40-AK$1),0),IF($B$3="pm",$H40*(1-EXP(-0.05599*(AK$1-$G40)))*OFFSET('Piston Model'!$I$72,($B$18-2000)+($G40-AK$1),0),"Wrong Code in B3"))),IF($B$3="em",$H40*OFFSET('Exponential Model'!$I$72,($B$18-2000)+($G40-AK$1),0),IF($B$3="dm",$H40*OFFSET('Dispersion Model'!$I$72,($B$18-2000)+($G40-AK$1),0),IF($B$3="pm",$H40*OFFSET('Piston Model'!$I$72,($B$18-2000)+($G40-AK$1),0),"Wrong Code in B3")))),0)</f>
        <v>96.4</v>
      </c>
      <c r="AL40">
        <f ca="1">IF(AL$1&gt;$G40,IF($B$15="he",IF($B$3="em",$H40*(1-EXP(-0.05599*(AL$1-$G40)))*OFFSET('Exponential Model'!$I$72,($B$18-2000)+($G40-AL$1),0),IF($B$3="dm",$H40*(1-EXP(-0.05599*(AL$1-$G40)))*OFFSET('Dispersion Model'!$I$72,($B$18-2000)+($G40-AL$1),0),IF($B$3="pm",$H40*(1-EXP(-0.05599*(AL$1-$G40)))*OFFSET('Piston Model'!$I$72,($B$18-2000)+($G40-AL$1),0),"Wrong Code in B3"))),IF($B$3="em",$H40*OFFSET('Exponential Model'!$I$72,($B$18-2000)+($G40-AL$1),0),IF($B$3="dm",$H40*OFFSET('Dispersion Model'!$I$72,($B$18-2000)+($G40-AL$1),0),IF($B$3="pm",$H40*OFFSET('Piston Model'!$I$72,($B$18-2000)+($G40-AL$1),0),"Wrong Code in B3")))),0)</f>
        <v>0</v>
      </c>
      <c r="AM40">
        <f ca="1">IF(AM$1&gt;$G40,IF($B$15="he",IF($B$3="em",$H40*(1-EXP(-0.05599*(AM$1-$G40)))*OFFSET('Exponential Model'!$I$72,($B$18-2000)+($G40-AM$1),0),IF($B$3="dm",$H40*(1-EXP(-0.05599*(AM$1-$G40)))*OFFSET('Dispersion Model'!$I$72,($B$18-2000)+($G40-AM$1),0),IF($B$3="pm",$H40*(1-EXP(-0.05599*(AM$1-$G40)))*OFFSET('Piston Model'!$I$72,($B$18-2000)+($G40-AM$1),0),"Wrong Code in B3"))),IF($B$3="em",$H40*OFFSET('Exponential Model'!$I$72,($B$18-2000)+($G40-AM$1),0),IF($B$3="dm",$H40*OFFSET('Dispersion Model'!$I$72,($B$18-2000)+($G40-AM$1),0),IF($B$3="pm",$H40*OFFSET('Piston Model'!$I$72,($B$18-2000)+($G40-AM$1),0),"Wrong Code in B3")))),0)</f>
        <v>0</v>
      </c>
      <c r="AN40">
        <f ca="1">IF(AN$1&gt;$G40,IF($B$15="he",IF($B$3="em",$H40*(1-EXP(-0.05599*(AN$1-$G40)))*OFFSET('Exponential Model'!$I$72,($B$18-2000)+($G40-AN$1),0),IF($B$3="dm",$H40*(1-EXP(-0.05599*(AN$1-$G40)))*OFFSET('Dispersion Model'!$I$72,($B$18-2000)+($G40-AN$1),0),IF($B$3="pm",$H40*(1-EXP(-0.05599*(AN$1-$G40)))*OFFSET('Piston Model'!$I$72,($B$18-2000)+($G40-AN$1),0),"Wrong Code in B3"))),IF($B$3="em",$H40*OFFSET('Exponential Model'!$I$72,($B$18-2000)+($G40-AN$1),0),IF($B$3="dm",$H40*OFFSET('Dispersion Model'!$I$72,($B$18-2000)+($G40-AN$1),0),IF($B$3="pm",$H40*OFFSET('Piston Model'!$I$72,($B$18-2000)+($G40-AN$1),0),"Wrong Code in B3")))),0)</f>
        <v>0</v>
      </c>
      <c r="AO40">
        <f ca="1">IF(AO$1&gt;$G40,IF($B$15="he",IF($B$3="em",$H40*(1-EXP(-0.05599*(AO$1-$G40)))*OFFSET('Exponential Model'!$I$72,($B$18-2000)+($G40-AO$1),0),IF($B$3="dm",$H40*(1-EXP(-0.05599*(AO$1-$G40)))*OFFSET('Dispersion Model'!$I$72,($B$18-2000)+($G40-AO$1),0),IF($B$3="pm",$H40*(1-EXP(-0.05599*(AO$1-$G40)))*OFFSET('Piston Model'!$I$72,($B$18-2000)+($G40-AO$1),0),"Wrong Code in B3"))),IF($B$3="em",$H40*OFFSET('Exponential Model'!$I$72,($B$18-2000)+($G40-AO$1),0),IF($B$3="dm",$H40*OFFSET('Dispersion Model'!$I$72,($B$18-2000)+($G40-AO$1),0),IF($B$3="pm",$H40*OFFSET('Piston Model'!$I$72,($B$18-2000)+($G40-AO$1),0),"Wrong Code in B3")))),0)</f>
        <v>0</v>
      </c>
      <c r="AP40">
        <f ca="1">IF(AP$1&gt;$G40,IF($B$15="he",IF($B$3="em",$H40*(1-EXP(-0.05599*(AP$1-$G40)))*OFFSET('Exponential Model'!$I$72,($B$18-2000)+($G40-AP$1),0),IF($B$3="dm",$H40*(1-EXP(-0.05599*(AP$1-$G40)))*OFFSET('Dispersion Model'!$I$72,($B$18-2000)+($G40-AP$1),0),IF($B$3="pm",$H40*(1-EXP(-0.05599*(AP$1-$G40)))*OFFSET('Piston Model'!$I$72,($B$18-2000)+($G40-AP$1),0),"Wrong Code in B3"))),IF($B$3="em",$H40*OFFSET('Exponential Model'!$I$72,($B$18-2000)+($G40-AP$1),0),IF($B$3="dm",$H40*OFFSET('Dispersion Model'!$I$72,($B$18-2000)+($G40-AP$1),0),IF($B$3="pm",$H40*OFFSET('Piston Model'!$I$72,($B$18-2000)+($G40-AP$1),0),"Wrong Code in B3")))),0)</f>
        <v>0</v>
      </c>
      <c r="AQ40">
        <f ca="1">IF(AQ$1&gt;$G40,IF($B$15="he",IF($B$3="em",$H40*(1-EXP(-0.05599*(AQ$1-$G40)))*OFFSET('Exponential Model'!$I$72,($B$18-2000)+($G40-AQ$1),0),IF($B$3="dm",$H40*(1-EXP(-0.05599*(AQ$1-$G40)))*OFFSET('Dispersion Model'!$I$72,($B$18-2000)+($G40-AQ$1),0),IF($B$3="pm",$H40*(1-EXP(-0.05599*(AQ$1-$G40)))*OFFSET('Piston Model'!$I$72,($B$18-2000)+($G40-AQ$1),0),"Wrong Code in B3"))),IF($B$3="em",$H40*OFFSET('Exponential Model'!$I$72,($B$18-2000)+($G40-AQ$1),0),IF($B$3="dm",$H40*OFFSET('Dispersion Model'!$I$72,($B$18-2000)+($G40-AQ$1),0),IF($B$3="pm",$H40*OFFSET('Piston Model'!$I$72,($B$18-2000)+($G40-AQ$1),0),"Wrong Code in B3")))),0)</f>
        <v>0</v>
      </c>
      <c r="AR40">
        <f ca="1">IF(AR$1&gt;$G40,IF($B$15="he",IF($B$3="em",$H40*(1-EXP(-0.05599*(AR$1-$G40)))*OFFSET('Exponential Model'!$I$72,($B$18-2000)+($G40-AR$1),0),IF($B$3="dm",$H40*(1-EXP(-0.05599*(AR$1-$G40)))*OFFSET('Dispersion Model'!$I$72,($B$18-2000)+($G40-AR$1),0),IF($B$3="pm",$H40*(1-EXP(-0.05599*(AR$1-$G40)))*OFFSET('Piston Model'!$I$72,($B$18-2000)+($G40-AR$1),0),"Wrong Code in B3"))),IF($B$3="em",$H40*OFFSET('Exponential Model'!$I$72,($B$18-2000)+($G40-AR$1),0),IF($B$3="dm",$H40*OFFSET('Dispersion Model'!$I$72,($B$18-2000)+($G40-AR$1),0),IF($B$3="pm",$H40*OFFSET('Piston Model'!$I$72,($B$18-2000)+($G40-AR$1),0),"Wrong Code in B3")))),0)</f>
        <v>0</v>
      </c>
      <c r="AS40">
        <f ca="1">IF(AS$1&gt;$G40,IF($B$15="he",IF($B$3="em",$H40*(1-EXP(-0.05599*(AS$1-$G40)))*OFFSET('Exponential Model'!$I$72,($B$18-2000)+($G40-AS$1),0),IF($B$3="dm",$H40*(1-EXP(-0.05599*(AS$1-$G40)))*OFFSET('Dispersion Model'!$I$72,($B$18-2000)+($G40-AS$1),0),IF($B$3="pm",$H40*(1-EXP(-0.05599*(AS$1-$G40)))*OFFSET('Piston Model'!$I$72,($B$18-2000)+($G40-AS$1),0),"Wrong Code in B3"))),IF($B$3="em",$H40*OFFSET('Exponential Model'!$I$72,($B$18-2000)+($G40-AS$1),0),IF($B$3="dm",$H40*OFFSET('Dispersion Model'!$I$72,($B$18-2000)+($G40-AS$1),0),IF($B$3="pm",$H40*OFFSET('Piston Model'!$I$72,($B$18-2000)+($G40-AS$1),0),"Wrong Code in B3")))),0)</f>
        <v>0</v>
      </c>
      <c r="AT40">
        <f ca="1">IF(AT$1&gt;$G40,IF($B$15="he",IF($B$3="em",$H40*(1-EXP(-0.05599*(AT$1-$G40)))*OFFSET('Exponential Model'!$I$72,($B$18-2000)+($G40-AT$1),0),IF($B$3="dm",$H40*(1-EXP(-0.05599*(AT$1-$G40)))*OFFSET('Dispersion Model'!$I$72,($B$18-2000)+($G40-AT$1),0),IF($B$3="pm",$H40*(1-EXP(-0.05599*(AT$1-$G40)))*OFFSET('Piston Model'!$I$72,($B$18-2000)+($G40-AT$1),0),"Wrong Code in B3"))),IF($B$3="em",$H40*OFFSET('Exponential Model'!$I$72,($B$18-2000)+($G40-AT$1),0),IF($B$3="dm",$H40*OFFSET('Dispersion Model'!$I$72,($B$18-2000)+($G40-AT$1),0),IF($B$3="pm",$H40*OFFSET('Piston Model'!$I$72,($B$18-2000)+($G40-AT$1),0),"Wrong Code in B3")))),0)</f>
        <v>0</v>
      </c>
      <c r="AU40">
        <f ca="1">IF(AU$1&gt;$G40,IF($B$15="he",IF($B$3="em",$H40*(1-EXP(-0.05599*(AU$1-$G40)))*OFFSET('Exponential Model'!$I$72,($B$18-2000)+($G40-AU$1),0),IF($B$3="dm",$H40*(1-EXP(-0.05599*(AU$1-$G40)))*OFFSET('Dispersion Model'!$I$72,($B$18-2000)+($G40-AU$1),0),IF($B$3="pm",$H40*(1-EXP(-0.05599*(AU$1-$G40)))*OFFSET('Piston Model'!$I$72,($B$18-2000)+($G40-AU$1),0),"Wrong Code in B3"))),IF($B$3="em",$H40*OFFSET('Exponential Model'!$I$72,($B$18-2000)+($G40-AU$1),0),IF($B$3="dm",$H40*OFFSET('Dispersion Model'!$I$72,($B$18-2000)+($G40-AU$1),0),IF($B$3="pm",$H40*OFFSET('Piston Model'!$I$72,($B$18-2000)+($G40-AU$1),0),"Wrong Code in B3")))),0)</f>
        <v>0</v>
      </c>
      <c r="AV40">
        <f ca="1">IF(AV$1&gt;$G40,IF($B$15="he",IF($B$3="em",$H40*(1-EXP(-0.05599*(AV$1-$G40)))*OFFSET('Exponential Model'!$I$72,($B$18-2000)+($G40-AV$1),0),IF($B$3="dm",$H40*(1-EXP(-0.05599*(AV$1-$G40)))*OFFSET('Dispersion Model'!$I$72,($B$18-2000)+($G40-AV$1),0),IF($B$3="pm",$H40*(1-EXP(-0.05599*(AV$1-$G40)))*OFFSET('Piston Model'!$I$72,($B$18-2000)+($G40-AV$1),0),"Wrong Code in B3"))),IF($B$3="em",$H40*OFFSET('Exponential Model'!$I$72,($B$18-2000)+($G40-AV$1),0),IF($B$3="dm",$H40*OFFSET('Dispersion Model'!$I$72,($B$18-2000)+($G40-AV$1),0),IF($B$3="pm",$H40*OFFSET('Piston Model'!$I$72,($B$18-2000)+($G40-AV$1),0),"Wrong Code in B3")))),0)</f>
        <v>0</v>
      </c>
      <c r="AW40">
        <f ca="1">IF(AW$1&gt;$G40,IF($B$15="he",IF($B$3="em",$H40*(1-EXP(-0.05599*(AW$1-$G40)))*OFFSET('Exponential Model'!$I$72,($B$18-2000)+($G40-AW$1),0),IF($B$3="dm",$H40*(1-EXP(-0.05599*(AW$1-$G40)))*OFFSET('Dispersion Model'!$I$72,($B$18-2000)+($G40-AW$1),0),IF($B$3="pm",$H40*(1-EXP(-0.05599*(AW$1-$G40)))*OFFSET('Piston Model'!$I$72,($B$18-2000)+($G40-AW$1),0),"Wrong Code in B3"))),IF($B$3="em",$H40*OFFSET('Exponential Model'!$I$72,($B$18-2000)+($G40-AW$1),0),IF($B$3="dm",$H40*OFFSET('Dispersion Model'!$I$72,($B$18-2000)+($G40-AW$1),0),IF($B$3="pm",$H40*OFFSET('Piston Model'!$I$72,($B$18-2000)+($G40-AW$1),0),"Wrong Code in B3")))),0)</f>
        <v>0</v>
      </c>
      <c r="AX40">
        <f ca="1">IF(AX$1&gt;$G40,IF($B$15="he",IF($B$3="em",$H40*(1-EXP(-0.05599*(AX$1-$G40)))*OFFSET('Exponential Model'!$I$72,($B$18-2000)+($G40-AX$1),0),IF($B$3="dm",$H40*(1-EXP(-0.05599*(AX$1-$G40)))*OFFSET('Dispersion Model'!$I$72,($B$18-2000)+($G40-AX$1),0),IF($B$3="pm",$H40*(1-EXP(-0.05599*(AX$1-$G40)))*OFFSET('Piston Model'!$I$72,($B$18-2000)+($G40-AX$1),0),"Wrong Code in B3"))),IF($B$3="em",$H40*OFFSET('Exponential Model'!$I$72,($B$18-2000)+($G40-AX$1),0),IF($B$3="dm",$H40*OFFSET('Dispersion Model'!$I$72,($B$18-2000)+($G40-AX$1),0),IF($B$3="pm",$H40*OFFSET('Piston Model'!$I$72,($B$18-2000)+($G40-AX$1),0),"Wrong Code in B3")))),0)</f>
        <v>0</v>
      </c>
      <c r="AY40">
        <f ca="1">IF(AY$1&gt;$G40,IF($B$15="he",IF($B$3="em",$H40*(1-EXP(-0.05599*(AY$1-$G40)))*OFFSET('Exponential Model'!$I$72,($B$18-2000)+($G40-AY$1),0),IF($B$3="dm",$H40*(1-EXP(-0.05599*(AY$1-$G40)))*OFFSET('Dispersion Model'!$I$72,($B$18-2000)+($G40-AY$1),0),IF($B$3="pm",$H40*(1-EXP(-0.05599*(AY$1-$G40)))*OFFSET('Piston Model'!$I$72,($B$18-2000)+($G40-AY$1),0),"Wrong Code in B3"))),IF($B$3="em",$H40*OFFSET('Exponential Model'!$I$72,($B$18-2000)+($G40-AY$1),0),IF($B$3="dm",$H40*OFFSET('Dispersion Model'!$I$72,($B$18-2000)+($G40-AY$1),0),IF($B$3="pm",$H40*OFFSET('Piston Model'!$I$72,($B$18-2000)+($G40-AY$1),0),"Wrong Code in B3")))),0)</f>
        <v>0</v>
      </c>
      <c r="AZ40">
        <f ca="1">IF(AZ$1&gt;$G40,IF($B$15="he",IF($B$3="em",$H40*(1-EXP(-0.05599*(AZ$1-$G40)))*OFFSET('Exponential Model'!$I$72,($B$18-2000)+($G40-AZ$1),0),IF($B$3="dm",$H40*(1-EXP(-0.05599*(AZ$1-$G40)))*OFFSET('Dispersion Model'!$I$72,($B$18-2000)+($G40-AZ$1),0),IF($B$3="pm",$H40*(1-EXP(-0.05599*(AZ$1-$G40)))*OFFSET('Piston Model'!$I$72,($B$18-2000)+($G40-AZ$1),0),"Wrong Code in B3"))),IF($B$3="em",$H40*OFFSET('Exponential Model'!$I$72,($B$18-2000)+($G40-AZ$1),0),IF($B$3="dm",$H40*OFFSET('Dispersion Model'!$I$72,($B$18-2000)+($G40-AZ$1),0),IF($B$3="pm",$H40*OFFSET('Piston Model'!$I$72,($B$18-2000)+($G40-AZ$1),0),"Wrong Code in B3")))),0)</f>
        <v>0</v>
      </c>
      <c r="BA40">
        <f ca="1">IF(BA$1&gt;$G40,IF($B$15="he",IF($B$3="em",$H40*(1-EXP(-0.05599*(BA$1-$G40)))*OFFSET('Exponential Model'!$I$72,($B$18-2000)+($G40-BA$1),0),IF($B$3="dm",$H40*(1-EXP(-0.05599*(BA$1-$G40)))*OFFSET('Dispersion Model'!$I$72,($B$18-2000)+($G40-BA$1),0),IF($B$3="pm",$H40*(1-EXP(-0.05599*(BA$1-$G40)))*OFFSET('Piston Model'!$I$72,($B$18-2000)+($G40-BA$1),0),"Wrong Code in B3"))),IF($B$3="em",$H40*OFFSET('Exponential Model'!$I$72,($B$18-2000)+($G40-BA$1),0),IF($B$3="dm",$H40*OFFSET('Dispersion Model'!$I$72,($B$18-2000)+($G40-BA$1),0),IF($B$3="pm",$H40*OFFSET('Piston Model'!$I$72,($B$18-2000)+($G40-BA$1),0),"Wrong Code in B3")))),0)</f>
        <v>0</v>
      </c>
      <c r="BB40">
        <f ca="1">IF(BB$1&gt;$G40,IF($B$15="he",IF($B$3="em",$H40*(1-EXP(-0.05599*(BB$1-$G40)))*OFFSET('Exponential Model'!$I$72,($B$18-2000)+($G40-BB$1),0),IF($B$3="dm",$H40*(1-EXP(-0.05599*(BB$1-$G40)))*OFFSET('Dispersion Model'!$I$72,($B$18-2000)+($G40-BB$1),0),IF($B$3="pm",$H40*(1-EXP(-0.05599*(BB$1-$G40)))*OFFSET('Piston Model'!$I$72,($B$18-2000)+($G40-BB$1),0),"Wrong Code in B3"))),IF($B$3="em",$H40*OFFSET('Exponential Model'!$I$72,($B$18-2000)+($G40-BB$1),0),IF($B$3="dm",$H40*OFFSET('Dispersion Model'!$I$72,($B$18-2000)+($G40-BB$1),0),IF($B$3="pm",$H40*OFFSET('Piston Model'!$I$72,($B$18-2000)+($G40-BB$1),0),"Wrong Code in B3")))),0)</f>
        <v>0</v>
      </c>
      <c r="BC40">
        <f ca="1">IF(BC$1&gt;$G40,IF($B$15="he",IF($B$3="em",$H40*(1-EXP(-0.05599*(BC$1-$G40)))*OFFSET('Exponential Model'!$I$72,($B$18-2000)+($G40-BC$1),0),IF($B$3="dm",$H40*(1-EXP(-0.05599*(BC$1-$G40)))*OFFSET('Dispersion Model'!$I$72,($B$18-2000)+($G40-BC$1),0),IF($B$3="pm",$H40*(1-EXP(-0.05599*(BC$1-$G40)))*OFFSET('Piston Model'!$I$72,($B$18-2000)+($G40-BC$1),0),"Wrong Code in B3"))),IF($B$3="em",$H40*OFFSET('Exponential Model'!$I$72,($B$18-2000)+($G40-BC$1),0),IF($B$3="dm",$H40*OFFSET('Dispersion Model'!$I$72,($B$18-2000)+($G40-BC$1),0),IF($B$3="pm",$H40*OFFSET('Piston Model'!$I$72,($B$18-2000)+($G40-BC$1),0),"Wrong Code in B3")))),0)</f>
        <v>0</v>
      </c>
      <c r="BD40">
        <f ca="1">IF(BD$1&gt;$G40,IF($B$15="he",IF($B$3="em",$H40*(1-EXP(-0.05599*(BD$1-$G40)))*OFFSET('Exponential Model'!$I$72,($B$18-2000)+($G40-BD$1),0),IF($B$3="dm",$H40*(1-EXP(-0.05599*(BD$1-$G40)))*OFFSET('Dispersion Model'!$I$72,($B$18-2000)+($G40-BD$1),0),IF($B$3="pm",$H40*(1-EXP(-0.05599*(BD$1-$G40)))*OFFSET('Piston Model'!$I$72,($B$18-2000)+($G40-BD$1),0),"Wrong Code in B3"))),IF($B$3="em",$H40*OFFSET('Exponential Model'!$I$72,($B$18-2000)+($G40-BD$1),0),IF($B$3="dm",$H40*OFFSET('Dispersion Model'!$I$72,($B$18-2000)+($G40-BD$1),0),IF($B$3="pm",$H40*OFFSET('Piston Model'!$I$72,($B$18-2000)+($G40-BD$1),0),"Wrong Code in B3")))),0)</f>
        <v>0</v>
      </c>
      <c r="BE40">
        <f ca="1">IF(BE$1&gt;$G40,IF($B$15="he",IF($B$3="em",$H40*(1-EXP(-0.05599*(BE$1-$G40)))*OFFSET('Exponential Model'!$I$72,($B$18-2000)+($G40-BE$1),0),IF($B$3="dm",$H40*(1-EXP(-0.05599*(BE$1-$G40)))*OFFSET('Dispersion Model'!$I$72,($B$18-2000)+($G40-BE$1),0),IF($B$3="pm",$H40*(1-EXP(-0.05599*(BE$1-$G40)))*OFFSET('Piston Model'!$I$72,($B$18-2000)+($G40-BE$1),0),"Wrong Code in B3"))),IF($B$3="em",$H40*OFFSET('Exponential Model'!$I$72,($B$18-2000)+($G40-BE$1),0),IF($B$3="dm",$H40*OFFSET('Dispersion Model'!$I$72,($B$18-2000)+($G40-BE$1),0),IF($B$3="pm",$H40*OFFSET('Piston Model'!$I$72,($B$18-2000)+($G40-BE$1),0),"Wrong Code in B3")))),0)</f>
        <v>0</v>
      </c>
      <c r="BF40">
        <f ca="1">IF(BF$1&gt;$G40,IF($B$15="he",IF($B$3="em",$H40*(1-EXP(-0.05599*(BF$1-$G40)))*OFFSET('Exponential Model'!$I$72,($B$18-2000)+($G40-BF$1),0),IF($B$3="dm",$H40*(1-EXP(-0.05599*(BF$1-$G40)))*OFFSET('Dispersion Model'!$I$72,($B$18-2000)+($G40-BF$1),0),IF($B$3="pm",$H40*(1-EXP(-0.05599*(BF$1-$G40)))*OFFSET('Piston Model'!$I$72,($B$18-2000)+($G40-BF$1),0),"Wrong Code in B3"))),IF($B$3="em",$H40*OFFSET('Exponential Model'!$I$72,($B$18-2000)+($G40-BF$1),0),IF($B$3="dm",$H40*OFFSET('Dispersion Model'!$I$72,($B$18-2000)+($G40-BF$1),0),IF($B$3="pm",$H40*OFFSET('Piston Model'!$I$72,($B$18-2000)+($G40-BF$1),0),"Wrong Code in B3")))),0)</f>
        <v>0</v>
      </c>
      <c r="BG40">
        <f ca="1">IF(BG$1&gt;$G40,IF($B$15="he",IF($B$3="em",$H40*(1-EXP(-0.05599*(BG$1-$G40)))*OFFSET('Exponential Model'!$I$72,($B$18-2000)+($G40-BG$1),0),IF($B$3="dm",$H40*(1-EXP(-0.05599*(BG$1-$G40)))*OFFSET('Dispersion Model'!$I$72,($B$18-2000)+($G40-BG$1),0),IF($B$3="pm",$H40*(1-EXP(-0.05599*(BG$1-$G40)))*OFFSET('Piston Model'!$I$72,($B$18-2000)+($G40-BG$1),0),"Wrong Code in B3"))),IF($B$3="em",$H40*OFFSET('Exponential Model'!$I$72,($B$18-2000)+($G40-BG$1),0),IF($B$3="dm",$H40*OFFSET('Dispersion Model'!$I$72,($B$18-2000)+($G40-BG$1),0),IF($B$3="pm",$H40*OFFSET('Piston Model'!$I$72,($B$18-2000)+($G40-BG$1),0),"Wrong Code in B3")))),0)</f>
        <v>0</v>
      </c>
    </row>
    <row r="41" spans="1:59" x14ac:dyDescent="0.15">
      <c r="G41">
        <v>1969</v>
      </c>
      <c r="H41">
        <f>IF($B$15="tr",'Tritium Input'!H50,IF($B$15="cfc",'CFC Input'!H50,IF($B$15="kr",'85Kr Input'!H50,IF($B$15="he",'Tritium Input'!H50,"Wrong Code in B12!"))))</f>
        <v>109.7</v>
      </c>
      <c r="I41">
        <f ca="1">IF(I$1&gt;$G41,IF($B$15="he",IF($B$3="em",$H41*(1-EXP(-0.05599*(I$1-$G41)))*OFFSET('Exponential Model'!$I$72,($B$18-2000)+($G41-I$1),0),IF($B$3="dm",$H41*(1-EXP(-0.05599*(I$1-$G41)))*OFFSET('Dispersion Model'!$I$72,($B$18-2000)+($G41-I$1),0),IF($B$3="pm",$H41*(1-EXP(-0.05599*(I$1-$G41)))*OFFSET('Piston Model'!$I$72,($B$18-2000)+($G41-I$1),0),"Wrong Code in B3"))),IF($B$3="em",$H41*OFFSET('Exponential Model'!$I$72,($B$18-2000)+($G41-I$1),0),IF($B$3="dm",$H41*OFFSET('Dispersion Model'!$I$72,($B$18-2000)+($G41-I$1),0),IF($B$3="pm",$H41*OFFSET('Piston Model'!$I$72,($B$18-2000)+($G41-I$1),0),"Wrong Code in B3")))),0)</f>
        <v>0</v>
      </c>
      <c r="J41">
        <f ca="1">IF(J$1&gt;$G41,IF($B$15="he",IF($B$3="em",$H41*(1-EXP(-0.05599*(J$1-$G41)))*OFFSET('Exponential Model'!$I$72,($B$18-2000)+($G41-J$1),0),IF($B$3="dm",$H41*(1-EXP(-0.05599*(J$1-$G41)))*OFFSET('Dispersion Model'!$I$72,($B$18-2000)+($G41-J$1),0),IF($B$3="pm",$H41*(1-EXP(-0.05599*(J$1-$G41)))*OFFSET('Piston Model'!$I$72,($B$18-2000)+($G41-J$1),0),"Wrong Code in B3"))),IF($B$3="em",$H41*OFFSET('Exponential Model'!$I$72,($B$18-2000)+($G41-J$1),0),IF($B$3="dm",$H41*OFFSET('Dispersion Model'!$I$72,($B$18-2000)+($G41-J$1),0),IF($B$3="pm",$H41*OFFSET('Piston Model'!$I$72,($B$18-2000)+($G41-J$1),0),"Wrong Code in B3")))),0)</f>
        <v>0</v>
      </c>
      <c r="K41">
        <f ca="1">IF(K$1&gt;$G41,IF($B$15="he",IF($B$3="em",$H41*(1-EXP(-0.05599*(K$1-$G41)))*OFFSET('Exponential Model'!$I$72,($B$18-2000)+($G41-K$1),0),IF($B$3="dm",$H41*(1-EXP(-0.05599*(K$1-$G41)))*OFFSET('Dispersion Model'!$I$72,($B$18-2000)+($G41-K$1),0),IF($B$3="pm",$H41*(1-EXP(-0.05599*(K$1-$G41)))*OFFSET('Piston Model'!$I$72,($B$18-2000)+($G41-K$1),0),"Wrong Code in B3"))),IF($B$3="em",$H41*OFFSET('Exponential Model'!$I$72,($B$18-2000)+($G41-K$1),0),IF($B$3="dm",$H41*OFFSET('Dispersion Model'!$I$72,($B$18-2000)+($G41-K$1),0),IF($B$3="pm",$H41*OFFSET('Piston Model'!$I$72,($B$18-2000)+($G41-K$1),0),"Wrong Code in B3")))),0)</f>
        <v>0</v>
      </c>
      <c r="L41">
        <f ca="1">IF(L$1&gt;$G41,IF($B$15="he",IF($B$3="em",$H41*(1-EXP(-0.05599*(L$1-$G41)))*OFFSET('Exponential Model'!$I$72,($B$18-2000)+($G41-L$1),0),IF($B$3="dm",$H41*(1-EXP(-0.05599*(L$1-$G41)))*OFFSET('Dispersion Model'!$I$72,($B$18-2000)+($G41-L$1),0),IF($B$3="pm",$H41*(1-EXP(-0.05599*(L$1-$G41)))*OFFSET('Piston Model'!$I$72,($B$18-2000)+($G41-L$1),0),"Wrong Code in B3"))),IF($B$3="em",$H41*OFFSET('Exponential Model'!$I$72,($B$18-2000)+($G41-L$1),0),IF($B$3="dm",$H41*OFFSET('Dispersion Model'!$I$72,($B$18-2000)+($G41-L$1),0),IF($B$3="pm",$H41*OFFSET('Piston Model'!$I$72,($B$18-2000)+($G41-L$1),0),"Wrong Code in B3")))),0)</f>
        <v>0</v>
      </c>
      <c r="M41">
        <f ca="1">IF(M$1&gt;$G41,IF($B$15="he",IF($B$3="em",$H41*(1-EXP(-0.05599*(M$1-$G41)))*OFFSET('Exponential Model'!$I$72,($B$18-2000)+($G41-M$1),0),IF($B$3="dm",$H41*(1-EXP(-0.05599*(M$1-$G41)))*OFFSET('Dispersion Model'!$I$72,($B$18-2000)+($G41-M$1),0),IF($B$3="pm",$H41*(1-EXP(-0.05599*(M$1-$G41)))*OFFSET('Piston Model'!$I$72,($B$18-2000)+($G41-M$1),0),"Wrong Code in B3"))),IF($B$3="em",$H41*OFFSET('Exponential Model'!$I$72,($B$18-2000)+($G41-M$1),0),IF($B$3="dm",$H41*OFFSET('Dispersion Model'!$I$72,($B$18-2000)+($G41-M$1),0),IF($B$3="pm",$H41*OFFSET('Piston Model'!$I$72,($B$18-2000)+($G41-M$1),0),"Wrong Code in B3")))),0)</f>
        <v>0</v>
      </c>
      <c r="N41">
        <f ca="1">IF(N$1&gt;$G41,IF($B$15="he",IF($B$3="em",$H41*(1-EXP(-0.05599*(N$1-$G41)))*OFFSET('Exponential Model'!$I$72,($B$18-2000)+($G41-N$1),0),IF($B$3="dm",$H41*(1-EXP(-0.05599*(N$1-$G41)))*OFFSET('Dispersion Model'!$I$72,($B$18-2000)+($G41-N$1),0),IF($B$3="pm",$H41*(1-EXP(-0.05599*(N$1-$G41)))*OFFSET('Piston Model'!$I$72,($B$18-2000)+($G41-N$1),0),"Wrong Code in B3"))),IF($B$3="em",$H41*OFFSET('Exponential Model'!$I$72,($B$18-2000)+($G41-N$1),0),IF($B$3="dm",$H41*OFFSET('Dispersion Model'!$I$72,($B$18-2000)+($G41-N$1),0),IF($B$3="pm",$H41*OFFSET('Piston Model'!$I$72,($B$18-2000)+($G41-N$1),0),"Wrong Code in B3")))),0)</f>
        <v>0</v>
      </c>
      <c r="O41">
        <f ca="1">IF(O$1&gt;$G41,IF($B$15="he",IF($B$3="em",$H41*(1-EXP(-0.05599*(O$1-$G41)))*OFFSET('Exponential Model'!$I$72,($B$18-2000)+($G41-O$1),0),IF($B$3="dm",$H41*(1-EXP(-0.05599*(O$1-$G41)))*OFFSET('Dispersion Model'!$I$72,($B$18-2000)+($G41-O$1),0),IF($B$3="pm",$H41*(1-EXP(-0.05599*(O$1-$G41)))*OFFSET('Piston Model'!$I$72,($B$18-2000)+($G41-O$1),0),"Wrong Code in B3"))),IF($B$3="em",$H41*OFFSET('Exponential Model'!$I$72,($B$18-2000)+($G41-O$1),0),IF($B$3="dm",$H41*OFFSET('Dispersion Model'!$I$72,($B$18-2000)+($G41-O$1),0),IF($B$3="pm",$H41*OFFSET('Piston Model'!$I$72,($B$18-2000)+($G41-O$1),0),"Wrong Code in B3")))),0)</f>
        <v>0</v>
      </c>
      <c r="P41">
        <f ca="1">IF(P$1&gt;$G41,IF($B$15="he",IF($B$3="em",$H41*(1-EXP(-0.05599*(P$1-$G41)))*OFFSET('Exponential Model'!$I$72,($B$18-2000)+($G41-P$1),0),IF($B$3="dm",$H41*(1-EXP(-0.05599*(P$1-$G41)))*OFFSET('Dispersion Model'!$I$72,($B$18-2000)+($G41-P$1),0),IF($B$3="pm",$H41*(1-EXP(-0.05599*(P$1-$G41)))*OFFSET('Piston Model'!$I$72,($B$18-2000)+($G41-P$1),0),"Wrong Code in B3"))),IF($B$3="em",$H41*OFFSET('Exponential Model'!$I$72,($B$18-2000)+($G41-P$1),0),IF($B$3="dm",$H41*OFFSET('Dispersion Model'!$I$72,($B$18-2000)+($G41-P$1),0),IF($B$3="pm",$H41*OFFSET('Piston Model'!$I$72,($B$18-2000)+($G41-P$1),0),"Wrong Code in B3")))),0)</f>
        <v>0</v>
      </c>
      <c r="Q41">
        <f ca="1">IF(Q$1&gt;$G41,IF($B$15="he",IF($B$3="em",$H41*(1-EXP(-0.05599*(Q$1-$G41)))*OFFSET('Exponential Model'!$I$72,($B$18-2000)+($G41-Q$1),0),IF($B$3="dm",$H41*(1-EXP(-0.05599*(Q$1-$G41)))*OFFSET('Dispersion Model'!$I$72,($B$18-2000)+($G41-Q$1),0),IF($B$3="pm",$H41*(1-EXP(-0.05599*(Q$1-$G41)))*OFFSET('Piston Model'!$I$72,($B$18-2000)+($G41-Q$1),0),"Wrong Code in B3"))),IF($B$3="em",$H41*OFFSET('Exponential Model'!$I$72,($B$18-2000)+($G41-Q$1),0),IF($B$3="dm",$H41*OFFSET('Dispersion Model'!$I$72,($B$18-2000)+($G41-Q$1),0),IF($B$3="pm",$H41*OFFSET('Piston Model'!$I$72,($B$18-2000)+($G41-Q$1),0),"Wrong Code in B3")))),0)</f>
        <v>0</v>
      </c>
      <c r="R41">
        <f ca="1">IF(R$1&gt;$G41,IF($B$15="he",IF($B$3="em",$H41*(1-EXP(-0.05599*(R$1-$G41)))*OFFSET('Exponential Model'!$I$72,($B$18-2000)+($G41-R$1),0),IF($B$3="dm",$H41*(1-EXP(-0.05599*(R$1-$G41)))*OFFSET('Dispersion Model'!$I$72,($B$18-2000)+($G41-R$1),0),IF($B$3="pm",$H41*(1-EXP(-0.05599*(R$1-$G41)))*OFFSET('Piston Model'!$I$72,($B$18-2000)+($G41-R$1),0),"Wrong Code in B3"))),IF($B$3="em",$H41*OFFSET('Exponential Model'!$I$72,($B$18-2000)+($G41-R$1),0),IF($B$3="dm",$H41*OFFSET('Dispersion Model'!$I$72,($B$18-2000)+($G41-R$1),0),IF($B$3="pm",$H41*OFFSET('Piston Model'!$I$72,($B$18-2000)+($G41-R$1),0),"Wrong Code in B3")))),0)</f>
        <v>0</v>
      </c>
      <c r="S41">
        <f ca="1">IF(S$1&gt;$G41,IF($B$15="he",IF($B$3="em",$H41*(1-EXP(-0.05599*(S$1-$G41)))*OFFSET('Exponential Model'!$I$72,($B$18-2000)+($G41-S$1),0),IF($B$3="dm",$H41*(1-EXP(-0.05599*(S$1-$G41)))*OFFSET('Dispersion Model'!$I$72,($B$18-2000)+($G41-S$1),0),IF($B$3="pm",$H41*(1-EXP(-0.05599*(S$1-$G41)))*OFFSET('Piston Model'!$I$72,($B$18-2000)+($G41-S$1),0),"Wrong Code in B3"))),IF($B$3="em",$H41*OFFSET('Exponential Model'!$I$72,($B$18-2000)+($G41-S$1),0),IF($B$3="dm",$H41*OFFSET('Dispersion Model'!$I$72,($B$18-2000)+($G41-S$1),0),IF($B$3="pm",$H41*OFFSET('Piston Model'!$I$72,($B$18-2000)+($G41-S$1),0),"Wrong Code in B3")))),0)</f>
        <v>0</v>
      </c>
      <c r="T41">
        <f ca="1">IF(T$1&gt;$G41,IF($B$15="he",IF($B$3="em",$H41*(1-EXP(-0.05599*(T$1-$G41)))*OFFSET('Exponential Model'!$I$72,($B$18-2000)+($G41-T$1),0),IF($B$3="dm",$H41*(1-EXP(-0.05599*(T$1-$G41)))*OFFSET('Dispersion Model'!$I$72,($B$18-2000)+($G41-T$1),0),IF($B$3="pm",$H41*(1-EXP(-0.05599*(T$1-$G41)))*OFFSET('Piston Model'!$I$72,($B$18-2000)+($G41-T$1),0),"Wrong Code in B3"))),IF($B$3="em",$H41*OFFSET('Exponential Model'!$I$72,($B$18-2000)+($G41-T$1),0),IF($B$3="dm",$H41*OFFSET('Dispersion Model'!$I$72,($B$18-2000)+($G41-T$1),0),IF($B$3="pm",$H41*OFFSET('Piston Model'!$I$72,($B$18-2000)+($G41-T$1),0),"Wrong Code in B3")))),0)</f>
        <v>0</v>
      </c>
      <c r="U41">
        <f ca="1">IF(U$1&gt;$G41,IF($B$15="he",IF($B$3="em",$H41*(1-EXP(-0.05599*(U$1-$G41)))*OFFSET('Exponential Model'!$I$72,($B$18-2000)+($G41-U$1),0),IF($B$3="dm",$H41*(1-EXP(-0.05599*(U$1-$G41)))*OFFSET('Dispersion Model'!$I$72,($B$18-2000)+($G41-U$1),0),IF($B$3="pm",$H41*(1-EXP(-0.05599*(U$1-$G41)))*OFFSET('Piston Model'!$I$72,($B$18-2000)+($G41-U$1),0),"Wrong Code in B3"))),IF($B$3="em",$H41*OFFSET('Exponential Model'!$I$72,($B$18-2000)+($G41-U$1),0),IF($B$3="dm",$H41*OFFSET('Dispersion Model'!$I$72,($B$18-2000)+($G41-U$1),0),IF($B$3="pm",$H41*OFFSET('Piston Model'!$I$72,($B$18-2000)+($G41-U$1),0),"Wrong Code in B3")))),0)</f>
        <v>0</v>
      </c>
      <c r="V41">
        <f ca="1">IF(V$1&gt;$G41,IF($B$15="he",IF($B$3="em",$H41*(1-EXP(-0.05599*(V$1-$G41)))*OFFSET('Exponential Model'!$I$72,($B$18-2000)+($G41-V$1),0),IF($B$3="dm",$H41*(1-EXP(-0.05599*(V$1-$G41)))*OFFSET('Dispersion Model'!$I$72,($B$18-2000)+($G41-V$1),0),IF($B$3="pm",$H41*(1-EXP(-0.05599*(V$1-$G41)))*OFFSET('Piston Model'!$I$72,($B$18-2000)+($G41-V$1),0),"Wrong Code in B3"))),IF($B$3="em",$H41*OFFSET('Exponential Model'!$I$72,($B$18-2000)+($G41-V$1),0),IF($B$3="dm",$H41*OFFSET('Dispersion Model'!$I$72,($B$18-2000)+($G41-V$1),0),IF($B$3="pm",$H41*OFFSET('Piston Model'!$I$72,($B$18-2000)+($G41-V$1),0),"Wrong Code in B3")))),0)</f>
        <v>0</v>
      </c>
      <c r="W41">
        <f ca="1">IF(W$1&gt;$G41,IF($B$15="he",IF($B$3="em",$H41*(1-EXP(-0.05599*(W$1-$G41)))*OFFSET('Exponential Model'!$I$72,($B$18-2000)+($G41-W$1),0),IF($B$3="dm",$H41*(1-EXP(-0.05599*(W$1-$G41)))*OFFSET('Dispersion Model'!$I$72,($B$18-2000)+($G41-W$1),0),IF($B$3="pm",$H41*(1-EXP(-0.05599*(W$1-$G41)))*OFFSET('Piston Model'!$I$72,($B$18-2000)+($G41-W$1),0),"Wrong Code in B3"))),IF($B$3="em",$H41*OFFSET('Exponential Model'!$I$72,($B$18-2000)+($G41-W$1),0),IF($B$3="dm",$H41*OFFSET('Dispersion Model'!$I$72,($B$18-2000)+($G41-W$1),0),IF($B$3="pm",$H41*OFFSET('Piston Model'!$I$72,($B$18-2000)+($G41-W$1),0),"Wrong Code in B3")))),0)</f>
        <v>0</v>
      </c>
      <c r="X41">
        <f ca="1">IF(X$1&gt;$G41,IF($B$15="he",IF($B$3="em",$H41*(1-EXP(-0.05599*(X$1-$G41)))*OFFSET('Exponential Model'!$I$72,($B$18-2000)+($G41-X$1),0),IF($B$3="dm",$H41*(1-EXP(-0.05599*(X$1-$G41)))*OFFSET('Dispersion Model'!$I$72,($B$18-2000)+($G41-X$1),0),IF($B$3="pm",$H41*(1-EXP(-0.05599*(X$1-$G41)))*OFFSET('Piston Model'!$I$72,($B$18-2000)+($G41-X$1),0),"Wrong Code in B3"))),IF($B$3="em",$H41*OFFSET('Exponential Model'!$I$72,($B$18-2000)+($G41-X$1),0),IF($B$3="dm",$H41*OFFSET('Dispersion Model'!$I$72,($B$18-2000)+($G41-X$1),0),IF($B$3="pm",$H41*OFFSET('Piston Model'!$I$72,($B$18-2000)+($G41-X$1),0),"Wrong Code in B3")))),0)</f>
        <v>0</v>
      </c>
      <c r="Y41">
        <f ca="1">IF(Y$1&gt;$G41,IF($B$15="he",IF($B$3="em",$H41*(1-EXP(-0.05599*(Y$1-$G41)))*OFFSET('Exponential Model'!$I$72,($B$18-2000)+($G41-Y$1),0),IF($B$3="dm",$H41*(1-EXP(-0.05599*(Y$1-$G41)))*OFFSET('Dispersion Model'!$I$72,($B$18-2000)+($G41-Y$1),0),IF($B$3="pm",$H41*(1-EXP(-0.05599*(Y$1-$G41)))*OFFSET('Piston Model'!$I$72,($B$18-2000)+($G41-Y$1),0),"Wrong Code in B3"))),IF($B$3="em",$H41*OFFSET('Exponential Model'!$I$72,($B$18-2000)+($G41-Y$1),0),IF($B$3="dm",$H41*OFFSET('Dispersion Model'!$I$72,($B$18-2000)+($G41-Y$1),0),IF($B$3="pm",$H41*OFFSET('Piston Model'!$I$72,($B$18-2000)+($G41-Y$1),0),"Wrong Code in B3")))),0)</f>
        <v>0</v>
      </c>
      <c r="Z41">
        <f ca="1">IF(Z$1&gt;$G41,IF($B$15="he",IF($B$3="em",$H41*(1-EXP(-0.05599*(Z$1-$G41)))*OFFSET('Exponential Model'!$I$72,($B$18-2000)+($G41-Z$1),0),IF($B$3="dm",$H41*(1-EXP(-0.05599*(Z$1-$G41)))*OFFSET('Dispersion Model'!$I$72,($B$18-2000)+($G41-Z$1),0),IF($B$3="pm",$H41*(1-EXP(-0.05599*(Z$1-$G41)))*OFFSET('Piston Model'!$I$72,($B$18-2000)+($G41-Z$1),0),"Wrong Code in B3"))),IF($B$3="em",$H41*OFFSET('Exponential Model'!$I$72,($B$18-2000)+($G41-Z$1),0),IF($B$3="dm",$H41*OFFSET('Dispersion Model'!$I$72,($B$18-2000)+($G41-Z$1),0),IF($B$3="pm",$H41*OFFSET('Piston Model'!$I$72,($B$18-2000)+($G41-Z$1),0),"Wrong Code in B3")))),0)</f>
        <v>0</v>
      </c>
      <c r="AA41">
        <f ca="1">IF(AA$1&gt;$G41,IF($B$15="he",IF($B$3="em",$H41*(1-EXP(-0.05599*(AA$1-$G41)))*OFFSET('Exponential Model'!$I$72,($B$18-2000)+($G41-AA$1),0),IF($B$3="dm",$H41*(1-EXP(-0.05599*(AA$1-$G41)))*OFFSET('Dispersion Model'!$I$72,($B$18-2000)+($G41-AA$1),0),IF($B$3="pm",$H41*(1-EXP(-0.05599*(AA$1-$G41)))*OFFSET('Piston Model'!$I$72,($B$18-2000)+($G41-AA$1),0),"Wrong Code in B3"))),IF($B$3="em",$H41*OFFSET('Exponential Model'!$I$72,($B$18-2000)+($G41-AA$1),0),IF($B$3="dm",$H41*OFFSET('Dispersion Model'!$I$72,($B$18-2000)+($G41-AA$1),0),IF($B$3="pm",$H41*OFFSET('Piston Model'!$I$72,($B$18-2000)+($G41-AA$1),0),"Wrong Code in B3")))),0)</f>
        <v>0</v>
      </c>
      <c r="AB41">
        <f ca="1">IF(AB$1&gt;$G41,IF($B$15="he",IF($B$3="em",$H41*(1-EXP(-0.05599*(AB$1-$G41)))*OFFSET('Exponential Model'!$I$72,($B$18-2000)+($G41-AB$1),0),IF($B$3="dm",$H41*(1-EXP(-0.05599*(AB$1-$G41)))*OFFSET('Dispersion Model'!$I$72,($B$18-2000)+($G41-AB$1),0),IF($B$3="pm",$H41*(1-EXP(-0.05599*(AB$1-$G41)))*OFFSET('Piston Model'!$I$72,($B$18-2000)+($G41-AB$1),0),"Wrong Code in B3"))),IF($B$3="em",$H41*OFFSET('Exponential Model'!$I$72,($B$18-2000)+($G41-AB$1),0),IF($B$3="dm",$H41*OFFSET('Dispersion Model'!$I$72,($B$18-2000)+($G41-AB$1),0),IF($B$3="pm",$H41*OFFSET('Piston Model'!$I$72,($B$18-2000)+($G41-AB$1),0),"Wrong Code in B3")))),0)</f>
        <v>0</v>
      </c>
      <c r="AC41">
        <f ca="1">IF(AC$1&gt;$G41,IF($B$15="he",IF($B$3="em",$H41*(1-EXP(-0.05599*(AC$1-$G41)))*OFFSET('Exponential Model'!$I$72,($B$18-2000)+($G41-AC$1),0),IF($B$3="dm",$H41*(1-EXP(-0.05599*(AC$1-$G41)))*OFFSET('Dispersion Model'!$I$72,($B$18-2000)+($G41-AC$1),0),IF($B$3="pm",$H41*(1-EXP(-0.05599*(AC$1-$G41)))*OFFSET('Piston Model'!$I$72,($B$18-2000)+($G41-AC$1),0),"Wrong Code in B3"))),IF($B$3="em",$H41*OFFSET('Exponential Model'!$I$72,($B$18-2000)+($G41-AC$1),0),IF($B$3="dm",$H41*OFFSET('Dispersion Model'!$I$72,($B$18-2000)+($G41-AC$1),0),IF($B$3="pm",$H41*OFFSET('Piston Model'!$I$72,($B$18-2000)+($G41-AC$1),0),"Wrong Code in B3")))),0)</f>
        <v>0</v>
      </c>
      <c r="AD41">
        <f ca="1">IF(AD$1&gt;$G41,IF($B$15="he",IF($B$3="em",$H41*(1-EXP(-0.05599*(AD$1-$G41)))*OFFSET('Exponential Model'!$I$72,($B$18-2000)+($G41-AD$1),0),IF($B$3="dm",$H41*(1-EXP(-0.05599*(AD$1-$G41)))*OFFSET('Dispersion Model'!$I$72,($B$18-2000)+($G41-AD$1),0),IF($B$3="pm",$H41*(1-EXP(-0.05599*(AD$1-$G41)))*OFFSET('Piston Model'!$I$72,($B$18-2000)+($G41-AD$1),0),"Wrong Code in B3"))),IF($B$3="em",$H41*OFFSET('Exponential Model'!$I$72,($B$18-2000)+($G41-AD$1),0),IF($B$3="dm",$H41*OFFSET('Dispersion Model'!$I$72,($B$18-2000)+($G41-AD$1),0),IF($B$3="pm",$H41*OFFSET('Piston Model'!$I$72,($B$18-2000)+($G41-AD$1),0),"Wrong Code in B3")))),0)</f>
        <v>0</v>
      </c>
      <c r="AE41">
        <f ca="1">IF(AE$1&gt;$G41,IF($B$15="he",IF($B$3="em",$H41*(1-EXP(-0.05599*(AE$1-$G41)))*OFFSET('Exponential Model'!$I$72,($B$18-2000)+($G41-AE$1),0),IF($B$3="dm",$H41*(1-EXP(-0.05599*(AE$1-$G41)))*OFFSET('Dispersion Model'!$I$72,($B$18-2000)+($G41-AE$1),0),IF($B$3="pm",$H41*(1-EXP(-0.05599*(AE$1-$G41)))*OFFSET('Piston Model'!$I$72,($B$18-2000)+($G41-AE$1),0),"Wrong Code in B3"))),IF($B$3="em",$H41*OFFSET('Exponential Model'!$I$72,($B$18-2000)+($G41-AE$1),0),IF($B$3="dm",$H41*OFFSET('Dispersion Model'!$I$72,($B$18-2000)+($G41-AE$1),0),IF($B$3="pm",$H41*OFFSET('Piston Model'!$I$72,($B$18-2000)+($G41-AE$1),0),"Wrong Code in B3")))),0)</f>
        <v>0</v>
      </c>
      <c r="AF41">
        <f ca="1">IF(AF$1&gt;$G41,IF($B$15="he",IF($B$3="em",$H41*(1-EXP(-0.05599*(AF$1-$G41)))*OFFSET('Exponential Model'!$I$72,($B$18-2000)+($G41-AF$1),0),IF($B$3="dm",$H41*(1-EXP(-0.05599*(AF$1-$G41)))*OFFSET('Dispersion Model'!$I$72,($B$18-2000)+($G41-AF$1),0),IF($B$3="pm",$H41*(1-EXP(-0.05599*(AF$1-$G41)))*OFFSET('Piston Model'!$I$72,($B$18-2000)+($G41-AF$1),0),"Wrong Code in B3"))),IF($B$3="em",$H41*OFFSET('Exponential Model'!$I$72,($B$18-2000)+($G41-AF$1),0),IF($B$3="dm",$H41*OFFSET('Dispersion Model'!$I$72,($B$18-2000)+($G41-AF$1),0),IF($B$3="pm",$H41*OFFSET('Piston Model'!$I$72,($B$18-2000)+($G41-AF$1),0),"Wrong Code in B3")))),0)</f>
        <v>0</v>
      </c>
      <c r="AG41">
        <f ca="1">IF(AG$1&gt;$G41,IF($B$15="he",IF($B$3="em",$H41*(1-EXP(-0.05599*(AG$1-$G41)))*OFFSET('Exponential Model'!$I$72,($B$18-2000)+($G41-AG$1),0),IF($B$3="dm",$H41*(1-EXP(-0.05599*(AG$1-$G41)))*OFFSET('Dispersion Model'!$I$72,($B$18-2000)+($G41-AG$1),0),IF($B$3="pm",$H41*(1-EXP(-0.05599*(AG$1-$G41)))*OFFSET('Piston Model'!$I$72,($B$18-2000)+($G41-AG$1),0),"Wrong Code in B3"))),IF($B$3="em",$H41*OFFSET('Exponential Model'!$I$72,($B$18-2000)+($G41-AG$1),0),IF($B$3="dm",$H41*OFFSET('Dispersion Model'!$I$72,($B$18-2000)+($G41-AG$1),0),IF($B$3="pm",$H41*OFFSET('Piston Model'!$I$72,($B$18-2000)+($G41-AG$1),0),"Wrong Code in B3")))),0)</f>
        <v>0</v>
      </c>
      <c r="AH41">
        <f ca="1">IF(AH$1&gt;$G41,IF($B$15="he",IF($B$3="em",$H41*(1-EXP(-0.05599*(AH$1-$G41)))*OFFSET('Exponential Model'!$I$72,($B$18-2000)+($G41-AH$1),0),IF($B$3="dm",$H41*(1-EXP(-0.05599*(AH$1-$G41)))*OFFSET('Dispersion Model'!$I$72,($B$18-2000)+($G41-AH$1),0),IF($B$3="pm",$H41*(1-EXP(-0.05599*(AH$1-$G41)))*OFFSET('Piston Model'!$I$72,($B$18-2000)+($G41-AH$1),0),"Wrong Code in B3"))),IF($B$3="em",$H41*OFFSET('Exponential Model'!$I$72,($B$18-2000)+($G41-AH$1),0),IF($B$3="dm",$H41*OFFSET('Dispersion Model'!$I$72,($B$18-2000)+($G41-AH$1),0),IF($B$3="pm",$H41*OFFSET('Piston Model'!$I$72,($B$18-2000)+($G41-AH$1),0),"Wrong Code in B3")))),0)</f>
        <v>0</v>
      </c>
      <c r="AI41">
        <f ca="1">IF(AI$1&gt;$G41,IF($B$15="he",IF($B$3="em",$H41*(1-EXP(-0.05599*(AI$1-$G41)))*OFFSET('Exponential Model'!$I$72,($B$18-2000)+($G41-AI$1),0),IF($B$3="dm",$H41*(1-EXP(-0.05599*(AI$1-$G41)))*OFFSET('Dispersion Model'!$I$72,($B$18-2000)+($G41-AI$1),0),IF($B$3="pm",$H41*(1-EXP(-0.05599*(AI$1-$G41)))*OFFSET('Piston Model'!$I$72,($B$18-2000)+($G41-AI$1),0),"Wrong Code in B3"))),IF($B$3="em",$H41*OFFSET('Exponential Model'!$I$72,($B$18-2000)+($G41-AI$1),0),IF($B$3="dm",$H41*OFFSET('Dispersion Model'!$I$72,($B$18-2000)+($G41-AI$1),0),IF($B$3="pm",$H41*OFFSET('Piston Model'!$I$72,($B$18-2000)+($G41-AI$1),0),"Wrong Code in B3")))),0)</f>
        <v>0</v>
      </c>
      <c r="AJ41">
        <f ca="1">IF(AJ$1&gt;$G41,IF($B$15="he",IF($B$3="em",$H41*(1-EXP(-0.05599*(AJ$1-$G41)))*OFFSET('Exponential Model'!$I$72,($B$18-2000)+($G41-AJ$1),0),IF($B$3="dm",$H41*(1-EXP(-0.05599*(AJ$1-$G41)))*OFFSET('Dispersion Model'!$I$72,($B$18-2000)+($G41-AJ$1),0),IF($B$3="pm",$H41*(1-EXP(-0.05599*(AJ$1-$G41)))*OFFSET('Piston Model'!$I$72,($B$18-2000)+($G41-AJ$1),0),"Wrong Code in B3"))),IF($B$3="em",$H41*OFFSET('Exponential Model'!$I$72,($B$18-2000)+($G41-AJ$1),0),IF($B$3="dm",$H41*OFFSET('Dispersion Model'!$I$72,($B$18-2000)+($G41-AJ$1),0),IF($B$3="pm",$H41*OFFSET('Piston Model'!$I$72,($B$18-2000)+($G41-AJ$1),0),"Wrong Code in B3")))),0)</f>
        <v>0</v>
      </c>
      <c r="AK41">
        <f ca="1">IF(AK$1&gt;$G41,IF($B$15="he",IF($B$3="em",$H41*(1-EXP(-0.05599*(AK$1-$G41)))*OFFSET('Exponential Model'!$I$72,($B$18-2000)+($G41-AK$1),0),IF($B$3="dm",$H41*(1-EXP(-0.05599*(AK$1-$G41)))*OFFSET('Dispersion Model'!$I$72,($B$18-2000)+($G41-AK$1),0),IF($B$3="pm",$H41*(1-EXP(-0.05599*(AK$1-$G41)))*OFFSET('Piston Model'!$I$72,($B$18-2000)+($G41-AK$1),0),"Wrong Code in B3"))),IF($B$3="em",$H41*OFFSET('Exponential Model'!$I$72,($B$18-2000)+($G41-AK$1),0),IF($B$3="dm",$H41*OFFSET('Dispersion Model'!$I$72,($B$18-2000)+($G41-AK$1),0),IF($B$3="pm",$H41*OFFSET('Piston Model'!$I$72,($B$18-2000)+($G41-AK$1),0),"Wrong Code in B3")))),0)</f>
        <v>0</v>
      </c>
      <c r="AL41">
        <f ca="1">IF(AL$1&gt;$G41,IF($B$15="he",IF($B$3="em",$H41*(1-EXP(-0.05599*(AL$1-$G41)))*OFFSET('Exponential Model'!$I$72,($B$18-2000)+($G41-AL$1),0),IF($B$3="dm",$H41*(1-EXP(-0.05599*(AL$1-$G41)))*OFFSET('Dispersion Model'!$I$72,($B$18-2000)+($G41-AL$1),0),IF($B$3="pm",$H41*(1-EXP(-0.05599*(AL$1-$G41)))*OFFSET('Piston Model'!$I$72,($B$18-2000)+($G41-AL$1),0),"Wrong Code in B3"))),IF($B$3="em",$H41*OFFSET('Exponential Model'!$I$72,($B$18-2000)+($G41-AL$1),0),IF($B$3="dm",$H41*OFFSET('Dispersion Model'!$I$72,($B$18-2000)+($G41-AL$1),0),IF($B$3="pm",$H41*OFFSET('Piston Model'!$I$72,($B$18-2000)+($G41-AL$1),0),"Wrong Code in B3")))),0)</f>
        <v>109.7</v>
      </c>
      <c r="AM41">
        <f ca="1">IF(AM$1&gt;$G41,IF($B$15="he",IF($B$3="em",$H41*(1-EXP(-0.05599*(AM$1-$G41)))*OFFSET('Exponential Model'!$I$72,($B$18-2000)+($G41-AM$1),0),IF($B$3="dm",$H41*(1-EXP(-0.05599*(AM$1-$G41)))*OFFSET('Dispersion Model'!$I$72,($B$18-2000)+($G41-AM$1),0),IF($B$3="pm",$H41*(1-EXP(-0.05599*(AM$1-$G41)))*OFFSET('Piston Model'!$I$72,($B$18-2000)+($G41-AM$1),0),"Wrong Code in B3"))),IF($B$3="em",$H41*OFFSET('Exponential Model'!$I$72,($B$18-2000)+($G41-AM$1),0),IF($B$3="dm",$H41*OFFSET('Dispersion Model'!$I$72,($B$18-2000)+($G41-AM$1),0),IF($B$3="pm",$H41*OFFSET('Piston Model'!$I$72,($B$18-2000)+($G41-AM$1),0),"Wrong Code in B3")))),0)</f>
        <v>0</v>
      </c>
      <c r="AN41">
        <f ca="1">IF(AN$1&gt;$G41,IF($B$15="he",IF($B$3="em",$H41*(1-EXP(-0.05599*(AN$1-$G41)))*OFFSET('Exponential Model'!$I$72,($B$18-2000)+($G41-AN$1),0),IF($B$3="dm",$H41*(1-EXP(-0.05599*(AN$1-$G41)))*OFFSET('Dispersion Model'!$I$72,($B$18-2000)+($G41-AN$1),0),IF($B$3="pm",$H41*(1-EXP(-0.05599*(AN$1-$G41)))*OFFSET('Piston Model'!$I$72,($B$18-2000)+($G41-AN$1),0),"Wrong Code in B3"))),IF($B$3="em",$H41*OFFSET('Exponential Model'!$I$72,($B$18-2000)+($G41-AN$1),0),IF($B$3="dm",$H41*OFFSET('Dispersion Model'!$I$72,($B$18-2000)+($G41-AN$1),0),IF($B$3="pm",$H41*OFFSET('Piston Model'!$I$72,($B$18-2000)+($G41-AN$1),0),"Wrong Code in B3")))),0)</f>
        <v>0</v>
      </c>
      <c r="AO41">
        <f ca="1">IF(AO$1&gt;$G41,IF($B$15="he",IF($B$3="em",$H41*(1-EXP(-0.05599*(AO$1-$G41)))*OFFSET('Exponential Model'!$I$72,($B$18-2000)+($G41-AO$1),0),IF($B$3="dm",$H41*(1-EXP(-0.05599*(AO$1-$G41)))*OFFSET('Dispersion Model'!$I$72,($B$18-2000)+($G41-AO$1),0),IF($B$3="pm",$H41*(1-EXP(-0.05599*(AO$1-$G41)))*OFFSET('Piston Model'!$I$72,($B$18-2000)+($G41-AO$1),0),"Wrong Code in B3"))),IF($B$3="em",$H41*OFFSET('Exponential Model'!$I$72,($B$18-2000)+($G41-AO$1),0),IF($B$3="dm",$H41*OFFSET('Dispersion Model'!$I$72,($B$18-2000)+($G41-AO$1),0),IF($B$3="pm",$H41*OFFSET('Piston Model'!$I$72,($B$18-2000)+($G41-AO$1),0),"Wrong Code in B3")))),0)</f>
        <v>0</v>
      </c>
      <c r="AP41">
        <f ca="1">IF(AP$1&gt;$G41,IF($B$15="he",IF($B$3="em",$H41*(1-EXP(-0.05599*(AP$1-$G41)))*OFFSET('Exponential Model'!$I$72,($B$18-2000)+($G41-AP$1),0),IF($B$3="dm",$H41*(1-EXP(-0.05599*(AP$1-$G41)))*OFFSET('Dispersion Model'!$I$72,($B$18-2000)+($G41-AP$1),0),IF($B$3="pm",$H41*(1-EXP(-0.05599*(AP$1-$G41)))*OFFSET('Piston Model'!$I$72,($B$18-2000)+($G41-AP$1),0),"Wrong Code in B3"))),IF($B$3="em",$H41*OFFSET('Exponential Model'!$I$72,($B$18-2000)+($G41-AP$1),0),IF($B$3="dm",$H41*OFFSET('Dispersion Model'!$I$72,($B$18-2000)+($G41-AP$1),0),IF($B$3="pm",$H41*OFFSET('Piston Model'!$I$72,($B$18-2000)+($G41-AP$1),0),"Wrong Code in B3")))),0)</f>
        <v>0</v>
      </c>
      <c r="AQ41">
        <f ca="1">IF(AQ$1&gt;$G41,IF($B$15="he",IF($B$3="em",$H41*(1-EXP(-0.05599*(AQ$1-$G41)))*OFFSET('Exponential Model'!$I$72,($B$18-2000)+($G41-AQ$1),0),IF($B$3="dm",$H41*(1-EXP(-0.05599*(AQ$1-$G41)))*OFFSET('Dispersion Model'!$I$72,($B$18-2000)+($G41-AQ$1),0),IF($B$3="pm",$H41*(1-EXP(-0.05599*(AQ$1-$G41)))*OFFSET('Piston Model'!$I$72,($B$18-2000)+($G41-AQ$1),0),"Wrong Code in B3"))),IF($B$3="em",$H41*OFFSET('Exponential Model'!$I$72,($B$18-2000)+($G41-AQ$1),0),IF($B$3="dm",$H41*OFFSET('Dispersion Model'!$I$72,($B$18-2000)+($G41-AQ$1),0),IF($B$3="pm",$H41*OFFSET('Piston Model'!$I$72,($B$18-2000)+($G41-AQ$1),0),"Wrong Code in B3")))),0)</f>
        <v>0</v>
      </c>
      <c r="AR41">
        <f ca="1">IF(AR$1&gt;$G41,IF($B$15="he",IF($B$3="em",$H41*(1-EXP(-0.05599*(AR$1-$G41)))*OFFSET('Exponential Model'!$I$72,($B$18-2000)+($G41-AR$1),0),IF($B$3="dm",$H41*(1-EXP(-0.05599*(AR$1-$G41)))*OFFSET('Dispersion Model'!$I$72,($B$18-2000)+($G41-AR$1),0),IF($B$3="pm",$H41*(1-EXP(-0.05599*(AR$1-$G41)))*OFFSET('Piston Model'!$I$72,($B$18-2000)+($G41-AR$1),0),"Wrong Code in B3"))),IF($B$3="em",$H41*OFFSET('Exponential Model'!$I$72,($B$18-2000)+($G41-AR$1),0),IF($B$3="dm",$H41*OFFSET('Dispersion Model'!$I$72,($B$18-2000)+($G41-AR$1),0),IF($B$3="pm",$H41*OFFSET('Piston Model'!$I$72,($B$18-2000)+($G41-AR$1),0),"Wrong Code in B3")))),0)</f>
        <v>0</v>
      </c>
      <c r="AS41">
        <f ca="1">IF(AS$1&gt;$G41,IF($B$15="he",IF($B$3="em",$H41*(1-EXP(-0.05599*(AS$1-$G41)))*OFFSET('Exponential Model'!$I$72,($B$18-2000)+($G41-AS$1),0),IF($B$3="dm",$H41*(1-EXP(-0.05599*(AS$1-$G41)))*OFFSET('Dispersion Model'!$I$72,($B$18-2000)+($G41-AS$1),0),IF($B$3="pm",$H41*(1-EXP(-0.05599*(AS$1-$G41)))*OFFSET('Piston Model'!$I$72,($B$18-2000)+($G41-AS$1),0),"Wrong Code in B3"))),IF($B$3="em",$H41*OFFSET('Exponential Model'!$I$72,($B$18-2000)+($G41-AS$1),0),IF($B$3="dm",$H41*OFFSET('Dispersion Model'!$I$72,($B$18-2000)+($G41-AS$1),0),IF($B$3="pm",$H41*OFFSET('Piston Model'!$I$72,($B$18-2000)+($G41-AS$1),0),"Wrong Code in B3")))),0)</f>
        <v>0</v>
      </c>
      <c r="AT41">
        <f ca="1">IF(AT$1&gt;$G41,IF($B$15="he",IF($B$3="em",$H41*(1-EXP(-0.05599*(AT$1-$G41)))*OFFSET('Exponential Model'!$I$72,($B$18-2000)+($G41-AT$1),0),IF($B$3="dm",$H41*(1-EXP(-0.05599*(AT$1-$G41)))*OFFSET('Dispersion Model'!$I$72,($B$18-2000)+($G41-AT$1),0),IF($B$3="pm",$H41*(1-EXP(-0.05599*(AT$1-$G41)))*OFFSET('Piston Model'!$I$72,($B$18-2000)+($G41-AT$1),0),"Wrong Code in B3"))),IF($B$3="em",$H41*OFFSET('Exponential Model'!$I$72,($B$18-2000)+($G41-AT$1),0),IF($B$3="dm",$H41*OFFSET('Dispersion Model'!$I$72,($B$18-2000)+($G41-AT$1),0),IF($B$3="pm",$H41*OFFSET('Piston Model'!$I$72,($B$18-2000)+($G41-AT$1),0),"Wrong Code in B3")))),0)</f>
        <v>0</v>
      </c>
      <c r="AU41">
        <f ca="1">IF(AU$1&gt;$G41,IF($B$15="he",IF($B$3="em",$H41*(1-EXP(-0.05599*(AU$1-$G41)))*OFFSET('Exponential Model'!$I$72,($B$18-2000)+($G41-AU$1),0),IF($B$3="dm",$H41*(1-EXP(-0.05599*(AU$1-$G41)))*OFFSET('Dispersion Model'!$I$72,($B$18-2000)+($G41-AU$1),0),IF($B$3="pm",$H41*(1-EXP(-0.05599*(AU$1-$G41)))*OFFSET('Piston Model'!$I$72,($B$18-2000)+($G41-AU$1),0),"Wrong Code in B3"))),IF($B$3="em",$H41*OFFSET('Exponential Model'!$I$72,($B$18-2000)+($G41-AU$1),0),IF($B$3="dm",$H41*OFFSET('Dispersion Model'!$I$72,($B$18-2000)+($G41-AU$1),0),IF($B$3="pm",$H41*OFFSET('Piston Model'!$I$72,($B$18-2000)+($G41-AU$1),0),"Wrong Code in B3")))),0)</f>
        <v>0</v>
      </c>
      <c r="AV41">
        <f ca="1">IF(AV$1&gt;$G41,IF($B$15="he",IF($B$3="em",$H41*(1-EXP(-0.05599*(AV$1-$G41)))*OFFSET('Exponential Model'!$I$72,($B$18-2000)+($G41-AV$1),0),IF($B$3="dm",$H41*(1-EXP(-0.05599*(AV$1-$G41)))*OFFSET('Dispersion Model'!$I$72,($B$18-2000)+($G41-AV$1),0),IF($B$3="pm",$H41*(1-EXP(-0.05599*(AV$1-$G41)))*OFFSET('Piston Model'!$I$72,($B$18-2000)+($G41-AV$1),0),"Wrong Code in B3"))),IF($B$3="em",$H41*OFFSET('Exponential Model'!$I$72,($B$18-2000)+($G41-AV$1),0),IF($B$3="dm",$H41*OFFSET('Dispersion Model'!$I$72,($B$18-2000)+($G41-AV$1),0),IF($B$3="pm",$H41*OFFSET('Piston Model'!$I$72,($B$18-2000)+($G41-AV$1),0),"Wrong Code in B3")))),0)</f>
        <v>0</v>
      </c>
      <c r="AW41">
        <f ca="1">IF(AW$1&gt;$G41,IF($B$15="he",IF($B$3="em",$H41*(1-EXP(-0.05599*(AW$1-$G41)))*OFFSET('Exponential Model'!$I$72,($B$18-2000)+($G41-AW$1),0),IF($B$3="dm",$H41*(1-EXP(-0.05599*(AW$1-$G41)))*OFFSET('Dispersion Model'!$I$72,($B$18-2000)+($G41-AW$1),0),IF($B$3="pm",$H41*(1-EXP(-0.05599*(AW$1-$G41)))*OFFSET('Piston Model'!$I$72,($B$18-2000)+($G41-AW$1),0),"Wrong Code in B3"))),IF($B$3="em",$H41*OFFSET('Exponential Model'!$I$72,($B$18-2000)+($G41-AW$1),0),IF($B$3="dm",$H41*OFFSET('Dispersion Model'!$I$72,($B$18-2000)+($G41-AW$1),0),IF($B$3="pm",$H41*OFFSET('Piston Model'!$I$72,($B$18-2000)+($G41-AW$1),0),"Wrong Code in B3")))),0)</f>
        <v>0</v>
      </c>
      <c r="AX41">
        <f ca="1">IF(AX$1&gt;$G41,IF($B$15="he",IF($B$3="em",$H41*(1-EXP(-0.05599*(AX$1-$G41)))*OFFSET('Exponential Model'!$I$72,($B$18-2000)+($G41-AX$1),0),IF($B$3="dm",$H41*(1-EXP(-0.05599*(AX$1-$G41)))*OFFSET('Dispersion Model'!$I$72,($B$18-2000)+($G41-AX$1),0),IF($B$3="pm",$H41*(1-EXP(-0.05599*(AX$1-$G41)))*OFFSET('Piston Model'!$I$72,($B$18-2000)+($G41-AX$1),0),"Wrong Code in B3"))),IF($B$3="em",$H41*OFFSET('Exponential Model'!$I$72,($B$18-2000)+($G41-AX$1),0),IF($B$3="dm",$H41*OFFSET('Dispersion Model'!$I$72,($B$18-2000)+($G41-AX$1),0),IF($B$3="pm",$H41*OFFSET('Piston Model'!$I$72,($B$18-2000)+($G41-AX$1),0),"Wrong Code in B3")))),0)</f>
        <v>0</v>
      </c>
      <c r="AY41">
        <f ca="1">IF(AY$1&gt;$G41,IF($B$15="he",IF($B$3="em",$H41*(1-EXP(-0.05599*(AY$1-$G41)))*OFFSET('Exponential Model'!$I$72,($B$18-2000)+($G41-AY$1),0),IF($B$3="dm",$H41*(1-EXP(-0.05599*(AY$1-$G41)))*OFFSET('Dispersion Model'!$I$72,($B$18-2000)+($G41-AY$1),0),IF($B$3="pm",$H41*(1-EXP(-0.05599*(AY$1-$G41)))*OFFSET('Piston Model'!$I$72,($B$18-2000)+($G41-AY$1),0),"Wrong Code in B3"))),IF($B$3="em",$H41*OFFSET('Exponential Model'!$I$72,($B$18-2000)+($G41-AY$1),0),IF($B$3="dm",$H41*OFFSET('Dispersion Model'!$I$72,($B$18-2000)+($G41-AY$1),0),IF($B$3="pm",$H41*OFFSET('Piston Model'!$I$72,($B$18-2000)+($G41-AY$1),0),"Wrong Code in B3")))),0)</f>
        <v>0</v>
      </c>
      <c r="AZ41">
        <f ca="1">IF(AZ$1&gt;$G41,IF($B$15="he",IF($B$3="em",$H41*(1-EXP(-0.05599*(AZ$1-$G41)))*OFFSET('Exponential Model'!$I$72,($B$18-2000)+($G41-AZ$1),0),IF($B$3="dm",$H41*(1-EXP(-0.05599*(AZ$1-$G41)))*OFFSET('Dispersion Model'!$I$72,($B$18-2000)+($G41-AZ$1),0),IF($B$3="pm",$H41*(1-EXP(-0.05599*(AZ$1-$G41)))*OFFSET('Piston Model'!$I$72,($B$18-2000)+($G41-AZ$1),0),"Wrong Code in B3"))),IF($B$3="em",$H41*OFFSET('Exponential Model'!$I$72,($B$18-2000)+($G41-AZ$1),0),IF($B$3="dm",$H41*OFFSET('Dispersion Model'!$I$72,($B$18-2000)+($G41-AZ$1),0),IF($B$3="pm",$H41*OFFSET('Piston Model'!$I$72,($B$18-2000)+($G41-AZ$1),0),"Wrong Code in B3")))),0)</f>
        <v>0</v>
      </c>
      <c r="BA41">
        <f ca="1">IF(BA$1&gt;$G41,IF($B$15="he",IF($B$3="em",$H41*(1-EXP(-0.05599*(BA$1-$G41)))*OFFSET('Exponential Model'!$I$72,($B$18-2000)+($G41-BA$1),0),IF($B$3="dm",$H41*(1-EXP(-0.05599*(BA$1-$G41)))*OFFSET('Dispersion Model'!$I$72,($B$18-2000)+($G41-BA$1),0),IF($B$3="pm",$H41*(1-EXP(-0.05599*(BA$1-$G41)))*OFFSET('Piston Model'!$I$72,($B$18-2000)+($G41-BA$1),0),"Wrong Code in B3"))),IF($B$3="em",$H41*OFFSET('Exponential Model'!$I$72,($B$18-2000)+($G41-BA$1),0),IF($B$3="dm",$H41*OFFSET('Dispersion Model'!$I$72,($B$18-2000)+($G41-BA$1),0),IF($B$3="pm",$H41*OFFSET('Piston Model'!$I$72,($B$18-2000)+($G41-BA$1),0),"Wrong Code in B3")))),0)</f>
        <v>0</v>
      </c>
      <c r="BB41">
        <f ca="1">IF(BB$1&gt;$G41,IF($B$15="he",IF($B$3="em",$H41*(1-EXP(-0.05599*(BB$1-$G41)))*OFFSET('Exponential Model'!$I$72,($B$18-2000)+($G41-BB$1),0),IF($B$3="dm",$H41*(1-EXP(-0.05599*(BB$1-$G41)))*OFFSET('Dispersion Model'!$I$72,($B$18-2000)+($G41-BB$1),0),IF($B$3="pm",$H41*(1-EXP(-0.05599*(BB$1-$G41)))*OFFSET('Piston Model'!$I$72,($B$18-2000)+($G41-BB$1),0),"Wrong Code in B3"))),IF($B$3="em",$H41*OFFSET('Exponential Model'!$I$72,($B$18-2000)+($G41-BB$1),0),IF($B$3="dm",$H41*OFFSET('Dispersion Model'!$I$72,($B$18-2000)+($G41-BB$1),0),IF($B$3="pm",$H41*OFFSET('Piston Model'!$I$72,($B$18-2000)+($G41-BB$1),0),"Wrong Code in B3")))),0)</f>
        <v>0</v>
      </c>
      <c r="BC41">
        <f ca="1">IF(BC$1&gt;$G41,IF($B$15="he",IF($B$3="em",$H41*(1-EXP(-0.05599*(BC$1-$G41)))*OFFSET('Exponential Model'!$I$72,($B$18-2000)+($G41-BC$1),0),IF($B$3="dm",$H41*(1-EXP(-0.05599*(BC$1-$G41)))*OFFSET('Dispersion Model'!$I$72,($B$18-2000)+($G41-BC$1),0),IF($B$3="pm",$H41*(1-EXP(-0.05599*(BC$1-$G41)))*OFFSET('Piston Model'!$I$72,($B$18-2000)+($G41-BC$1),0),"Wrong Code in B3"))),IF($B$3="em",$H41*OFFSET('Exponential Model'!$I$72,($B$18-2000)+($G41-BC$1),0),IF($B$3="dm",$H41*OFFSET('Dispersion Model'!$I$72,($B$18-2000)+($G41-BC$1),0),IF($B$3="pm",$H41*OFFSET('Piston Model'!$I$72,($B$18-2000)+($G41-BC$1),0),"Wrong Code in B3")))),0)</f>
        <v>0</v>
      </c>
      <c r="BD41">
        <f ca="1">IF(BD$1&gt;$G41,IF($B$15="he",IF($B$3="em",$H41*(1-EXP(-0.05599*(BD$1-$G41)))*OFFSET('Exponential Model'!$I$72,($B$18-2000)+($G41-BD$1),0),IF($B$3="dm",$H41*(1-EXP(-0.05599*(BD$1-$G41)))*OFFSET('Dispersion Model'!$I$72,($B$18-2000)+($G41-BD$1),0),IF($B$3="pm",$H41*(1-EXP(-0.05599*(BD$1-$G41)))*OFFSET('Piston Model'!$I$72,($B$18-2000)+($G41-BD$1),0),"Wrong Code in B3"))),IF($B$3="em",$H41*OFFSET('Exponential Model'!$I$72,($B$18-2000)+($G41-BD$1),0),IF($B$3="dm",$H41*OFFSET('Dispersion Model'!$I$72,($B$18-2000)+($G41-BD$1),0),IF($B$3="pm",$H41*OFFSET('Piston Model'!$I$72,($B$18-2000)+($G41-BD$1),0),"Wrong Code in B3")))),0)</f>
        <v>0</v>
      </c>
      <c r="BE41">
        <f ca="1">IF(BE$1&gt;$G41,IF($B$15="he",IF($B$3="em",$H41*(1-EXP(-0.05599*(BE$1-$G41)))*OFFSET('Exponential Model'!$I$72,($B$18-2000)+($G41-BE$1),0),IF($B$3="dm",$H41*(1-EXP(-0.05599*(BE$1-$G41)))*OFFSET('Dispersion Model'!$I$72,($B$18-2000)+($G41-BE$1),0),IF($B$3="pm",$H41*(1-EXP(-0.05599*(BE$1-$G41)))*OFFSET('Piston Model'!$I$72,($B$18-2000)+($G41-BE$1),0),"Wrong Code in B3"))),IF($B$3="em",$H41*OFFSET('Exponential Model'!$I$72,($B$18-2000)+($G41-BE$1),0),IF($B$3="dm",$H41*OFFSET('Dispersion Model'!$I$72,($B$18-2000)+($G41-BE$1),0),IF($B$3="pm",$H41*OFFSET('Piston Model'!$I$72,($B$18-2000)+($G41-BE$1),0),"Wrong Code in B3")))),0)</f>
        <v>0</v>
      </c>
      <c r="BF41">
        <f ca="1">IF(BF$1&gt;$G41,IF($B$15="he",IF($B$3="em",$H41*(1-EXP(-0.05599*(BF$1-$G41)))*OFFSET('Exponential Model'!$I$72,($B$18-2000)+($G41-BF$1),0),IF($B$3="dm",$H41*(1-EXP(-0.05599*(BF$1-$G41)))*OFFSET('Dispersion Model'!$I$72,($B$18-2000)+($G41-BF$1),0),IF($B$3="pm",$H41*(1-EXP(-0.05599*(BF$1-$G41)))*OFFSET('Piston Model'!$I$72,($B$18-2000)+($G41-BF$1),0),"Wrong Code in B3"))),IF($B$3="em",$H41*OFFSET('Exponential Model'!$I$72,($B$18-2000)+($G41-BF$1),0),IF($B$3="dm",$H41*OFFSET('Dispersion Model'!$I$72,($B$18-2000)+($G41-BF$1),0),IF($B$3="pm",$H41*OFFSET('Piston Model'!$I$72,($B$18-2000)+($G41-BF$1),0),"Wrong Code in B3")))),0)</f>
        <v>0</v>
      </c>
      <c r="BG41">
        <f ca="1">IF(BG$1&gt;$G41,IF($B$15="he",IF($B$3="em",$H41*(1-EXP(-0.05599*(BG$1-$G41)))*OFFSET('Exponential Model'!$I$72,($B$18-2000)+($G41-BG$1),0),IF($B$3="dm",$H41*(1-EXP(-0.05599*(BG$1-$G41)))*OFFSET('Dispersion Model'!$I$72,($B$18-2000)+($G41-BG$1),0),IF($B$3="pm",$H41*(1-EXP(-0.05599*(BG$1-$G41)))*OFFSET('Piston Model'!$I$72,($B$18-2000)+($G41-BG$1),0),"Wrong Code in B3"))),IF($B$3="em",$H41*OFFSET('Exponential Model'!$I$72,($B$18-2000)+($G41-BG$1),0),IF($B$3="dm",$H41*OFFSET('Dispersion Model'!$I$72,($B$18-2000)+($G41-BG$1),0),IF($B$3="pm",$H41*OFFSET('Piston Model'!$I$72,($B$18-2000)+($G41-BG$1),0),"Wrong Code in B3")))),0)</f>
        <v>0</v>
      </c>
    </row>
    <row r="42" spans="1:59" x14ac:dyDescent="0.15">
      <c r="G42">
        <v>1970</v>
      </c>
      <c r="H42">
        <f>IF($B$15="tr",'Tritium Input'!H51,IF($B$15="cfc",'CFC Input'!H51,IF($B$15="kr",'85Kr Input'!H51,IF($B$15="he",'Tritium Input'!H51,"Wrong Code in B12!"))))</f>
        <v>124.3</v>
      </c>
      <c r="I42">
        <f ca="1">IF(I$1&gt;$G42,IF($B$15="he",IF($B$3="em",$H42*(1-EXP(-0.05599*(I$1-$G42)))*OFFSET('Exponential Model'!$I$72,($B$18-2000)+($G42-I$1),0),IF($B$3="dm",$H42*(1-EXP(-0.05599*(I$1-$G42)))*OFFSET('Dispersion Model'!$I$72,($B$18-2000)+($G42-I$1),0),IF($B$3="pm",$H42*(1-EXP(-0.05599*(I$1-$G42)))*OFFSET('Piston Model'!$I$72,($B$18-2000)+($G42-I$1),0),"Wrong Code in B3"))),IF($B$3="em",$H42*OFFSET('Exponential Model'!$I$72,($B$18-2000)+($G42-I$1),0),IF($B$3="dm",$H42*OFFSET('Dispersion Model'!$I$72,($B$18-2000)+($G42-I$1),0),IF($B$3="pm",$H42*OFFSET('Piston Model'!$I$72,($B$18-2000)+($G42-I$1),0),"Wrong Code in B3")))),0)</f>
        <v>0</v>
      </c>
      <c r="J42">
        <f ca="1">IF(J$1&gt;$G42,IF($B$15="he",IF($B$3="em",$H42*(1-EXP(-0.05599*(J$1-$G42)))*OFFSET('Exponential Model'!$I$72,($B$18-2000)+($G42-J$1),0),IF($B$3="dm",$H42*(1-EXP(-0.05599*(J$1-$G42)))*OFFSET('Dispersion Model'!$I$72,($B$18-2000)+($G42-J$1),0),IF($B$3="pm",$H42*(1-EXP(-0.05599*(J$1-$G42)))*OFFSET('Piston Model'!$I$72,($B$18-2000)+($G42-J$1),0),"Wrong Code in B3"))),IF($B$3="em",$H42*OFFSET('Exponential Model'!$I$72,($B$18-2000)+($G42-J$1),0),IF($B$3="dm",$H42*OFFSET('Dispersion Model'!$I$72,($B$18-2000)+($G42-J$1),0),IF($B$3="pm",$H42*OFFSET('Piston Model'!$I$72,($B$18-2000)+($G42-J$1),0),"Wrong Code in B3")))),0)</f>
        <v>0</v>
      </c>
      <c r="K42">
        <f ca="1">IF(K$1&gt;$G42,IF($B$15="he",IF($B$3="em",$H42*(1-EXP(-0.05599*(K$1-$G42)))*OFFSET('Exponential Model'!$I$72,($B$18-2000)+($G42-K$1),0),IF($B$3="dm",$H42*(1-EXP(-0.05599*(K$1-$G42)))*OFFSET('Dispersion Model'!$I$72,($B$18-2000)+($G42-K$1),0),IF($B$3="pm",$H42*(1-EXP(-0.05599*(K$1-$G42)))*OFFSET('Piston Model'!$I$72,($B$18-2000)+($G42-K$1),0),"Wrong Code in B3"))),IF($B$3="em",$H42*OFFSET('Exponential Model'!$I$72,($B$18-2000)+($G42-K$1),0),IF($B$3="dm",$H42*OFFSET('Dispersion Model'!$I$72,($B$18-2000)+($G42-K$1),0),IF($B$3="pm",$H42*OFFSET('Piston Model'!$I$72,($B$18-2000)+($G42-K$1),0),"Wrong Code in B3")))),0)</f>
        <v>0</v>
      </c>
      <c r="L42">
        <f ca="1">IF(L$1&gt;$G42,IF($B$15="he",IF($B$3="em",$H42*(1-EXP(-0.05599*(L$1-$G42)))*OFFSET('Exponential Model'!$I$72,($B$18-2000)+($G42-L$1),0),IF($B$3="dm",$H42*(1-EXP(-0.05599*(L$1-$G42)))*OFFSET('Dispersion Model'!$I$72,($B$18-2000)+($G42-L$1),0),IF($B$3="pm",$H42*(1-EXP(-0.05599*(L$1-$G42)))*OFFSET('Piston Model'!$I$72,($B$18-2000)+($G42-L$1),0),"Wrong Code in B3"))),IF($B$3="em",$H42*OFFSET('Exponential Model'!$I$72,($B$18-2000)+($G42-L$1),0),IF($B$3="dm",$H42*OFFSET('Dispersion Model'!$I$72,($B$18-2000)+($G42-L$1),0),IF($B$3="pm",$H42*OFFSET('Piston Model'!$I$72,($B$18-2000)+($G42-L$1),0),"Wrong Code in B3")))),0)</f>
        <v>0</v>
      </c>
      <c r="M42">
        <f ca="1">IF(M$1&gt;$G42,IF($B$15="he",IF($B$3="em",$H42*(1-EXP(-0.05599*(M$1-$G42)))*OFFSET('Exponential Model'!$I$72,($B$18-2000)+($G42-M$1),0),IF($B$3="dm",$H42*(1-EXP(-0.05599*(M$1-$G42)))*OFFSET('Dispersion Model'!$I$72,($B$18-2000)+($G42-M$1),0),IF($B$3="pm",$H42*(1-EXP(-0.05599*(M$1-$G42)))*OFFSET('Piston Model'!$I$72,($B$18-2000)+($G42-M$1),0),"Wrong Code in B3"))),IF($B$3="em",$H42*OFFSET('Exponential Model'!$I$72,($B$18-2000)+($G42-M$1),0),IF($B$3="dm",$H42*OFFSET('Dispersion Model'!$I$72,($B$18-2000)+($G42-M$1),0),IF($B$3="pm",$H42*OFFSET('Piston Model'!$I$72,($B$18-2000)+($G42-M$1),0),"Wrong Code in B3")))),0)</f>
        <v>0</v>
      </c>
      <c r="N42">
        <f ca="1">IF(N$1&gt;$G42,IF($B$15="he",IF($B$3="em",$H42*(1-EXP(-0.05599*(N$1-$G42)))*OFFSET('Exponential Model'!$I$72,($B$18-2000)+($G42-N$1),0),IF($B$3="dm",$H42*(1-EXP(-0.05599*(N$1-$G42)))*OFFSET('Dispersion Model'!$I$72,($B$18-2000)+($G42-N$1),0),IF($B$3="pm",$H42*(1-EXP(-0.05599*(N$1-$G42)))*OFFSET('Piston Model'!$I$72,($B$18-2000)+($G42-N$1),0),"Wrong Code in B3"))),IF($B$3="em",$H42*OFFSET('Exponential Model'!$I$72,($B$18-2000)+($G42-N$1),0),IF($B$3="dm",$H42*OFFSET('Dispersion Model'!$I$72,($B$18-2000)+($G42-N$1),0),IF($B$3="pm",$H42*OFFSET('Piston Model'!$I$72,($B$18-2000)+($G42-N$1),0),"Wrong Code in B3")))),0)</f>
        <v>0</v>
      </c>
      <c r="O42">
        <f ca="1">IF(O$1&gt;$G42,IF($B$15="he",IF($B$3="em",$H42*(1-EXP(-0.05599*(O$1-$G42)))*OFFSET('Exponential Model'!$I$72,($B$18-2000)+($G42-O$1),0),IF($B$3="dm",$H42*(1-EXP(-0.05599*(O$1-$G42)))*OFFSET('Dispersion Model'!$I$72,($B$18-2000)+($G42-O$1),0),IF($B$3="pm",$H42*(1-EXP(-0.05599*(O$1-$G42)))*OFFSET('Piston Model'!$I$72,($B$18-2000)+($G42-O$1),0),"Wrong Code in B3"))),IF($B$3="em",$H42*OFFSET('Exponential Model'!$I$72,($B$18-2000)+($G42-O$1),0),IF($B$3="dm",$H42*OFFSET('Dispersion Model'!$I$72,($B$18-2000)+($G42-O$1),0),IF($B$3="pm",$H42*OFFSET('Piston Model'!$I$72,($B$18-2000)+($G42-O$1),0),"Wrong Code in B3")))),0)</f>
        <v>0</v>
      </c>
      <c r="P42">
        <f ca="1">IF(P$1&gt;$G42,IF($B$15="he",IF($B$3="em",$H42*(1-EXP(-0.05599*(P$1-$G42)))*OFFSET('Exponential Model'!$I$72,($B$18-2000)+($G42-P$1),0),IF($B$3="dm",$H42*(1-EXP(-0.05599*(P$1-$G42)))*OFFSET('Dispersion Model'!$I$72,($B$18-2000)+($G42-P$1),0),IF($B$3="pm",$H42*(1-EXP(-0.05599*(P$1-$G42)))*OFFSET('Piston Model'!$I$72,($B$18-2000)+($G42-P$1),0),"Wrong Code in B3"))),IF($B$3="em",$H42*OFFSET('Exponential Model'!$I$72,($B$18-2000)+($G42-P$1),0),IF($B$3="dm",$H42*OFFSET('Dispersion Model'!$I$72,($B$18-2000)+($G42-P$1),0),IF($B$3="pm",$H42*OFFSET('Piston Model'!$I$72,($B$18-2000)+($G42-P$1),0),"Wrong Code in B3")))),0)</f>
        <v>0</v>
      </c>
      <c r="Q42">
        <f ca="1">IF(Q$1&gt;$G42,IF($B$15="he",IF($B$3="em",$H42*(1-EXP(-0.05599*(Q$1-$G42)))*OFFSET('Exponential Model'!$I$72,($B$18-2000)+($G42-Q$1),0),IF($B$3="dm",$H42*(1-EXP(-0.05599*(Q$1-$G42)))*OFFSET('Dispersion Model'!$I$72,($B$18-2000)+($G42-Q$1),0),IF($B$3="pm",$H42*(1-EXP(-0.05599*(Q$1-$G42)))*OFFSET('Piston Model'!$I$72,($B$18-2000)+($G42-Q$1),0),"Wrong Code in B3"))),IF($B$3="em",$H42*OFFSET('Exponential Model'!$I$72,($B$18-2000)+($G42-Q$1),0),IF($B$3="dm",$H42*OFFSET('Dispersion Model'!$I$72,($B$18-2000)+($G42-Q$1),0),IF($B$3="pm",$H42*OFFSET('Piston Model'!$I$72,($B$18-2000)+($G42-Q$1),0),"Wrong Code in B3")))),0)</f>
        <v>0</v>
      </c>
      <c r="R42">
        <f ca="1">IF(R$1&gt;$G42,IF($B$15="he",IF($B$3="em",$H42*(1-EXP(-0.05599*(R$1-$G42)))*OFFSET('Exponential Model'!$I$72,($B$18-2000)+($G42-R$1),0),IF($B$3="dm",$H42*(1-EXP(-0.05599*(R$1-$G42)))*OFFSET('Dispersion Model'!$I$72,($B$18-2000)+($G42-R$1),0),IF($B$3="pm",$H42*(1-EXP(-0.05599*(R$1-$G42)))*OFFSET('Piston Model'!$I$72,($B$18-2000)+($G42-R$1),0),"Wrong Code in B3"))),IF($B$3="em",$H42*OFFSET('Exponential Model'!$I$72,($B$18-2000)+($G42-R$1),0),IF($B$3="dm",$H42*OFFSET('Dispersion Model'!$I$72,($B$18-2000)+($G42-R$1),0),IF($B$3="pm",$H42*OFFSET('Piston Model'!$I$72,($B$18-2000)+($G42-R$1),0),"Wrong Code in B3")))),0)</f>
        <v>0</v>
      </c>
      <c r="S42">
        <f ca="1">IF(S$1&gt;$G42,IF($B$15="he",IF($B$3="em",$H42*(1-EXP(-0.05599*(S$1-$G42)))*OFFSET('Exponential Model'!$I$72,($B$18-2000)+($G42-S$1),0),IF($B$3="dm",$H42*(1-EXP(-0.05599*(S$1-$G42)))*OFFSET('Dispersion Model'!$I$72,($B$18-2000)+($G42-S$1),0),IF($B$3="pm",$H42*(1-EXP(-0.05599*(S$1-$G42)))*OFFSET('Piston Model'!$I$72,($B$18-2000)+($G42-S$1),0),"Wrong Code in B3"))),IF($B$3="em",$H42*OFFSET('Exponential Model'!$I$72,($B$18-2000)+($G42-S$1),0),IF($B$3="dm",$H42*OFFSET('Dispersion Model'!$I$72,($B$18-2000)+($G42-S$1),0),IF($B$3="pm",$H42*OFFSET('Piston Model'!$I$72,($B$18-2000)+($G42-S$1),0),"Wrong Code in B3")))),0)</f>
        <v>0</v>
      </c>
      <c r="T42">
        <f ca="1">IF(T$1&gt;$G42,IF($B$15="he",IF($B$3="em",$H42*(1-EXP(-0.05599*(T$1-$G42)))*OFFSET('Exponential Model'!$I$72,($B$18-2000)+($G42-T$1),0),IF($B$3="dm",$H42*(1-EXP(-0.05599*(T$1-$G42)))*OFFSET('Dispersion Model'!$I$72,($B$18-2000)+($G42-T$1),0),IF($B$3="pm",$H42*(1-EXP(-0.05599*(T$1-$G42)))*OFFSET('Piston Model'!$I$72,($B$18-2000)+($G42-T$1),0),"Wrong Code in B3"))),IF($B$3="em",$H42*OFFSET('Exponential Model'!$I$72,($B$18-2000)+($G42-T$1),0),IF($B$3="dm",$H42*OFFSET('Dispersion Model'!$I$72,($B$18-2000)+($G42-T$1),0),IF($B$3="pm",$H42*OFFSET('Piston Model'!$I$72,($B$18-2000)+($G42-T$1),0),"Wrong Code in B3")))),0)</f>
        <v>0</v>
      </c>
      <c r="U42">
        <f ca="1">IF(U$1&gt;$G42,IF($B$15="he",IF($B$3="em",$H42*(1-EXP(-0.05599*(U$1-$G42)))*OFFSET('Exponential Model'!$I$72,($B$18-2000)+($G42-U$1),0),IF($B$3="dm",$H42*(1-EXP(-0.05599*(U$1-$G42)))*OFFSET('Dispersion Model'!$I$72,($B$18-2000)+($G42-U$1),0),IF($B$3="pm",$H42*(1-EXP(-0.05599*(U$1-$G42)))*OFFSET('Piston Model'!$I$72,($B$18-2000)+($G42-U$1),0),"Wrong Code in B3"))),IF($B$3="em",$H42*OFFSET('Exponential Model'!$I$72,($B$18-2000)+($G42-U$1),0),IF($B$3="dm",$H42*OFFSET('Dispersion Model'!$I$72,($B$18-2000)+($G42-U$1),0),IF($B$3="pm",$H42*OFFSET('Piston Model'!$I$72,($B$18-2000)+($G42-U$1),0),"Wrong Code in B3")))),0)</f>
        <v>0</v>
      </c>
      <c r="V42">
        <f ca="1">IF(V$1&gt;$G42,IF($B$15="he",IF($B$3="em",$H42*(1-EXP(-0.05599*(V$1-$G42)))*OFFSET('Exponential Model'!$I$72,($B$18-2000)+($G42-V$1),0),IF($B$3="dm",$H42*(1-EXP(-0.05599*(V$1-$G42)))*OFFSET('Dispersion Model'!$I$72,($B$18-2000)+($G42-V$1),0),IF($B$3="pm",$H42*(1-EXP(-0.05599*(V$1-$G42)))*OFFSET('Piston Model'!$I$72,($B$18-2000)+($G42-V$1),0),"Wrong Code in B3"))),IF($B$3="em",$H42*OFFSET('Exponential Model'!$I$72,($B$18-2000)+($G42-V$1),0),IF($B$3="dm",$H42*OFFSET('Dispersion Model'!$I$72,($B$18-2000)+($G42-V$1),0),IF($B$3="pm",$H42*OFFSET('Piston Model'!$I$72,($B$18-2000)+($G42-V$1),0),"Wrong Code in B3")))),0)</f>
        <v>0</v>
      </c>
      <c r="W42">
        <f ca="1">IF(W$1&gt;$G42,IF($B$15="he",IF($B$3="em",$H42*(1-EXP(-0.05599*(W$1-$G42)))*OFFSET('Exponential Model'!$I$72,($B$18-2000)+($G42-W$1),0),IF($B$3="dm",$H42*(1-EXP(-0.05599*(W$1-$G42)))*OFFSET('Dispersion Model'!$I$72,($B$18-2000)+($G42-W$1),0),IF($B$3="pm",$H42*(1-EXP(-0.05599*(W$1-$G42)))*OFFSET('Piston Model'!$I$72,($B$18-2000)+($G42-W$1),0),"Wrong Code in B3"))),IF($B$3="em",$H42*OFFSET('Exponential Model'!$I$72,($B$18-2000)+($G42-W$1),0),IF($B$3="dm",$H42*OFFSET('Dispersion Model'!$I$72,($B$18-2000)+($G42-W$1),0),IF($B$3="pm",$H42*OFFSET('Piston Model'!$I$72,($B$18-2000)+($G42-W$1),0),"Wrong Code in B3")))),0)</f>
        <v>0</v>
      </c>
      <c r="X42">
        <f ca="1">IF(X$1&gt;$G42,IF($B$15="he",IF($B$3="em",$H42*(1-EXP(-0.05599*(X$1-$G42)))*OFFSET('Exponential Model'!$I$72,($B$18-2000)+($G42-X$1),0),IF($B$3="dm",$H42*(1-EXP(-0.05599*(X$1-$G42)))*OFFSET('Dispersion Model'!$I$72,($B$18-2000)+($G42-X$1),0),IF($B$3="pm",$H42*(1-EXP(-0.05599*(X$1-$G42)))*OFFSET('Piston Model'!$I$72,($B$18-2000)+($G42-X$1),0),"Wrong Code in B3"))),IF($B$3="em",$H42*OFFSET('Exponential Model'!$I$72,($B$18-2000)+($G42-X$1),0),IF($B$3="dm",$H42*OFFSET('Dispersion Model'!$I$72,($B$18-2000)+($G42-X$1),0),IF($B$3="pm",$H42*OFFSET('Piston Model'!$I$72,($B$18-2000)+($G42-X$1),0),"Wrong Code in B3")))),0)</f>
        <v>0</v>
      </c>
      <c r="Y42">
        <f ca="1">IF(Y$1&gt;$G42,IF($B$15="he",IF($B$3="em",$H42*(1-EXP(-0.05599*(Y$1-$G42)))*OFFSET('Exponential Model'!$I$72,($B$18-2000)+($G42-Y$1),0),IF($B$3="dm",$H42*(1-EXP(-0.05599*(Y$1-$G42)))*OFFSET('Dispersion Model'!$I$72,($B$18-2000)+($G42-Y$1),0),IF($B$3="pm",$H42*(1-EXP(-0.05599*(Y$1-$G42)))*OFFSET('Piston Model'!$I$72,($B$18-2000)+($G42-Y$1),0),"Wrong Code in B3"))),IF($B$3="em",$H42*OFFSET('Exponential Model'!$I$72,($B$18-2000)+($G42-Y$1),0),IF($B$3="dm",$H42*OFFSET('Dispersion Model'!$I$72,($B$18-2000)+($G42-Y$1),0),IF($B$3="pm",$H42*OFFSET('Piston Model'!$I$72,($B$18-2000)+($G42-Y$1),0),"Wrong Code in B3")))),0)</f>
        <v>0</v>
      </c>
      <c r="Z42">
        <f ca="1">IF(Z$1&gt;$G42,IF($B$15="he",IF($B$3="em",$H42*(1-EXP(-0.05599*(Z$1-$G42)))*OFFSET('Exponential Model'!$I$72,($B$18-2000)+($G42-Z$1),0),IF($B$3="dm",$H42*(1-EXP(-0.05599*(Z$1-$G42)))*OFFSET('Dispersion Model'!$I$72,($B$18-2000)+($G42-Z$1),0),IF($B$3="pm",$H42*(1-EXP(-0.05599*(Z$1-$G42)))*OFFSET('Piston Model'!$I$72,($B$18-2000)+($G42-Z$1),0),"Wrong Code in B3"))),IF($B$3="em",$H42*OFFSET('Exponential Model'!$I$72,($B$18-2000)+($G42-Z$1),0),IF($B$3="dm",$H42*OFFSET('Dispersion Model'!$I$72,($B$18-2000)+($G42-Z$1),0),IF($B$3="pm",$H42*OFFSET('Piston Model'!$I$72,($B$18-2000)+($G42-Z$1),0),"Wrong Code in B3")))),0)</f>
        <v>0</v>
      </c>
      <c r="AA42">
        <f ca="1">IF(AA$1&gt;$G42,IF($B$15="he",IF($B$3="em",$H42*(1-EXP(-0.05599*(AA$1-$G42)))*OFFSET('Exponential Model'!$I$72,($B$18-2000)+($G42-AA$1),0),IF($B$3="dm",$H42*(1-EXP(-0.05599*(AA$1-$G42)))*OFFSET('Dispersion Model'!$I$72,($B$18-2000)+($G42-AA$1),0),IF($B$3="pm",$H42*(1-EXP(-0.05599*(AA$1-$G42)))*OFFSET('Piston Model'!$I$72,($B$18-2000)+($G42-AA$1),0),"Wrong Code in B3"))),IF($B$3="em",$H42*OFFSET('Exponential Model'!$I$72,($B$18-2000)+($G42-AA$1),0),IF($B$3="dm",$H42*OFFSET('Dispersion Model'!$I$72,($B$18-2000)+($G42-AA$1),0),IF($B$3="pm",$H42*OFFSET('Piston Model'!$I$72,($B$18-2000)+($G42-AA$1),0),"Wrong Code in B3")))),0)</f>
        <v>0</v>
      </c>
      <c r="AB42">
        <f ca="1">IF(AB$1&gt;$G42,IF($B$15="he",IF($B$3="em",$H42*(1-EXP(-0.05599*(AB$1-$G42)))*OFFSET('Exponential Model'!$I$72,($B$18-2000)+($G42-AB$1),0),IF($B$3="dm",$H42*(1-EXP(-0.05599*(AB$1-$G42)))*OFFSET('Dispersion Model'!$I$72,($B$18-2000)+($G42-AB$1),0),IF($B$3="pm",$H42*(1-EXP(-0.05599*(AB$1-$G42)))*OFFSET('Piston Model'!$I$72,($B$18-2000)+($G42-AB$1),0),"Wrong Code in B3"))),IF($B$3="em",$H42*OFFSET('Exponential Model'!$I$72,($B$18-2000)+($G42-AB$1),0),IF($B$3="dm",$H42*OFFSET('Dispersion Model'!$I$72,($B$18-2000)+($G42-AB$1),0),IF($B$3="pm",$H42*OFFSET('Piston Model'!$I$72,($B$18-2000)+($G42-AB$1),0),"Wrong Code in B3")))),0)</f>
        <v>0</v>
      </c>
      <c r="AC42">
        <f ca="1">IF(AC$1&gt;$G42,IF($B$15="he",IF($B$3="em",$H42*(1-EXP(-0.05599*(AC$1-$G42)))*OFFSET('Exponential Model'!$I$72,($B$18-2000)+($G42-AC$1),0),IF($B$3="dm",$H42*(1-EXP(-0.05599*(AC$1-$G42)))*OFFSET('Dispersion Model'!$I$72,($B$18-2000)+($G42-AC$1),0),IF($B$3="pm",$H42*(1-EXP(-0.05599*(AC$1-$G42)))*OFFSET('Piston Model'!$I$72,($B$18-2000)+($G42-AC$1),0),"Wrong Code in B3"))),IF($B$3="em",$H42*OFFSET('Exponential Model'!$I$72,($B$18-2000)+($G42-AC$1),0),IF($B$3="dm",$H42*OFFSET('Dispersion Model'!$I$72,($B$18-2000)+($G42-AC$1),0),IF($B$3="pm",$H42*OFFSET('Piston Model'!$I$72,($B$18-2000)+($G42-AC$1),0),"Wrong Code in B3")))),0)</f>
        <v>0</v>
      </c>
      <c r="AD42">
        <f ca="1">IF(AD$1&gt;$G42,IF($B$15="he",IF($B$3="em",$H42*(1-EXP(-0.05599*(AD$1-$G42)))*OFFSET('Exponential Model'!$I$72,($B$18-2000)+($G42-AD$1),0),IF($B$3="dm",$H42*(1-EXP(-0.05599*(AD$1-$G42)))*OFFSET('Dispersion Model'!$I$72,($B$18-2000)+($G42-AD$1),0),IF($B$3="pm",$H42*(1-EXP(-0.05599*(AD$1-$G42)))*OFFSET('Piston Model'!$I$72,($B$18-2000)+($G42-AD$1),0),"Wrong Code in B3"))),IF($B$3="em",$H42*OFFSET('Exponential Model'!$I$72,($B$18-2000)+($G42-AD$1),0),IF($B$3="dm",$H42*OFFSET('Dispersion Model'!$I$72,($B$18-2000)+($G42-AD$1),0),IF($B$3="pm",$H42*OFFSET('Piston Model'!$I$72,($B$18-2000)+($G42-AD$1),0),"Wrong Code in B3")))),0)</f>
        <v>0</v>
      </c>
      <c r="AE42">
        <f ca="1">IF(AE$1&gt;$G42,IF($B$15="he",IF($B$3="em",$H42*(1-EXP(-0.05599*(AE$1-$G42)))*OFFSET('Exponential Model'!$I$72,($B$18-2000)+($G42-AE$1),0),IF($B$3="dm",$H42*(1-EXP(-0.05599*(AE$1-$G42)))*OFFSET('Dispersion Model'!$I$72,($B$18-2000)+($G42-AE$1),0),IF($B$3="pm",$H42*(1-EXP(-0.05599*(AE$1-$G42)))*OFFSET('Piston Model'!$I$72,($B$18-2000)+($G42-AE$1),0),"Wrong Code in B3"))),IF($B$3="em",$H42*OFFSET('Exponential Model'!$I$72,($B$18-2000)+($G42-AE$1),0),IF($B$3="dm",$H42*OFFSET('Dispersion Model'!$I$72,($B$18-2000)+($G42-AE$1),0),IF($B$3="pm",$H42*OFFSET('Piston Model'!$I$72,($B$18-2000)+($G42-AE$1),0),"Wrong Code in B3")))),0)</f>
        <v>0</v>
      </c>
      <c r="AF42">
        <f ca="1">IF(AF$1&gt;$G42,IF($B$15="he",IF($B$3="em",$H42*(1-EXP(-0.05599*(AF$1-$G42)))*OFFSET('Exponential Model'!$I$72,($B$18-2000)+($G42-AF$1),0),IF($B$3="dm",$H42*(1-EXP(-0.05599*(AF$1-$G42)))*OFFSET('Dispersion Model'!$I$72,($B$18-2000)+($G42-AF$1),0),IF($B$3="pm",$H42*(1-EXP(-0.05599*(AF$1-$G42)))*OFFSET('Piston Model'!$I$72,($B$18-2000)+($G42-AF$1),0),"Wrong Code in B3"))),IF($B$3="em",$H42*OFFSET('Exponential Model'!$I$72,($B$18-2000)+($G42-AF$1),0),IF($B$3="dm",$H42*OFFSET('Dispersion Model'!$I$72,($B$18-2000)+($G42-AF$1),0),IF($B$3="pm",$H42*OFFSET('Piston Model'!$I$72,($B$18-2000)+($G42-AF$1),0),"Wrong Code in B3")))),0)</f>
        <v>0</v>
      </c>
      <c r="AG42">
        <f ca="1">IF(AG$1&gt;$G42,IF($B$15="he",IF($B$3="em",$H42*(1-EXP(-0.05599*(AG$1-$G42)))*OFFSET('Exponential Model'!$I$72,($B$18-2000)+($G42-AG$1),0),IF($B$3="dm",$H42*(1-EXP(-0.05599*(AG$1-$G42)))*OFFSET('Dispersion Model'!$I$72,($B$18-2000)+($G42-AG$1),0),IF($B$3="pm",$H42*(1-EXP(-0.05599*(AG$1-$G42)))*OFFSET('Piston Model'!$I$72,($B$18-2000)+($G42-AG$1),0),"Wrong Code in B3"))),IF($B$3="em",$H42*OFFSET('Exponential Model'!$I$72,($B$18-2000)+($G42-AG$1),0),IF($B$3="dm",$H42*OFFSET('Dispersion Model'!$I$72,($B$18-2000)+($G42-AG$1),0),IF($B$3="pm",$H42*OFFSET('Piston Model'!$I$72,($B$18-2000)+($G42-AG$1),0),"Wrong Code in B3")))),0)</f>
        <v>0</v>
      </c>
      <c r="AH42">
        <f ca="1">IF(AH$1&gt;$G42,IF($B$15="he",IF($B$3="em",$H42*(1-EXP(-0.05599*(AH$1-$G42)))*OFFSET('Exponential Model'!$I$72,($B$18-2000)+($G42-AH$1),0),IF($B$3="dm",$H42*(1-EXP(-0.05599*(AH$1-$G42)))*OFFSET('Dispersion Model'!$I$72,($B$18-2000)+($G42-AH$1),0),IF($B$3="pm",$H42*(1-EXP(-0.05599*(AH$1-$G42)))*OFFSET('Piston Model'!$I$72,($B$18-2000)+($G42-AH$1),0),"Wrong Code in B3"))),IF($B$3="em",$H42*OFFSET('Exponential Model'!$I$72,($B$18-2000)+($G42-AH$1),0),IF($B$3="dm",$H42*OFFSET('Dispersion Model'!$I$72,($B$18-2000)+($G42-AH$1),0),IF($B$3="pm",$H42*OFFSET('Piston Model'!$I$72,($B$18-2000)+($G42-AH$1),0),"Wrong Code in B3")))),0)</f>
        <v>0</v>
      </c>
      <c r="AI42">
        <f ca="1">IF(AI$1&gt;$G42,IF($B$15="he",IF($B$3="em",$H42*(1-EXP(-0.05599*(AI$1-$G42)))*OFFSET('Exponential Model'!$I$72,($B$18-2000)+($G42-AI$1),0),IF($B$3="dm",$H42*(1-EXP(-0.05599*(AI$1-$G42)))*OFFSET('Dispersion Model'!$I$72,($B$18-2000)+($G42-AI$1),0),IF($B$3="pm",$H42*(1-EXP(-0.05599*(AI$1-$G42)))*OFFSET('Piston Model'!$I$72,($B$18-2000)+($G42-AI$1),0),"Wrong Code in B3"))),IF($B$3="em",$H42*OFFSET('Exponential Model'!$I$72,($B$18-2000)+($G42-AI$1),0),IF($B$3="dm",$H42*OFFSET('Dispersion Model'!$I$72,($B$18-2000)+($G42-AI$1),0),IF($B$3="pm",$H42*OFFSET('Piston Model'!$I$72,($B$18-2000)+($G42-AI$1),0),"Wrong Code in B3")))),0)</f>
        <v>0</v>
      </c>
      <c r="AJ42">
        <f ca="1">IF(AJ$1&gt;$G42,IF($B$15="he",IF($B$3="em",$H42*(1-EXP(-0.05599*(AJ$1-$G42)))*OFFSET('Exponential Model'!$I$72,($B$18-2000)+($G42-AJ$1),0),IF($B$3="dm",$H42*(1-EXP(-0.05599*(AJ$1-$G42)))*OFFSET('Dispersion Model'!$I$72,($B$18-2000)+($G42-AJ$1),0),IF($B$3="pm",$H42*(1-EXP(-0.05599*(AJ$1-$G42)))*OFFSET('Piston Model'!$I$72,($B$18-2000)+($G42-AJ$1),0),"Wrong Code in B3"))),IF($B$3="em",$H42*OFFSET('Exponential Model'!$I$72,($B$18-2000)+($G42-AJ$1),0),IF($B$3="dm",$H42*OFFSET('Dispersion Model'!$I$72,($B$18-2000)+($G42-AJ$1),0),IF($B$3="pm",$H42*OFFSET('Piston Model'!$I$72,($B$18-2000)+($G42-AJ$1),0),"Wrong Code in B3")))),0)</f>
        <v>0</v>
      </c>
      <c r="AK42">
        <f ca="1">IF(AK$1&gt;$G42,IF($B$15="he",IF($B$3="em",$H42*(1-EXP(-0.05599*(AK$1-$G42)))*OFFSET('Exponential Model'!$I$72,($B$18-2000)+($G42-AK$1),0),IF($B$3="dm",$H42*(1-EXP(-0.05599*(AK$1-$G42)))*OFFSET('Dispersion Model'!$I$72,($B$18-2000)+($G42-AK$1),0),IF($B$3="pm",$H42*(1-EXP(-0.05599*(AK$1-$G42)))*OFFSET('Piston Model'!$I$72,($B$18-2000)+($G42-AK$1),0),"Wrong Code in B3"))),IF($B$3="em",$H42*OFFSET('Exponential Model'!$I$72,($B$18-2000)+($G42-AK$1),0),IF($B$3="dm",$H42*OFFSET('Dispersion Model'!$I$72,($B$18-2000)+($G42-AK$1),0),IF($B$3="pm",$H42*OFFSET('Piston Model'!$I$72,($B$18-2000)+($G42-AK$1),0),"Wrong Code in B3")))),0)</f>
        <v>0</v>
      </c>
      <c r="AL42">
        <f ca="1">IF(AL$1&gt;$G42,IF($B$15="he",IF($B$3="em",$H42*(1-EXP(-0.05599*(AL$1-$G42)))*OFFSET('Exponential Model'!$I$72,($B$18-2000)+($G42-AL$1),0),IF($B$3="dm",$H42*(1-EXP(-0.05599*(AL$1-$G42)))*OFFSET('Dispersion Model'!$I$72,($B$18-2000)+($G42-AL$1),0),IF($B$3="pm",$H42*(1-EXP(-0.05599*(AL$1-$G42)))*OFFSET('Piston Model'!$I$72,($B$18-2000)+($G42-AL$1),0),"Wrong Code in B3"))),IF($B$3="em",$H42*OFFSET('Exponential Model'!$I$72,($B$18-2000)+($G42-AL$1),0),IF($B$3="dm",$H42*OFFSET('Dispersion Model'!$I$72,($B$18-2000)+($G42-AL$1),0),IF($B$3="pm",$H42*OFFSET('Piston Model'!$I$72,($B$18-2000)+($G42-AL$1),0),"Wrong Code in B3")))),0)</f>
        <v>0</v>
      </c>
      <c r="AM42">
        <f ca="1">IF(AM$1&gt;$G42,IF($B$15="he",IF($B$3="em",$H42*(1-EXP(-0.05599*(AM$1-$G42)))*OFFSET('Exponential Model'!$I$72,($B$18-2000)+($G42-AM$1),0),IF($B$3="dm",$H42*(1-EXP(-0.05599*(AM$1-$G42)))*OFFSET('Dispersion Model'!$I$72,($B$18-2000)+($G42-AM$1),0),IF($B$3="pm",$H42*(1-EXP(-0.05599*(AM$1-$G42)))*OFFSET('Piston Model'!$I$72,($B$18-2000)+($G42-AM$1),0),"Wrong Code in B3"))),IF($B$3="em",$H42*OFFSET('Exponential Model'!$I$72,($B$18-2000)+($G42-AM$1),0),IF($B$3="dm",$H42*OFFSET('Dispersion Model'!$I$72,($B$18-2000)+($G42-AM$1),0),IF($B$3="pm",$H42*OFFSET('Piston Model'!$I$72,($B$18-2000)+($G42-AM$1),0),"Wrong Code in B3")))),0)</f>
        <v>124.3</v>
      </c>
      <c r="AN42">
        <f ca="1">IF(AN$1&gt;$G42,IF($B$15="he",IF($B$3="em",$H42*(1-EXP(-0.05599*(AN$1-$G42)))*OFFSET('Exponential Model'!$I$72,($B$18-2000)+($G42-AN$1),0),IF($B$3="dm",$H42*(1-EXP(-0.05599*(AN$1-$G42)))*OFFSET('Dispersion Model'!$I$72,($B$18-2000)+($G42-AN$1),0),IF($B$3="pm",$H42*(1-EXP(-0.05599*(AN$1-$G42)))*OFFSET('Piston Model'!$I$72,($B$18-2000)+($G42-AN$1),0),"Wrong Code in B3"))),IF($B$3="em",$H42*OFFSET('Exponential Model'!$I$72,($B$18-2000)+($G42-AN$1),0),IF($B$3="dm",$H42*OFFSET('Dispersion Model'!$I$72,($B$18-2000)+($G42-AN$1),0),IF($B$3="pm",$H42*OFFSET('Piston Model'!$I$72,($B$18-2000)+($G42-AN$1),0),"Wrong Code in B3")))),0)</f>
        <v>0</v>
      </c>
      <c r="AO42">
        <f ca="1">IF(AO$1&gt;$G42,IF($B$15="he",IF($B$3="em",$H42*(1-EXP(-0.05599*(AO$1-$G42)))*OFFSET('Exponential Model'!$I$72,($B$18-2000)+($G42-AO$1),0),IF($B$3="dm",$H42*(1-EXP(-0.05599*(AO$1-$G42)))*OFFSET('Dispersion Model'!$I$72,($B$18-2000)+($G42-AO$1),0),IF($B$3="pm",$H42*(1-EXP(-0.05599*(AO$1-$G42)))*OFFSET('Piston Model'!$I$72,($B$18-2000)+($G42-AO$1),0),"Wrong Code in B3"))),IF($B$3="em",$H42*OFFSET('Exponential Model'!$I$72,($B$18-2000)+($G42-AO$1),0),IF($B$3="dm",$H42*OFFSET('Dispersion Model'!$I$72,($B$18-2000)+($G42-AO$1),0),IF($B$3="pm",$H42*OFFSET('Piston Model'!$I$72,($B$18-2000)+($G42-AO$1),0),"Wrong Code in B3")))),0)</f>
        <v>0</v>
      </c>
      <c r="AP42">
        <f ca="1">IF(AP$1&gt;$G42,IF($B$15="he",IF($B$3="em",$H42*(1-EXP(-0.05599*(AP$1-$G42)))*OFFSET('Exponential Model'!$I$72,($B$18-2000)+($G42-AP$1),0),IF($B$3="dm",$H42*(1-EXP(-0.05599*(AP$1-$G42)))*OFFSET('Dispersion Model'!$I$72,($B$18-2000)+($G42-AP$1),0),IF($B$3="pm",$H42*(1-EXP(-0.05599*(AP$1-$G42)))*OFFSET('Piston Model'!$I$72,($B$18-2000)+($G42-AP$1),0),"Wrong Code in B3"))),IF($B$3="em",$H42*OFFSET('Exponential Model'!$I$72,($B$18-2000)+($G42-AP$1),0),IF($B$3="dm",$H42*OFFSET('Dispersion Model'!$I$72,($B$18-2000)+($G42-AP$1),0),IF($B$3="pm",$H42*OFFSET('Piston Model'!$I$72,($B$18-2000)+($G42-AP$1),0),"Wrong Code in B3")))),0)</f>
        <v>0</v>
      </c>
      <c r="AQ42">
        <f ca="1">IF(AQ$1&gt;$G42,IF($B$15="he",IF($B$3="em",$H42*(1-EXP(-0.05599*(AQ$1-$G42)))*OFFSET('Exponential Model'!$I$72,($B$18-2000)+($G42-AQ$1),0),IF($B$3="dm",$H42*(1-EXP(-0.05599*(AQ$1-$G42)))*OFFSET('Dispersion Model'!$I$72,($B$18-2000)+($G42-AQ$1),0),IF($B$3="pm",$H42*(1-EXP(-0.05599*(AQ$1-$G42)))*OFFSET('Piston Model'!$I$72,($B$18-2000)+($G42-AQ$1),0),"Wrong Code in B3"))),IF($B$3="em",$H42*OFFSET('Exponential Model'!$I$72,($B$18-2000)+($G42-AQ$1),0),IF($B$3="dm",$H42*OFFSET('Dispersion Model'!$I$72,($B$18-2000)+($G42-AQ$1),0),IF($B$3="pm",$H42*OFFSET('Piston Model'!$I$72,($B$18-2000)+($G42-AQ$1),0),"Wrong Code in B3")))),0)</f>
        <v>0</v>
      </c>
      <c r="AR42">
        <f ca="1">IF(AR$1&gt;$G42,IF($B$15="he",IF($B$3="em",$H42*(1-EXP(-0.05599*(AR$1-$G42)))*OFFSET('Exponential Model'!$I$72,($B$18-2000)+($G42-AR$1),0),IF($B$3="dm",$H42*(1-EXP(-0.05599*(AR$1-$G42)))*OFFSET('Dispersion Model'!$I$72,($B$18-2000)+($G42-AR$1),0),IF($B$3="pm",$H42*(1-EXP(-0.05599*(AR$1-$G42)))*OFFSET('Piston Model'!$I$72,($B$18-2000)+($G42-AR$1),0),"Wrong Code in B3"))),IF($B$3="em",$H42*OFFSET('Exponential Model'!$I$72,($B$18-2000)+($G42-AR$1),0),IF($B$3="dm",$H42*OFFSET('Dispersion Model'!$I$72,($B$18-2000)+($G42-AR$1),0),IF($B$3="pm",$H42*OFFSET('Piston Model'!$I$72,($B$18-2000)+($G42-AR$1),0),"Wrong Code in B3")))),0)</f>
        <v>0</v>
      </c>
      <c r="AS42">
        <f ca="1">IF(AS$1&gt;$G42,IF($B$15="he",IF($B$3="em",$H42*(1-EXP(-0.05599*(AS$1-$G42)))*OFFSET('Exponential Model'!$I$72,($B$18-2000)+($G42-AS$1),0),IF($B$3="dm",$H42*(1-EXP(-0.05599*(AS$1-$G42)))*OFFSET('Dispersion Model'!$I$72,($B$18-2000)+($G42-AS$1),0),IF($B$3="pm",$H42*(1-EXP(-0.05599*(AS$1-$G42)))*OFFSET('Piston Model'!$I$72,($B$18-2000)+($G42-AS$1),0),"Wrong Code in B3"))),IF($B$3="em",$H42*OFFSET('Exponential Model'!$I$72,($B$18-2000)+($G42-AS$1),0),IF($B$3="dm",$H42*OFFSET('Dispersion Model'!$I$72,($B$18-2000)+($G42-AS$1),0),IF($B$3="pm",$H42*OFFSET('Piston Model'!$I$72,($B$18-2000)+($G42-AS$1),0),"Wrong Code in B3")))),0)</f>
        <v>0</v>
      </c>
      <c r="AT42">
        <f ca="1">IF(AT$1&gt;$G42,IF($B$15="he",IF($B$3="em",$H42*(1-EXP(-0.05599*(AT$1-$G42)))*OFFSET('Exponential Model'!$I$72,($B$18-2000)+($G42-AT$1),0),IF($B$3="dm",$H42*(1-EXP(-0.05599*(AT$1-$G42)))*OFFSET('Dispersion Model'!$I$72,($B$18-2000)+($G42-AT$1),0),IF($B$3="pm",$H42*(1-EXP(-0.05599*(AT$1-$G42)))*OFFSET('Piston Model'!$I$72,($B$18-2000)+($G42-AT$1),0),"Wrong Code in B3"))),IF($B$3="em",$H42*OFFSET('Exponential Model'!$I$72,($B$18-2000)+($G42-AT$1),0),IF($B$3="dm",$H42*OFFSET('Dispersion Model'!$I$72,($B$18-2000)+($G42-AT$1),0),IF($B$3="pm",$H42*OFFSET('Piston Model'!$I$72,($B$18-2000)+($G42-AT$1),0),"Wrong Code in B3")))),0)</f>
        <v>0</v>
      </c>
      <c r="AU42">
        <f ca="1">IF(AU$1&gt;$G42,IF($B$15="he",IF($B$3="em",$H42*(1-EXP(-0.05599*(AU$1-$G42)))*OFFSET('Exponential Model'!$I$72,($B$18-2000)+($G42-AU$1),0),IF($B$3="dm",$H42*(1-EXP(-0.05599*(AU$1-$G42)))*OFFSET('Dispersion Model'!$I$72,($B$18-2000)+($G42-AU$1),0),IF($B$3="pm",$H42*(1-EXP(-0.05599*(AU$1-$G42)))*OFFSET('Piston Model'!$I$72,($B$18-2000)+($G42-AU$1),0),"Wrong Code in B3"))),IF($B$3="em",$H42*OFFSET('Exponential Model'!$I$72,($B$18-2000)+($G42-AU$1),0),IF($B$3="dm",$H42*OFFSET('Dispersion Model'!$I$72,($B$18-2000)+($G42-AU$1),0),IF($B$3="pm",$H42*OFFSET('Piston Model'!$I$72,($B$18-2000)+($G42-AU$1),0),"Wrong Code in B3")))),0)</f>
        <v>0</v>
      </c>
      <c r="AV42">
        <f ca="1">IF(AV$1&gt;$G42,IF($B$15="he",IF($B$3="em",$H42*(1-EXP(-0.05599*(AV$1-$G42)))*OFFSET('Exponential Model'!$I$72,($B$18-2000)+($G42-AV$1),0),IF($B$3="dm",$H42*(1-EXP(-0.05599*(AV$1-$G42)))*OFFSET('Dispersion Model'!$I$72,($B$18-2000)+($G42-AV$1),0),IF($B$3="pm",$H42*(1-EXP(-0.05599*(AV$1-$G42)))*OFFSET('Piston Model'!$I$72,($B$18-2000)+($G42-AV$1),0),"Wrong Code in B3"))),IF($B$3="em",$H42*OFFSET('Exponential Model'!$I$72,($B$18-2000)+($G42-AV$1),0),IF($B$3="dm",$H42*OFFSET('Dispersion Model'!$I$72,($B$18-2000)+($G42-AV$1),0),IF($B$3="pm",$H42*OFFSET('Piston Model'!$I$72,($B$18-2000)+($G42-AV$1),0),"Wrong Code in B3")))),0)</f>
        <v>0</v>
      </c>
      <c r="AW42">
        <f ca="1">IF(AW$1&gt;$G42,IF($B$15="he",IF($B$3="em",$H42*(1-EXP(-0.05599*(AW$1-$G42)))*OFFSET('Exponential Model'!$I$72,($B$18-2000)+($G42-AW$1),0),IF($B$3="dm",$H42*(1-EXP(-0.05599*(AW$1-$G42)))*OFFSET('Dispersion Model'!$I$72,($B$18-2000)+($G42-AW$1),0),IF($B$3="pm",$H42*(1-EXP(-0.05599*(AW$1-$G42)))*OFFSET('Piston Model'!$I$72,($B$18-2000)+($G42-AW$1),0),"Wrong Code in B3"))),IF($B$3="em",$H42*OFFSET('Exponential Model'!$I$72,($B$18-2000)+($G42-AW$1),0),IF($B$3="dm",$H42*OFFSET('Dispersion Model'!$I$72,($B$18-2000)+($G42-AW$1),0),IF($B$3="pm",$H42*OFFSET('Piston Model'!$I$72,($B$18-2000)+($G42-AW$1),0),"Wrong Code in B3")))),0)</f>
        <v>0</v>
      </c>
      <c r="AX42">
        <f ca="1">IF(AX$1&gt;$G42,IF($B$15="he",IF($B$3="em",$H42*(1-EXP(-0.05599*(AX$1-$G42)))*OFFSET('Exponential Model'!$I$72,($B$18-2000)+($G42-AX$1),0),IF($B$3="dm",$H42*(1-EXP(-0.05599*(AX$1-$G42)))*OFFSET('Dispersion Model'!$I$72,($B$18-2000)+($G42-AX$1),0),IF($B$3="pm",$H42*(1-EXP(-0.05599*(AX$1-$G42)))*OFFSET('Piston Model'!$I$72,($B$18-2000)+($G42-AX$1),0),"Wrong Code in B3"))),IF($B$3="em",$H42*OFFSET('Exponential Model'!$I$72,($B$18-2000)+($G42-AX$1),0),IF($B$3="dm",$H42*OFFSET('Dispersion Model'!$I$72,($B$18-2000)+($G42-AX$1),0),IF($B$3="pm",$H42*OFFSET('Piston Model'!$I$72,($B$18-2000)+($G42-AX$1),0),"Wrong Code in B3")))),0)</f>
        <v>0</v>
      </c>
      <c r="AY42">
        <f ca="1">IF(AY$1&gt;$G42,IF($B$15="he",IF($B$3="em",$H42*(1-EXP(-0.05599*(AY$1-$G42)))*OFFSET('Exponential Model'!$I$72,($B$18-2000)+($G42-AY$1),0),IF($B$3="dm",$H42*(1-EXP(-0.05599*(AY$1-$G42)))*OFFSET('Dispersion Model'!$I$72,($B$18-2000)+($G42-AY$1),0),IF($B$3="pm",$H42*(1-EXP(-0.05599*(AY$1-$G42)))*OFFSET('Piston Model'!$I$72,($B$18-2000)+($G42-AY$1),0),"Wrong Code in B3"))),IF($B$3="em",$H42*OFFSET('Exponential Model'!$I$72,($B$18-2000)+($G42-AY$1),0),IF($B$3="dm",$H42*OFFSET('Dispersion Model'!$I$72,($B$18-2000)+($G42-AY$1),0),IF($B$3="pm",$H42*OFFSET('Piston Model'!$I$72,($B$18-2000)+($G42-AY$1),0),"Wrong Code in B3")))),0)</f>
        <v>0</v>
      </c>
      <c r="AZ42">
        <f ca="1">IF(AZ$1&gt;$G42,IF($B$15="he",IF($B$3="em",$H42*(1-EXP(-0.05599*(AZ$1-$G42)))*OFFSET('Exponential Model'!$I$72,($B$18-2000)+($G42-AZ$1),0),IF($B$3="dm",$H42*(1-EXP(-0.05599*(AZ$1-$G42)))*OFFSET('Dispersion Model'!$I$72,($B$18-2000)+($G42-AZ$1),0),IF($B$3="pm",$H42*(1-EXP(-0.05599*(AZ$1-$G42)))*OFFSET('Piston Model'!$I$72,($B$18-2000)+($G42-AZ$1),0),"Wrong Code in B3"))),IF($B$3="em",$H42*OFFSET('Exponential Model'!$I$72,($B$18-2000)+($G42-AZ$1),0),IF($B$3="dm",$H42*OFFSET('Dispersion Model'!$I$72,($B$18-2000)+($G42-AZ$1),0),IF($B$3="pm",$H42*OFFSET('Piston Model'!$I$72,($B$18-2000)+($G42-AZ$1),0),"Wrong Code in B3")))),0)</f>
        <v>0</v>
      </c>
      <c r="BA42">
        <f ca="1">IF(BA$1&gt;$G42,IF($B$15="he",IF($B$3="em",$H42*(1-EXP(-0.05599*(BA$1-$G42)))*OFFSET('Exponential Model'!$I$72,($B$18-2000)+($G42-BA$1),0),IF($B$3="dm",$H42*(1-EXP(-0.05599*(BA$1-$G42)))*OFFSET('Dispersion Model'!$I$72,($B$18-2000)+($G42-BA$1),0),IF($B$3="pm",$H42*(1-EXP(-0.05599*(BA$1-$G42)))*OFFSET('Piston Model'!$I$72,($B$18-2000)+($G42-BA$1),0),"Wrong Code in B3"))),IF($B$3="em",$H42*OFFSET('Exponential Model'!$I$72,($B$18-2000)+($G42-BA$1),0),IF($B$3="dm",$H42*OFFSET('Dispersion Model'!$I$72,($B$18-2000)+($G42-BA$1),0),IF($B$3="pm",$H42*OFFSET('Piston Model'!$I$72,($B$18-2000)+($G42-BA$1),0),"Wrong Code in B3")))),0)</f>
        <v>0</v>
      </c>
      <c r="BB42">
        <f ca="1">IF(BB$1&gt;$G42,IF($B$15="he",IF($B$3="em",$H42*(1-EXP(-0.05599*(BB$1-$G42)))*OFFSET('Exponential Model'!$I$72,($B$18-2000)+($G42-BB$1),0),IF($B$3="dm",$H42*(1-EXP(-0.05599*(BB$1-$G42)))*OFFSET('Dispersion Model'!$I$72,($B$18-2000)+($G42-BB$1),0),IF($B$3="pm",$H42*(1-EXP(-0.05599*(BB$1-$G42)))*OFFSET('Piston Model'!$I$72,($B$18-2000)+($G42-BB$1),0),"Wrong Code in B3"))),IF($B$3="em",$H42*OFFSET('Exponential Model'!$I$72,($B$18-2000)+($G42-BB$1),0),IF($B$3="dm",$H42*OFFSET('Dispersion Model'!$I$72,($B$18-2000)+($G42-BB$1),0),IF($B$3="pm",$H42*OFFSET('Piston Model'!$I$72,($B$18-2000)+($G42-BB$1),0),"Wrong Code in B3")))),0)</f>
        <v>0</v>
      </c>
      <c r="BC42">
        <f ca="1">IF(BC$1&gt;$G42,IF($B$15="he",IF($B$3="em",$H42*(1-EXP(-0.05599*(BC$1-$G42)))*OFFSET('Exponential Model'!$I$72,($B$18-2000)+($G42-BC$1),0),IF($B$3="dm",$H42*(1-EXP(-0.05599*(BC$1-$G42)))*OFFSET('Dispersion Model'!$I$72,($B$18-2000)+($G42-BC$1),0),IF($B$3="pm",$H42*(1-EXP(-0.05599*(BC$1-$G42)))*OFFSET('Piston Model'!$I$72,($B$18-2000)+($G42-BC$1),0),"Wrong Code in B3"))),IF($B$3="em",$H42*OFFSET('Exponential Model'!$I$72,($B$18-2000)+($G42-BC$1),0),IF($B$3="dm",$H42*OFFSET('Dispersion Model'!$I$72,($B$18-2000)+($G42-BC$1),0),IF($B$3="pm",$H42*OFFSET('Piston Model'!$I$72,($B$18-2000)+($G42-BC$1),0),"Wrong Code in B3")))),0)</f>
        <v>0</v>
      </c>
      <c r="BD42">
        <f ca="1">IF(BD$1&gt;$G42,IF($B$15="he",IF($B$3="em",$H42*(1-EXP(-0.05599*(BD$1-$G42)))*OFFSET('Exponential Model'!$I$72,($B$18-2000)+($G42-BD$1),0),IF($B$3="dm",$H42*(1-EXP(-0.05599*(BD$1-$G42)))*OFFSET('Dispersion Model'!$I$72,($B$18-2000)+($G42-BD$1),0),IF($B$3="pm",$H42*(1-EXP(-0.05599*(BD$1-$G42)))*OFFSET('Piston Model'!$I$72,($B$18-2000)+($G42-BD$1),0),"Wrong Code in B3"))),IF($B$3="em",$H42*OFFSET('Exponential Model'!$I$72,($B$18-2000)+($G42-BD$1),0),IF($B$3="dm",$H42*OFFSET('Dispersion Model'!$I$72,($B$18-2000)+($G42-BD$1),0),IF($B$3="pm",$H42*OFFSET('Piston Model'!$I$72,($B$18-2000)+($G42-BD$1),0),"Wrong Code in B3")))),0)</f>
        <v>0</v>
      </c>
      <c r="BE42">
        <f ca="1">IF(BE$1&gt;$G42,IF($B$15="he",IF($B$3="em",$H42*(1-EXP(-0.05599*(BE$1-$G42)))*OFFSET('Exponential Model'!$I$72,($B$18-2000)+($G42-BE$1),0),IF($B$3="dm",$H42*(1-EXP(-0.05599*(BE$1-$G42)))*OFFSET('Dispersion Model'!$I$72,($B$18-2000)+($G42-BE$1),0),IF($B$3="pm",$H42*(1-EXP(-0.05599*(BE$1-$G42)))*OFFSET('Piston Model'!$I$72,($B$18-2000)+($G42-BE$1),0),"Wrong Code in B3"))),IF($B$3="em",$H42*OFFSET('Exponential Model'!$I$72,($B$18-2000)+($G42-BE$1),0),IF($B$3="dm",$H42*OFFSET('Dispersion Model'!$I$72,($B$18-2000)+($G42-BE$1),0),IF($B$3="pm",$H42*OFFSET('Piston Model'!$I$72,($B$18-2000)+($G42-BE$1),0),"Wrong Code in B3")))),0)</f>
        <v>0</v>
      </c>
      <c r="BF42">
        <f ca="1">IF(BF$1&gt;$G42,IF($B$15="he",IF($B$3="em",$H42*(1-EXP(-0.05599*(BF$1-$G42)))*OFFSET('Exponential Model'!$I$72,($B$18-2000)+($G42-BF$1),0),IF($B$3="dm",$H42*(1-EXP(-0.05599*(BF$1-$G42)))*OFFSET('Dispersion Model'!$I$72,($B$18-2000)+($G42-BF$1),0),IF($B$3="pm",$H42*(1-EXP(-0.05599*(BF$1-$G42)))*OFFSET('Piston Model'!$I$72,($B$18-2000)+($G42-BF$1),0),"Wrong Code in B3"))),IF($B$3="em",$H42*OFFSET('Exponential Model'!$I$72,($B$18-2000)+($G42-BF$1),0),IF($B$3="dm",$H42*OFFSET('Dispersion Model'!$I$72,($B$18-2000)+($G42-BF$1),0),IF($B$3="pm",$H42*OFFSET('Piston Model'!$I$72,($B$18-2000)+($G42-BF$1),0),"Wrong Code in B3")))),0)</f>
        <v>0</v>
      </c>
      <c r="BG42">
        <f ca="1">IF(BG$1&gt;$G42,IF($B$15="he",IF($B$3="em",$H42*(1-EXP(-0.05599*(BG$1-$G42)))*OFFSET('Exponential Model'!$I$72,($B$18-2000)+($G42-BG$1),0),IF($B$3="dm",$H42*(1-EXP(-0.05599*(BG$1-$G42)))*OFFSET('Dispersion Model'!$I$72,($B$18-2000)+($G42-BG$1),0),IF($B$3="pm",$H42*(1-EXP(-0.05599*(BG$1-$G42)))*OFFSET('Piston Model'!$I$72,($B$18-2000)+($G42-BG$1),0),"Wrong Code in B3"))),IF($B$3="em",$H42*OFFSET('Exponential Model'!$I$72,($B$18-2000)+($G42-BG$1),0),IF($B$3="dm",$H42*OFFSET('Dispersion Model'!$I$72,($B$18-2000)+($G42-BG$1),0),IF($B$3="pm",$H42*OFFSET('Piston Model'!$I$72,($B$18-2000)+($G42-BG$1),0),"Wrong Code in B3")))),0)</f>
        <v>0</v>
      </c>
    </row>
    <row r="43" spans="1:59" x14ac:dyDescent="0.15">
      <c r="G43">
        <v>1971</v>
      </c>
      <c r="H43">
        <f>IF($B$15="tr",'Tritium Input'!H52,IF($B$15="cfc",'CFC Input'!H52,IF($B$15="kr",'85Kr Input'!H52,IF($B$15="he",'Tritium Input'!H52,"Wrong Code in B12!"))))</f>
        <v>140.30000000000001</v>
      </c>
      <c r="I43">
        <f ca="1">IF(I$1&gt;$G43,IF($B$15="he",IF($B$3="em",$H43*(1-EXP(-0.05599*(I$1-$G43)))*OFFSET('Exponential Model'!$I$72,($B$18-2000)+($G43-I$1),0),IF($B$3="dm",$H43*(1-EXP(-0.05599*(I$1-$G43)))*OFFSET('Dispersion Model'!$I$72,($B$18-2000)+($G43-I$1),0),IF($B$3="pm",$H43*(1-EXP(-0.05599*(I$1-$G43)))*OFFSET('Piston Model'!$I$72,($B$18-2000)+($G43-I$1),0),"Wrong Code in B3"))),IF($B$3="em",$H43*OFFSET('Exponential Model'!$I$72,($B$18-2000)+($G43-I$1),0),IF($B$3="dm",$H43*OFFSET('Dispersion Model'!$I$72,($B$18-2000)+($G43-I$1),0),IF($B$3="pm",$H43*OFFSET('Piston Model'!$I$72,($B$18-2000)+($G43-I$1),0),"Wrong Code in B3")))),0)</f>
        <v>0</v>
      </c>
      <c r="J43">
        <f ca="1">IF(J$1&gt;$G43,IF($B$15="he",IF($B$3="em",$H43*(1-EXP(-0.05599*(J$1-$G43)))*OFFSET('Exponential Model'!$I$72,($B$18-2000)+($G43-J$1),0),IF($B$3="dm",$H43*(1-EXP(-0.05599*(J$1-$G43)))*OFFSET('Dispersion Model'!$I$72,($B$18-2000)+($G43-J$1),0),IF($B$3="pm",$H43*(1-EXP(-0.05599*(J$1-$G43)))*OFFSET('Piston Model'!$I$72,($B$18-2000)+($G43-J$1),0),"Wrong Code in B3"))),IF($B$3="em",$H43*OFFSET('Exponential Model'!$I$72,($B$18-2000)+($G43-J$1),0),IF($B$3="dm",$H43*OFFSET('Dispersion Model'!$I$72,($B$18-2000)+($G43-J$1),0),IF($B$3="pm",$H43*OFFSET('Piston Model'!$I$72,($B$18-2000)+($G43-J$1),0),"Wrong Code in B3")))),0)</f>
        <v>0</v>
      </c>
      <c r="K43">
        <f ca="1">IF(K$1&gt;$G43,IF($B$15="he",IF($B$3="em",$H43*(1-EXP(-0.05599*(K$1-$G43)))*OFFSET('Exponential Model'!$I$72,($B$18-2000)+($G43-K$1),0),IF($B$3="dm",$H43*(1-EXP(-0.05599*(K$1-$G43)))*OFFSET('Dispersion Model'!$I$72,($B$18-2000)+($G43-K$1),0),IF($B$3="pm",$H43*(1-EXP(-0.05599*(K$1-$G43)))*OFFSET('Piston Model'!$I$72,($B$18-2000)+($G43-K$1),0),"Wrong Code in B3"))),IF($B$3="em",$H43*OFFSET('Exponential Model'!$I$72,($B$18-2000)+($G43-K$1),0),IF($B$3="dm",$H43*OFFSET('Dispersion Model'!$I$72,($B$18-2000)+($G43-K$1),0),IF($B$3="pm",$H43*OFFSET('Piston Model'!$I$72,($B$18-2000)+($G43-K$1),0),"Wrong Code in B3")))),0)</f>
        <v>0</v>
      </c>
      <c r="L43">
        <f ca="1">IF(L$1&gt;$G43,IF($B$15="he",IF($B$3="em",$H43*(1-EXP(-0.05599*(L$1-$G43)))*OFFSET('Exponential Model'!$I$72,($B$18-2000)+($G43-L$1),0),IF($B$3="dm",$H43*(1-EXP(-0.05599*(L$1-$G43)))*OFFSET('Dispersion Model'!$I$72,($B$18-2000)+($G43-L$1),0),IF($B$3="pm",$H43*(1-EXP(-0.05599*(L$1-$G43)))*OFFSET('Piston Model'!$I$72,($B$18-2000)+($G43-L$1),0),"Wrong Code in B3"))),IF($B$3="em",$H43*OFFSET('Exponential Model'!$I$72,($B$18-2000)+($G43-L$1),0),IF($B$3="dm",$H43*OFFSET('Dispersion Model'!$I$72,($B$18-2000)+($G43-L$1),0),IF($B$3="pm",$H43*OFFSET('Piston Model'!$I$72,($B$18-2000)+($G43-L$1),0),"Wrong Code in B3")))),0)</f>
        <v>0</v>
      </c>
      <c r="M43">
        <f ca="1">IF(M$1&gt;$G43,IF($B$15="he",IF($B$3="em",$H43*(1-EXP(-0.05599*(M$1-$G43)))*OFFSET('Exponential Model'!$I$72,($B$18-2000)+($G43-M$1),0),IF($B$3="dm",$H43*(1-EXP(-0.05599*(M$1-$G43)))*OFFSET('Dispersion Model'!$I$72,($B$18-2000)+($G43-M$1),0),IF($B$3="pm",$H43*(1-EXP(-0.05599*(M$1-$G43)))*OFFSET('Piston Model'!$I$72,($B$18-2000)+($G43-M$1),0),"Wrong Code in B3"))),IF($B$3="em",$H43*OFFSET('Exponential Model'!$I$72,($B$18-2000)+($G43-M$1),0),IF($B$3="dm",$H43*OFFSET('Dispersion Model'!$I$72,($B$18-2000)+($G43-M$1),0),IF($B$3="pm",$H43*OFFSET('Piston Model'!$I$72,($B$18-2000)+($G43-M$1),0),"Wrong Code in B3")))),0)</f>
        <v>0</v>
      </c>
      <c r="N43">
        <f ca="1">IF(N$1&gt;$G43,IF($B$15="he",IF($B$3="em",$H43*(1-EXP(-0.05599*(N$1-$G43)))*OFFSET('Exponential Model'!$I$72,($B$18-2000)+($G43-N$1),0),IF($B$3="dm",$H43*(1-EXP(-0.05599*(N$1-$G43)))*OFFSET('Dispersion Model'!$I$72,($B$18-2000)+($G43-N$1),0),IF($B$3="pm",$H43*(1-EXP(-0.05599*(N$1-$G43)))*OFFSET('Piston Model'!$I$72,($B$18-2000)+($G43-N$1),0),"Wrong Code in B3"))),IF($B$3="em",$H43*OFFSET('Exponential Model'!$I$72,($B$18-2000)+($G43-N$1),0),IF($B$3="dm",$H43*OFFSET('Dispersion Model'!$I$72,($B$18-2000)+($G43-N$1),0),IF($B$3="pm",$H43*OFFSET('Piston Model'!$I$72,($B$18-2000)+($G43-N$1),0),"Wrong Code in B3")))),0)</f>
        <v>0</v>
      </c>
      <c r="O43">
        <f ca="1">IF(O$1&gt;$G43,IF($B$15="he",IF($B$3="em",$H43*(1-EXP(-0.05599*(O$1-$G43)))*OFFSET('Exponential Model'!$I$72,($B$18-2000)+($G43-O$1),0),IF($B$3="dm",$H43*(1-EXP(-0.05599*(O$1-$G43)))*OFFSET('Dispersion Model'!$I$72,($B$18-2000)+($G43-O$1),0),IF($B$3="pm",$H43*(1-EXP(-0.05599*(O$1-$G43)))*OFFSET('Piston Model'!$I$72,($B$18-2000)+($G43-O$1),0),"Wrong Code in B3"))),IF($B$3="em",$H43*OFFSET('Exponential Model'!$I$72,($B$18-2000)+($G43-O$1),0),IF($B$3="dm",$H43*OFFSET('Dispersion Model'!$I$72,($B$18-2000)+($G43-O$1),0),IF($B$3="pm",$H43*OFFSET('Piston Model'!$I$72,($B$18-2000)+($G43-O$1),0),"Wrong Code in B3")))),0)</f>
        <v>0</v>
      </c>
      <c r="P43">
        <f ca="1">IF(P$1&gt;$G43,IF($B$15="he",IF($B$3="em",$H43*(1-EXP(-0.05599*(P$1-$G43)))*OFFSET('Exponential Model'!$I$72,($B$18-2000)+($G43-P$1),0),IF($B$3="dm",$H43*(1-EXP(-0.05599*(P$1-$G43)))*OFFSET('Dispersion Model'!$I$72,($B$18-2000)+($G43-P$1),0),IF($B$3="pm",$H43*(1-EXP(-0.05599*(P$1-$G43)))*OFFSET('Piston Model'!$I$72,($B$18-2000)+($G43-P$1),0),"Wrong Code in B3"))),IF($B$3="em",$H43*OFFSET('Exponential Model'!$I$72,($B$18-2000)+($G43-P$1),0),IF($B$3="dm",$H43*OFFSET('Dispersion Model'!$I$72,($B$18-2000)+($G43-P$1),0),IF($B$3="pm",$H43*OFFSET('Piston Model'!$I$72,($B$18-2000)+($G43-P$1),0),"Wrong Code in B3")))),0)</f>
        <v>0</v>
      </c>
      <c r="Q43">
        <f ca="1">IF(Q$1&gt;$G43,IF($B$15="he",IF($B$3="em",$H43*(1-EXP(-0.05599*(Q$1-$G43)))*OFFSET('Exponential Model'!$I$72,($B$18-2000)+($G43-Q$1),0),IF($B$3="dm",$H43*(1-EXP(-0.05599*(Q$1-$G43)))*OFFSET('Dispersion Model'!$I$72,($B$18-2000)+($G43-Q$1),0),IF($B$3="pm",$H43*(1-EXP(-0.05599*(Q$1-$G43)))*OFFSET('Piston Model'!$I$72,($B$18-2000)+($G43-Q$1),0),"Wrong Code in B3"))),IF($B$3="em",$H43*OFFSET('Exponential Model'!$I$72,($B$18-2000)+($G43-Q$1),0),IF($B$3="dm",$H43*OFFSET('Dispersion Model'!$I$72,($B$18-2000)+($G43-Q$1),0),IF($B$3="pm",$H43*OFFSET('Piston Model'!$I$72,($B$18-2000)+($G43-Q$1),0),"Wrong Code in B3")))),0)</f>
        <v>0</v>
      </c>
      <c r="R43">
        <f ca="1">IF(R$1&gt;$G43,IF($B$15="he",IF($B$3="em",$H43*(1-EXP(-0.05599*(R$1-$G43)))*OFFSET('Exponential Model'!$I$72,($B$18-2000)+($G43-R$1),0),IF($B$3="dm",$H43*(1-EXP(-0.05599*(R$1-$G43)))*OFFSET('Dispersion Model'!$I$72,($B$18-2000)+($G43-R$1),0),IF($B$3="pm",$H43*(1-EXP(-0.05599*(R$1-$G43)))*OFFSET('Piston Model'!$I$72,($B$18-2000)+($G43-R$1),0),"Wrong Code in B3"))),IF($B$3="em",$H43*OFFSET('Exponential Model'!$I$72,($B$18-2000)+($G43-R$1),0),IF($B$3="dm",$H43*OFFSET('Dispersion Model'!$I$72,($B$18-2000)+($G43-R$1),0),IF($B$3="pm",$H43*OFFSET('Piston Model'!$I$72,($B$18-2000)+($G43-R$1),0),"Wrong Code in B3")))),0)</f>
        <v>0</v>
      </c>
      <c r="S43">
        <f ca="1">IF(S$1&gt;$G43,IF($B$15="he",IF($B$3="em",$H43*(1-EXP(-0.05599*(S$1-$G43)))*OFFSET('Exponential Model'!$I$72,($B$18-2000)+($G43-S$1),0),IF($B$3="dm",$H43*(1-EXP(-0.05599*(S$1-$G43)))*OFFSET('Dispersion Model'!$I$72,($B$18-2000)+($G43-S$1),0),IF($B$3="pm",$H43*(1-EXP(-0.05599*(S$1-$G43)))*OFFSET('Piston Model'!$I$72,($B$18-2000)+($G43-S$1),0),"Wrong Code in B3"))),IF($B$3="em",$H43*OFFSET('Exponential Model'!$I$72,($B$18-2000)+($G43-S$1),0),IF($B$3="dm",$H43*OFFSET('Dispersion Model'!$I$72,($B$18-2000)+($G43-S$1),0),IF($B$3="pm",$H43*OFFSET('Piston Model'!$I$72,($B$18-2000)+($G43-S$1),0),"Wrong Code in B3")))),0)</f>
        <v>0</v>
      </c>
      <c r="T43">
        <f ca="1">IF(T$1&gt;$G43,IF($B$15="he",IF($B$3="em",$H43*(1-EXP(-0.05599*(T$1-$G43)))*OFFSET('Exponential Model'!$I$72,($B$18-2000)+($G43-T$1),0),IF($B$3="dm",$H43*(1-EXP(-0.05599*(T$1-$G43)))*OFFSET('Dispersion Model'!$I$72,($B$18-2000)+($G43-T$1),0),IF($B$3="pm",$H43*(1-EXP(-0.05599*(T$1-$G43)))*OFFSET('Piston Model'!$I$72,($B$18-2000)+($G43-T$1),0),"Wrong Code in B3"))),IF($B$3="em",$H43*OFFSET('Exponential Model'!$I$72,($B$18-2000)+($G43-T$1),0),IF($B$3="dm",$H43*OFFSET('Dispersion Model'!$I$72,($B$18-2000)+($G43-T$1),0),IF($B$3="pm",$H43*OFFSET('Piston Model'!$I$72,($B$18-2000)+($G43-T$1),0),"Wrong Code in B3")))),0)</f>
        <v>0</v>
      </c>
      <c r="U43">
        <f ca="1">IF(U$1&gt;$G43,IF($B$15="he",IF($B$3="em",$H43*(1-EXP(-0.05599*(U$1-$G43)))*OFFSET('Exponential Model'!$I$72,($B$18-2000)+($G43-U$1),0),IF($B$3="dm",$H43*(1-EXP(-0.05599*(U$1-$G43)))*OFFSET('Dispersion Model'!$I$72,($B$18-2000)+($G43-U$1),0),IF($B$3="pm",$H43*(1-EXP(-0.05599*(U$1-$G43)))*OFFSET('Piston Model'!$I$72,($B$18-2000)+($G43-U$1),0),"Wrong Code in B3"))),IF($B$3="em",$H43*OFFSET('Exponential Model'!$I$72,($B$18-2000)+($G43-U$1),0),IF($B$3="dm",$H43*OFFSET('Dispersion Model'!$I$72,($B$18-2000)+($G43-U$1),0),IF($B$3="pm",$H43*OFFSET('Piston Model'!$I$72,($B$18-2000)+($G43-U$1),0),"Wrong Code in B3")))),0)</f>
        <v>0</v>
      </c>
      <c r="V43">
        <f ca="1">IF(V$1&gt;$G43,IF($B$15="he",IF($B$3="em",$H43*(1-EXP(-0.05599*(V$1-$G43)))*OFFSET('Exponential Model'!$I$72,($B$18-2000)+($G43-V$1),0),IF($B$3="dm",$H43*(1-EXP(-0.05599*(V$1-$G43)))*OFFSET('Dispersion Model'!$I$72,($B$18-2000)+($G43-V$1),0),IF($B$3="pm",$H43*(1-EXP(-0.05599*(V$1-$G43)))*OFFSET('Piston Model'!$I$72,($B$18-2000)+($G43-V$1),0),"Wrong Code in B3"))),IF($B$3="em",$H43*OFFSET('Exponential Model'!$I$72,($B$18-2000)+($G43-V$1),0),IF($B$3="dm",$H43*OFFSET('Dispersion Model'!$I$72,($B$18-2000)+($G43-V$1),0),IF($B$3="pm",$H43*OFFSET('Piston Model'!$I$72,($B$18-2000)+($G43-V$1),0),"Wrong Code in B3")))),0)</f>
        <v>0</v>
      </c>
      <c r="W43">
        <f ca="1">IF(W$1&gt;$G43,IF($B$15="he",IF($B$3="em",$H43*(1-EXP(-0.05599*(W$1-$G43)))*OFFSET('Exponential Model'!$I$72,($B$18-2000)+($G43-W$1),0),IF($B$3="dm",$H43*(1-EXP(-0.05599*(W$1-$G43)))*OFFSET('Dispersion Model'!$I$72,($B$18-2000)+($G43-W$1),0),IF($B$3="pm",$H43*(1-EXP(-0.05599*(W$1-$G43)))*OFFSET('Piston Model'!$I$72,($B$18-2000)+($G43-W$1),0),"Wrong Code in B3"))),IF($B$3="em",$H43*OFFSET('Exponential Model'!$I$72,($B$18-2000)+($G43-W$1),0),IF($B$3="dm",$H43*OFFSET('Dispersion Model'!$I$72,($B$18-2000)+($G43-W$1),0),IF($B$3="pm",$H43*OFFSET('Piston Model'!$I$72,($B$18-2000)+($G43-W$1),0),"Wrong Code in B3")))),0)</f>
        <v>0</v>
      </c>
      <c r="X43">
        <f ca="1">IF(X$1&gt;$G43,IF($B$15="he",IF($B$3="em",$H43*(1-EXP(-0.05599*(X$1-$G43)))*OFFSET('Exponential Model'!$I$72,($B$18-2000)+($G43-X$1),0),IF($B$3="dm",$H43*(1-EXP(-0.05599*(X$1-$G43)))*OFFSET('Dispersion Model'!$I$72,($B$18-2000)+($G43-X$1),0),IF($B$3="pm",$H43*(1-EXP(-0.05599*(X$1-$G43)))*OFFSET('Piston Model'!$I$72,($B$18-2000)+($G43-X$1),0),"Wrong Code in B3"))),IF($B$3="em",$H43*OFFSET('Exponential Model'!$I$72,($B$18-2000)+($G43-X$1),0),IF($B$3="dm",$H43*OFFSET('Dispersion Model'!$I$72,($B$18-2000)+($G43-X$1),0),IF($B$3="pm",$H43*OFFSET('Piston Model'!$I$72,($B$18-2000)+($G43-X$1),0),"Wrong Code in B3")))),0)</f>
        <v>0</v>
      </c>
      <c r="Y43">
        <f ca="1">IF(Y$1&gt;$G43,IF($B$15="he",IF($B$3="em",$H43*(1-EXP(-0.05599*(Y$1-$G43)))*OFFSET('Exponential Model'!$I$72,($B$18-2000)+($G43-Y$1),0),IF($B$3="dm",$H43*(1-EXP(-0.05599*(Y$1-$G43)))*OFFSET('Dispersion Model'!$I$72,($B$18-2000)+($G43-Y$1),0),IF($B$3="pm",$H43*(1-EXP(-0.05599*(Y$1-$G43)))*OFFSET('Piston Model'!$I$72,($B$18-2000)+($G43-Y$1),0),"Wrong Code in B3"))),IF($B$3="em",$H43*OFFSET('Exponential Model'!$I$72,($B$18-2000)+($G43-Y$1),0),IF($B$3="dm",$H43*OFFSET('Dispersion Model'!$I$72,($B$18-2000)+($G43-Y$1),0),IF($B$3="pm",$H43*OFFSET('Piston Model'!$I$72,($B$18-2000)+($G43-Y$1),0),"Wrong Code in B3")))),0)</f>
        <v>0</v>
      </c>
      <c r="Z43">
        <f ca="1">IF(Z$1&gt;$G43,IF($B$15="he",IF($B$3="em",$H43*(1-EXP(-0.05599*(Z$1-$G43)))*OFFSET('Exponential Model'!$I$72,($B$18-2000)+($G43-Z$1),0),IF($B$3="dm",$H43*(1-EXP(-0.05599*(Z$1-$G43)))*OFFSET('Dispersion Model'!$I$72,($B$18-2000)+($G43-Z$1),0),IF($B$3="pm",$H43*(1-EXP(-0.05599*(Z$1-$G43)))*OFFSET('Piston Model'!$I$72,($B$18-2000)+($G43-Z$1),0),"Wrong Code in B3"))),IF($B$3="em",$H43*OFFSET('Exponential Model'!$I$72,($B$18-2000)+($G43-Z$1),0),IF($B$3="dm",$H43*OFFSET('Dispersion Model'!$I$72,($B$18-2000)+($G43-Z$1),0),IF($B$3="pm",$H43*OFFSET('Piston Model'!$I$72,($B$18-2000)+($G43-Z$1),0),"Wrong Code in B3")))),0)</f>
        <v>0</v>
      </c>
      <c r="AA43">
        <f ca="1">IF(AA$1&gt;$G43,IF($B$15="he",IF($B$3="em",$H43*(1-EXP(-0.05599*(AA$1-$G43)))*OFFSET('Exponential Model'!$I$72,($B$18-2000)+($G43-AA$1),0),IF($B$3="dm",$H43*(1-EXP(-0.05599*(AA$1-$G43)))*OFFSET('Dispersion Model'!$I$72,($B$18-2000)+($G43-AA$1),0),IF($B$3="pm",$H43*(1-EXP(-0.05599*(AA$1-$G43)))*OFFSET('Piston Model'!$I$72,($B$18-2000)+($G43-AA$1),0),"Wrong Code in B3"))),IF($B$3="em",$H43*OFFSET('Exponential Model'!$I$72,($B$18-2000)+($G43-AA$1),0),IF($B$3="dm",$H43*OFFSET('Dispersion Model'!$I$72,($B$18-2000)+($G43-AA$1),0),IF($B$3="pm",$H43*OFFSET('Piston Model'!$I$72,($B$18-2000)+($G43-AA$1),0),"Wrong Code in B3")))),0)</f>
        <v>0</v>
      </c>
      <c r="AB43">
        <f ca="1">IF(AB$1&gt;$G43,IF($B$15="he",IF($B$3="em",$H43*(1-EXP(-0.05599*(AB$1-$G43)))*OFFSET('Exponential Model'!$I$72,($B$18-2000)+($G43-AB$1),0),IF($B$3="dm",$H43*(1-EXP(-0.05599*(AB$1-$G43)))*OFFSET('Dispersion Model'!$I$72,($B$18-2000)+($G43-AB$1),0),IF($B$3="pm",$H43*(1-EXP(-0.05599*(AB$1-$G43)))*OFFSET('Piston Model'!$I$72,($B$18-2000)+($G43-AB$1),0),"Wrong Code in B3"))),IF($B$3="em",$H43*OFFSET('Exponential Model'!$I$72,($B$18-2000)+($G43-AB$1),0),IF($B$3="dm",$H43*OFFSET('Dispersion Model'!$I$72,($B$18-2000)+($G43-AB$1),0),IF($B$3="pm",$H43*OFFSET('Piston Model'!$I$72,($B$18-2000)+($G43-AB$1),0),"Wrong Code in B3")))),0)</f>
        <v>0</v>
      </c>
      <c r="AC43">
        <f ca="1">IF(AC$1&gt;$G43,IF($B$15="he",IF($B$3="em",$H43*(1-EXP(-0.05599*(AC$1-$G43)))*OFFSET('Exponential Model'!$I$72,($B$18-2000)+($G43-AC$1),0),IF($B$3="dm",$H43*(1-EXP(-0.05599*(AC$1-$G43)))*OFFSET('Dispersion Model'!$I$72,($B$18-2000)+($G43-AC$1),0),IF($B$3="pm",$H43*(1-EXP(-0.05599*(AC$1-$G43)))*OFFSET('Piston Model'!$I$72,($B$18-2000)+($G43-AC$1),0),"Wrong Code in B3"))),IF($B$3="em",$H43*OFFSET('Exponential Model'!$I$72,($B$18-2000)+($G43-AC$1),0),IF($B$3="dm",$H43*OFFSET('Dispersion Model'!$I$72,($B$18-2000)+($G43-AC$1),0),IF($B$3="pm",$H43*OFFSET('Piston Model'!$I$72,($B$18-2000)+($G43-AC$1),0),"Wrong Code in B3")))),0)</f>
        <v>0</v>
      </c>
      <c r="AD43">
        <f ca="1">IF(AD$1&gt;$G43,IF($B$15="he",IF($B$3="em",$H43*(1-EXP(-0.05599*(AD$1-$G43)))*OFFSET('Exponential Model'!$I$72,($B$18-2000)+($G43-AD$1),0),IF($B$3="dm",$H43*(1-EXP(-0.05599*(AD$1-$G43)))*OFFSET('Dispersion Model'!$I$72,($B$18-2000)+($G43-AD$1),0),IF($B$3="pm",$H43*(1-EXP(-0.05599*(AD$1-$G43)))*OFFSET('Piston Model'!$I$72,($B$18-2000)+($G43-AD$1),0),"Wrong Code in B3"))),IF($B$3="em",$H43*OFFSET('Exponential Model'!$I$72,($B$18-2000)+($G43-AD$1),0),IF($B$3="dm",$H43*OFFSET('Dispersion Model'!$I$72,($B$18-2000)+($G43-AD$1),0),IF($B$3="pm",$H43*OFFSET('Piston Model'!$I$72,($B$18-2000)+($G43-AD$1),0),"Wrong Code in B3")))),0)</f>
        <v>0</v>
      </c>
      <c r="AE43">
        <f ca="1">IF(AE$1&gt;$G43,IF($B$15="he",IF($B$3="em",$H43*(1-EXP(-0.05599*(AE$1-$G43)))*OFFSET('Exponential Model'!$I$72,($B$18-2000)+($G43-AE$1),0),IF($B$3="dm",$H43*(1-EXP(-0.05599*(AE$1-$G43)))*OFFSET('Dispersion Model'!$I$72,($B$18-2000)+($G43-AE$1),0),IF($B$3="pm",$H43*(1-EXP(-0.05599*(AE$1-$G43)))*OFFSET('Piston Model'!$I$72,($B$18-2000)+($G43-AE$1),0),"Wrong Code in B3"))),IF($B$3="em",$H43*OFFSET('Exponential Model'!$I$72,($B$18-2000)+($G43-AE$1),0),IF($B$3="dm",$H43*OFFSET('Dispersion Model'!$I$72,($B$18-2000)+($G43-AE$1),0),IF($B$3="pm",$H43*OFFSET('Piston Model'!$I$72,($B$18-2000)+($G43-AE$1),0),"Wrong Code in B3")))),0)</f>
        <v>0</v>
      </c>
      <c r="AF43">
        <f ca="1">IF(AF$1&gt;$G43,IF($B$15="he",IF($B$3="em",$H43*(1-EXP(-0.05599*(AF$1-$G43)))*OFFSET('Exponential Model'!$I$72,($B$18-2000)+($G43-AF$1),0),IF($B$3="dm",$H43*(1-EXP(-0.05599*(AF$1-$G43)))*OFFSET('Dispersion Model'!$I$72,($B$18-2000)+($G43-AF$1),0),IF($B$3="pm",$H43*(1-EXP(-0.05599*(AF$1-$G43)))*OFFSET('Piston Model'!$I$72,($B$18-2000)+($G43-AF$1),0),"Wrong Code in B3"))),IF($B$3="em",$H43*OFFSET('Exponential Model'!$I$72,($B$18-2000)+($G43-AF$1),0),IF($B$3="dm",$H43*OFFSET('Dispersion Model'!$I$72,($B$18-2000)+($G43-AF$1),0),IF($B$3="pm",$H43*OFFSET('Piston Model'!$I$72,($B$18-2000)+($G43-AF$1),0),"Wrong Code in B3")))),0)</f>
        <v>0</v>
      </c>
      <c r="AG43">
        <f ca="1">IF(AG$1&gt;$G43,IF($B$15="he",IF($B$3="em",$H43*(1-EXP(-0.05599*(AG$1-$G43)))*OFFSET('Exponential Model'!$I$72,($B$18-2000)+($G43-AG$1),0),IF($B$3="dm",$H43*(1-EXP(-0.05599*(AG$1-$G43)))*OFFSET('Dispersion Model'!$I$72,($B$18-2000)+($G43-AG$1),0),IF($B$3="pm",$H43*(1-EXP(-0.05599*(AG$1-$G43)))*OFFSET('Piston Model'!$I$72,($B$18-2000)+($G43-AG$1),0),"Wrong Code in B3"))),IF($B$3="em",$H43*OFFSET('Exponential Model'!$I$72,($B$18-2000)+($G43-AG$1),0),IF($B$3="dm",$H43*OFFSET('Dispersion Model'!$I$72,($B$18-2000)+($G43-AG$1),0),IF($B$3="pm",$H43*OFFSET('Piston Model'!$I$72,($B$18-2000)+($G43-AG$1),0),"Wrong Code in B3")))),0)</f>
        <v>0</v>
      </c>
      <c r="AH43">
        <f ca="1">IF(AH$1&gt;$G43,IF($B$15="he",IF($B$3="em",$H43*(1-EXP(-0.05599*(AH$1-$G43)))*OFFSET('Exponential Model'!$I$72,($B$18-2000)+($G43-AH$1),0),IF($B$3="dm",$H43*(1-EXP(-0.05599*(AH$1-$G43)))*OFFSET('Dispersion Model'!$I$72,($B$18-2000)+($G43-AH$1),0),IF($B$3="pm",$H43*(1-EXP(-0.05599*(AH$1-$G43)))*OFFSET('Piston Model'!$I$72,($B$18-2000)+($G43-AH$1),0),"Wrong Code in B3"))),IF($B$3="em",$H43*OFFSET('Exponential Model'!$I$72,($B$18-2000)+($G43-AH$1),0),IF($B$3="dm",$H43*OFFSET('Dispersion Model'!$I$72,($B$18-2000)+($G43-AH$1),0),IF($B$3="pm",$H43*OFFSET('Piston Model'!$I$72,($B$18-2000)+($G43-AH$1),0),"Wrong Code in B3")))),0)</f>
        <v>0</v>
      </c>
      <c r="AI43">
        <f ca="1">IF(AI$1&gt;$G43,IF($B$15="he",IF($B$3="em",$H43*(1-EXP(-0.05599*(AI$1-$G43)))*OFFSET('Exponential Model'!$I$72,($B$18-2000)+($G43-AI$1),0),IF($B$3="dm",$H43*(1-EXP(-0.05599*(AI$1-$G43)))*OFFSET('Dispersion Model'!$I$72,($B$18-2000)+($G43-AI$1),0),IF($B$3="pm",$H43*(1-EXP(-0.05599*(AI$1-$G43)))*OFFSET('Piston Model'!$I$72,($B$18-2000)+($G43-AI$1),0),"Wrong Code in B3"))),IF($B$3="em",$H43*OFFSET('Exponential Model'!$I$72,($B$18-2000)+($G43-AI$1),0),IF($B$3="dm",$H43*OFFSET('Dispersion Model'!$I$72,($B$18-2000)+($G43-AI$1),0),IF($B$3="pm",$H43*OFFSET('Piston Model'!$I$72,($B$18-2000)+($G43-AI$1),0),"Wrong Code in B3")))),0)</f>
        <v>0</v>
      </c>
      <c r="AJ43">
        <f ca="1">IF(AJ$1&gt;$G43,IF($B$15="he",IF($B$3="em",$H43*(1-EXP(-0.05599*(AJ$1-$G43)))*OFFSET('Exponential Model'!$I$72,($B$18-2000)+($G43-AJ$1),0),IF($B$3="dm",$H43*(1-EXP(-0.05599*(AJ$1-$G43)))*OFFSET('Dispersion Model'!$I$72,($B$18-2000)+($G43-AJ$1),0),IF($B$3="pm",$H43*(1-EXP(-0.05599*(AJ$1-$G43)))*OFFSET('Piston Model'!$I$72,($B$18-2000)+($G43-AJ$1),0),"Wrong Code in B3"))),IF($B$3="em",$H43*OFFSET('Exponential Model'!$I$72,($B$18-2000)+($G43-AJ$1),0),IF($B$3="dm",$H43*OFFSET('Dispersion Model'!$I$72,($B$18-2000)+($G43-AJ$1),0),IF($B$3="pm",$H43*OFFSET('Piston Model'!$I$72,($B$18-2000)+($G43-AJ$1),0),"Wrong Code in B3")))),0)</f>
        <v>0</v>
      </c>
      <c r="AK43">
        <f ca="1">IF(AK$1&gt;$G43,IF($B$15="he",IF($B$3="em",$H43*(1-EXP(-0.05599*(AK$1-$G43)))*OFFSET('Exponential Model'!$I$72,($B$18-2000)+($G43-AK$1),0),IF($B$3="dm",$H43*(1-EXP(-0.05599*(AK$1-$G43)))*OFFSET('Dispersion Model'!$I$72,($B$18-2000)+($G43-AK$1),0),IF($B$3="pm",$H43*(1-EXP(-0.05599*(AK$1-$G43)))*OFFSET('Piston Model'!$I$72,($B$18-2000)+($G43-AK$1),0),"Wrong Code in B3"))),IF($B$3="em",$H43*OFFSET('Exponential Model'!$I$72,($B$18-2000)+($G43-AK$1),0),IF($B$3="dm",$H43*OFFSET('Dispersion Model'!$I$72,($B$18-2000)+($G43-AK$1),0),IF($B$3="pm",$H43*OFFSET('Piston Model'!$I$72,($B$18-2000)+($G43-AK$1),0),"Wrong Code in B3")))),0)</f>
        <v>0</v>
      </c>
      <c r="AL43">
        <f ca="1">IF(AL$1&gt;$G43,IF($B$15="he",IF($B$3="em",$H43*(1-EXP(-0.05599*(AL$1-$G43)))*OFFSET('Exponential Model'!$I$72,($B$18-2000)+($G43-AL$1),0),IF($B$3="dm",$H43*(1-EXP(-0.05599*(AL$1-$G43)))*OFFSET('Dispersion Model'!$I$72,($B$18-2000)+($G43-AL$1),0),IF($B$3="pm",$H43*(1-EXP(-0.05599*(AL$1-$G43)))*OFFSET('Piston Model'!$I$72,($B$18-2000)+($G43-AL$1),0),"Wrong Code in B3"))),IF($B$3="em",$H43*OFFSET('Exponential Model'!$I$72,($B$18-2000)+($G43-AL$1),0),IF($B$3="dm",$H43*OFFSET('Dispersion Model'!$I$72,($B$18-2000)+($G43-AL$1),0),IF($B$3="pm",$H43*OFFSET('Piston Model'!$I$72,($B$18-2000)+($G43-AL$1),0),"Wrong Code in B3")))),0)</f>
        <v>0</v>
      </c>
      <c r="AM43">
        <f ca="1">IF(AM$1&gt;$G43,IF($B$15="he",IF($B$3="em",$H43*(1-EXP(-0.05599*(AM$1-$G43)))*OFFSET('Exponential Model'!$I$72,($B$18-2000)+($G43-AM$1),0),IF($B$3="dm",$H43*(1-EXP(-0.05599*(AM$1-$G43)))*OFFSET('Dispersion Model'!$I$72,($B$18-2000)+($G43-AM$1),0),IF($B$3="pm",$H43*(1-EXP(-0.05599*(AM$1-$G43)))*OFFSET('Piston Model'!$I$72,($B$18-2000)+($G43-AM$1),0),"Wrong Code in B3"))),IF($B$3="em",$H43*OFFSET('Exponential Model'!$I$72,($B$18-2000)+($G43-AM$1),0),IF($B$3="dm",$H43*OFFSET('Dispersion Model'!$I$72,($B$18-2000)+($G43-AM$1),0),IF($B$3="pm",$H43*OFFSET('Piston Model'!$I$72,($B$18-2000)+($G43-AM$1),0),"Wrong Code in B3")))),0)</f>
        <v>0</v>
      </c>
      <c r="AN43">
        <f ca="1">IF(AN$1&gt;$G43,IF($B$15="he",IF($B$3="em",$H43*(1-EXP(-0.05599*(AN$1-$G43)))*OFFSET('Exponential Model'!$I$72,($B$18-2000)+($G43-AN$1),0),IF($B$3="dm",$H43*(1-EXP(-0.05599*(AN$1-$G43)))*OFFSET('Dispersion Model'!$I$72,($B$18-2000)+($G43-AN$1),0),IF($B$3="pm",$H43*(1-EXP(-0.05599*(AN$1-$G43)))*OFFSET('Piston Model'!$I$72,($B$18-2000)+($G43-AN$1),0),"Wrong Code in B3"))),IF($B$3="em",$H43*OFFSET('Exponential Model'!$I$72,($B$18-2000)+($G43-AN$1),0),IF($B$3="dm",$H43*OFFSET('Dispersion Model'!$I$72,($B$18-2000)+($G43-AN$1),0),IF($B$3="pm",$H43*OFFSET('Piston Model'!$I$72,($B$18-2000)+($G43-AN$1),0),"Wrong Code in B3")))),0)</f>
        <v>140.30000000000001</v>
      </c>
      <c r="AO43">
        <f ca="1">IF(AO$1&gt;$G43,IF($B$15="he",IF($B$3="em",$H43*(1-EXP(-0.05599*(AO$1-$G43)))*OFFSET('Exponential Model'!$I$72,($B$18-2000)+($G43-AO$1),0),IF($B$3="dm",$H43*(1-EXP(-0.05599*(AO$1-$G43)))*OFFSET('Dispersion Model'!$I$72,($B$18-2000)+($G43-AO$1),0),IF($B$3="pm",$H43*(1-EXP(-0.05599*(AO$1-$G43)))*OFFSET('Piston Model'!$I$72,($B$18-2000)+($G43-AO$1),0),"Wrong Code in B3"))),IF($B$3="em",$H43*OFFSET('Exponential Model'!$I$72,($B$18-2000)+($G43-AO$1),0),IF($B$3="dm",$H43*OFFSET('Dispersion Model'!$I$72,($B$18-2000)+($G43-AO$1),0),IF($B$3="pm",$H43*OFFSET('Piston Model'!$I$72,($B$18-2000)+($G43-AO$1),0),"Wrong Code in B3")))),0)</f>
        <v>0</v>
      </c>
      <c r="AP43">
        <f ca="1">IF(AP$1&gt;$G43,IF($B$15="he",IF($B$3="em",$H43*(1-EXP(-0.05599*(AP$1-$G43)))*OFFSET('Exponential Model'!$I$72,($B$18-2000)+($G43-AP$1),0),IF($B$3="dm",$H43*(1-EXP(-0.05599*(AP$1-$G43)))*OFFSET('Dispersion Model'!$I$72,($B$18-2000)+($G43-AP$1),0),IF($B$3="pm",$H43*(1-EXP(-0.05599*(AP$1-$G43)))*OFFSET('Piston Model'!$I$72,($B$18-2000)+($G43-AP$1),0),"Wrong Code in B3"))),IF($B$3="em",$H43*OFFSET('Exponential Model'!$I$72,($B$18-2000)+($G43-AP$1),0),IF($B$3="dm",$H43*OFFSET('Dispersion Model'!$I$72,($B$18-2000)+($G43-AP$1),0),IF($B$3="pm",$H43*OFFSET('Piston Model'!$I$72,($B$18-2000)+($G43-AP$1),0),"Wrong Code in B3")))),0)</f>
        <v>0</v>
      </c>
      <c r="AQ43">
        <f ca="1">IF(AQ$1&gt;$G43,IF($B$15="he",IF($B$3="em",$H43*(1-EXP(-0.05599*(AQ$1-$G43)))*OFFSET('Exponential Model'!$I$72,($B$18-2000)+($G43-AQ$1),0),IF($B$3="dm",$H43*(1-EXP(-0.05599*(AQ$1-$G43)))*OFFSET('Dispersion Model'!$I$72,($B$18-2000)+($G43-AQ$1),0),IF($B$3="pm",$H43*(1-EXP(-0.05599*(AQ$1-$G43)))*OFFSET('Piston Model'!$I$72,($B$18-2000)+($G43-AQ$1),0),"Wrong Code in B3"))),IF($B$3="em",$H43*OFFSET('Exponential Model'!$I$72,($B$18-2000)+($G43-AQ$1),0),IF($B$3="dm",$H43*OFFSET('Dispersion Model'!$I$72,($B$18-2000)+($G43-AQ$1),0),IF($B$3="pm",$H43*OFFSET('Piston Model'!$I$72,($B$18-2000)+($G43-AQ$1),0),"Wrong Code in B3")))),0)</f>
        <v>0</v>
      </c>
      <c r="AR43">
        <f ca="1">IF(AR$1&gt;$G43,IF($B$15="he",IF($B$3="em",$H43*(1-EXP(-0.05599*(AR$1-$G43)))*OFFSET('Exponential Model'!$I$72,($B$18-2000)+($G43-AR$1),0),IF($B$3="dm",$H43*(1-EXP(-0.05599*(AR$1-$G43)))*OFFSET('Dispersion Model'!$I$72,($B$18-2000)+($G43-AR$1),0),IF($B$3="pm",$H43*(1-EXP(-0.05599*(AR$1-$G43)))*OFFSET('Piston Model'!$I$72,($B$18-2000)+($G43-AR$1),0),"Wrong Code in B3"))),IF($B$3="em",$H43*OFFSET('Exponential Model'!$I$72,($B$18-2000)+($G43-AR$1),0),IF($B$3="dm",$H43*OFFSET('Dispersion Model'!$I$72,($B$18-2000)+($G43-AR$1),0),IF($B$3="pm",$H43*OFFSET('Piston Model'!$I$72,($B$18-2000)+($G43-AR$1),0),"Wrong Code in B3")))),0)</f>
        <v>0</v>
      </c>
      <c r="AS43">
        <f ca="1">IF(AS$1&gt;$G43,IF($B$15="he",IF($B$3="em",$H43*(1-EXP(-0.05599*(AS$1-$G43)))*OFFSET('Exponential Model'!$I$72,($B$18-2000)+($G43-AS$1),0),IF($B$3="dm",$H43*(1-EXP(-0.05599*(AS$1-$G43)))*OFFSET('Dispersion Model'!$I$72,($B$18-2000)+($G43-AS$1),0),IF($B$3="pm",$H43*(1-EXP(-0.05599*(AS$1-$G43)))*OFFSET('Piston Model'!$I$72,($B$18-2000)+($G43-AS$1),0),"Wrong Code in B3"))),IF($B$3="em",$H43*OFFSET('Exponential Model'!$I$72,($B$18-2000)+($G43-AS$1),0),IF($B$3="dm",$H43*OFFSET('Dispersion Model'!$I$72,($B$18-2000)+($G43-AS$1),0),IF($B$3="pm",$H43*OFFSET('Piston Model'!$I$72,($B$18-2000)+($G43-AS$1),0),"Wrong Code in B3")))),0)</f>
        <v>0</v>
      </c>
      <c r="AT43">
        <f ca="1">IF(AT$1&gt;$G43,IF($B$15="he",IF($B$3="em",$H43*(1-EXP(-0.05599*(AT$1-$G43)))*OFFSET('Exponential Model'!$I$72,($B$18-2000)+($G43-AT$1),0),IF($B$3="dm",$H43*(1-EXP(-0.05599*(AT$1-$G43)))*OFFSET('Dispersion Model'!$I$72,($B$18-2000)+($G43-AT$1),0),IF($B$3="pm",$H43*(1-EXP(-0.05599*(AT$1-$G43)))*OFFSET('Piston Model'!$I$72,($B$18-2000)+($G43-AT$1),0),"Wrong Code in B3"))),IF($B$3="em",$H43*OFFSET('Exponential Model'!$I$72,($B$18-2000)+($G43-AT$1),0),IF($B$3="dm",$H43*OFFSET('Dispersion Model'!$I$72,($B$18-2000)+($G43-AT$1),0),IF($B$3="pm",$H43*OFFSET('Piston Model'!$I$72,($B$18-2000)+($G43-AT$1),0),"Wrong Code in B3")))),0)</f>
        <v>0</v>
      </c>
      <c r="AU43">
        <f ca="1">IF(AU$1&gt;$G43,IF($B$15="he",IF($B$3="em",$H43*(1-EXP(-0.05599*(AU$1-$G43)))*OFFSET('Exponential Model'!$I$72,($B$18-2000)+($G43-AU$1),0),IF($B$3="dm",$H43*(1-EXP(-0.05599*(AU$1-$G43)))*OFFSET('Dispersion Model'!$I$72,($B$18-2000)+($G43-AU$1),0),IF($B$3="pm",$H43*(1-EXP(-0.05599*(AU$1-$G43)))*OFFSET('Piston Model'!$I$72,($B$18-2000)+($G43-AU$1),0),"Wrong Code in B3"))),IF($B$3="em",$H43*OFFSET('Exponential Model'!$I$72,($B$18-2000)+($G43-AU$1),0),IF($B$3="dm",$H43*OFFSET('Dispersion Model'!$I$72,($B$18-2000)+($G43-AU$1),0),IF($B$3="pm",$H43*OFFSET('Piston Model'!$I$72,($B$18-2000)+($G43-AU$1),0),"Wrong Code in B3")))),0)</f>
        <v>0</v>
      </c>
      <c r="AV43">
        <f ca="1">IF(AV$1&gt;$G43,IF($B$15="he",IF($B$3="em",$H43*(1-EXP(-0.05599*(AV$1-$G43)))*OFFSET('Exponential Model'!$I$72,($B$18-2000)+($G43-AV$1),0),IF($B$3="dm",$H43*(1-EXP(-0.05599*(AV$1-$G43)))*OFFSET('Dispersion Model'!$I$72,($B$18-2000)+($G43-AV$1),0),IF($B$3="pm",$H43*(1-EXP(-0.05599*(AV$1-$G43)))*OFFSET('Piston Model'!$I$72,($B$18-2000)+($G43-AV$1),0),"Wrong Code in B3"))),IF($B$3="em",$H43*OFFSET('Exponential Model'!$I$72,($B$18-2000)+($G43-AV$1),0),IF($B$3="dm",$H43*OFFSET('Dispersion Model'!$I$72,($B$18-2000)+($G43-AV$1),0),IF($B$3="pm",$H43*OFFSET('Piston Model'!$I$72,($B$18-2000)+($G43-AV$1),0),"Wrong Code in B3")))),0)</f>
        <v>0</v>
      </c>
      <c r="AW43">
        <f ca="1">IF(AW$1&gt;$G43,IF($B$15="he",IF($B$3="em",$H43*(1-EXP(-0.05599*(AW$1-$G43)))*OFFSET('Exponential Model'!$I$72,($B$18-2000)+($G43-AW$1),0),IF($B$3="dm",$H43*(1-EXP(-0.05599*(AW$1-$G43)))*OFFSET('Dispersion Model'!$I$72,($B$18-2000)+($G43-AW$1),0),IF($B$3="pm",$H43*(1-EXP(-0.05599*(AW$1-$G43)))*OFFSET('Piston Model'!$I$72,($B$18-2000)+($G43-AW$1),0),"Wrong Code in B3"))),IF($B$3="em",$H43*OFFSET('Exponential Model'!$I$72,($B$18-2000)+($G43-AW$1),0),IF($B$3="dm",$H43*OFFSET('Dispersion Model'!$I$72,($B$18-2000)+($G43-AW$1),0),IF($B$3="pm",$H43*OFFSET('Piston Model'!$I$72,($B$18-2000)+($G43-AW$1),0),"Wrong Code in B3")))),0)</f>
        <v>0</v>
      </c>
      <c r="AX43">
        <f ca="1">IF(AX$1&gt;$G43,IF($B$15="he",IF($B$3="em",$H43*(1-EXP(-0.05599*(AX$1-$G43)))*OFFSET('Exponential Model'!$I$72,($B$18-2000)+($G43-AX$1),0),IF($B$3="dm",$H43*(1-EXP(-0.05599*(AX$1-$G43)))*OFFSET('Dispersion Model'!$I$72,($B$18-2000)+($G43-AX$1),0),IF($B$3="pm",$H43*(1-EXP(-0.05599*(AX$1-$G43)))*OFFSET('Piston Model'!$I$72,($B$18-2000)+($G43-AX$1),0),"Wrong Code in B3"))),IF($B$3="em",$H43*OFFSET('Exponential Model'!$I$72,($B$18-2000)+($G43-AX$1),0),IF($B$3="dm",$H43*OFFSET('Dispersion Model'!$I$72,($B$18-2000)+($G43-AX$1),0),IF($B$3="pm",$H43*OFFSET('Piston Model'!$I$72,($B$18-2000)+($G43-AX$1),0),"Wrong Code in B3")))),0)</f>
        <v>0</v>
      </c>
      <c r="AY43">
        <f ca="1">IF(AY$1&gt;$G43,IF($B$15="he",IF($B$3="em",$H43*(1-EXP(-0.05599*(AY$1-$G43)))*OFFSET('Exponential Model'!$I$72,($B$18-2000)+($G43-AY$1),0),IF($B$3="dm",$H43*(1-EXP(-0.05599*(AY$1-$G43)))*OFFSET('Dispersion Model'!$I$72,($B$18-2000)+($G43-AY$1),0),IF($B$3="pm",$H43*(1-EXP(-0.05599*(AY$1-$G43)))*OFFSET('Piston Model'!$I$72,($B$18-2000)+($G43-AY$1),0),"Wrong Code in B3"))),IF($B$3="em",$H43*OFFSET('Exponential Model'!$I$72,($B$18-2000)+($G43-AY$1),0),IF($B$3="dm",$H43*OFFSET('Dispersion Model'!$I$72,($B$18-2000)+($G43-AY$1),0),IF($B$3="pm",$H43*OFFSET('Piston Model'!$I$72,($B$18-2000)+($G43-AY$1),0),"Wrong Code in B3")))),0)</f>
        <v>0</v>
      </c>
      <c r="AZ43">
        <f ca="1">IF(AZ$1&gt;$G43,IF($B$15="he",IF($B$3="em",$H43*(1-EXP(-0.05599*(AZ$1-$G43)))*OFFSET('Exponential Model'!$I$72,($B$18-2000)+($G43-AZ$1),0),IF($B$3="dm",$H43*(1-EXP(-0.05599*(AZ$1-$G43)))*OFFSET('Dispersion Model'!$I$72,($B$18-2000)+($G43-AZ$1),0),IF($B$3="pm",$H43*(1-EXP(-0.05599*(AZ$1-$G43)))*OFFSET('Piston Model'!$I$72,($B$18-2000)+($G43-AZ$1),0),"Wrong Code in B3"))),IF($B$3="em",$H43*OFFSET('Exponential Model'!$I$72,($B$18-2000)+($G43-AZ$1),0),IF($B$3="dm",$H43*OFFSET('Dispersion Model'!$I$72,($B$18-2000)+($G43-AZ$1),0),IF($B$3="pm",$H43*OFFSET('Piston Model'!$I$72,($B$18-2000)+($G43-AZ$1),0),"Wrong Code in B3")))),0)</f>
        <v>0</v>
      </c>
      <c r="BA43">
        <f ca="1">IF(BA$1&gt;$G43,IF($B$15="he",IF($B$3="em",$H43*(1-EXP(-0.05599*(BA$1-$G43)))*OFFSET('Exponential Model'!$I$72,($B$18-2000)+($G43-BA$1),0),IF($B$3="dm",$H43*(1-EXP(-0.05599*(BA$1-$G43)))*OFFSET('Dispersion Model'!$I$72,($B$18-2000)+($G43-BA$1),0),IF($B$3="pm",$H43*(1-EXP(-0.05599*(BA$1-$G43)))*OFFSET('Piston Model'!$I$72,($B$18-2000)+($G43-BA$1),0),"Wrong Code in B3"))),IF($B$3="em",$H43*OFFSET('Exponential Model'!$I$72,($B$18-2000)+($G43-BA$1),0),IF($B$3="dm",$H43*OFFSET('Dispersion Model'!$I$72,($B$18-2000)+($G43-BA$1),0),IF($B$3="pm",$H43*OFFSET('Piston Model'!$I$72,($B$18-2000)+($G43-BA$1),0),"Wrong Code in B3")))),0)</f>
        <v>0</v>
      </c>
      <c r="BB43">
        <f ca="1">IF(BB$1&gt;$G43,IF($B$15="he",IF($B$3="em",$H43*(1-EXP(-0.05599*(BB$1-$G43)))*OFFSET('Exponential Model'!$I$72,($B$18-2000)+($G43-BB$1),0),IF($B$3="dm",$H43*(1-EXP(-0.05599*(BB$1-$G43)))*OFFSET('Dispersion Model'!$I$72,($B$18-2000)+($G43-BB$1),0),IF($B$3="pm",$H43*(1-EXP(-0.05599*(BB$1-$G43)))*OFFSET('Piston Model'!$I$72,($B$18-2000)+($G43-BB$1),0),"Wrong Code in B3"))),IF($B$3="em",$H43*OFFSET('Exponential Model'!$I$72,($B$18-2000)+($G43-BB$1),0),IF($B$3="dm",$H43*OFFSET('Dispersion Model'!$I$72,($B$18-2000)+($G43-BB$1),0),IF($B$3="pm",$H43*OFFSET('Piston Model'!$I$72,($B$18-2000)+($G43-BB$1),0),"Wrong Code in B3")))),0)</f>
        <v>0</v>
      </c>
      <c r="BC43">
        <f ca="1">IF(BC$1&gt;$G43,IF($B$15="he",IF($B$3="em",$H43*(1-EXP(-0.05599*(BC$1-$G43)))*OFFSET('Exponential Model'!$I$72,($B$18-2000)+($G43-BC$1),0),IF($B$3="dm",$H43*(1-EXP(-0.05599*(BC$1-$G43)))*OFFSET('Dispersion Model'!$I$72,($B$18-2000)+($G43-BC$1),0),IF($B$3="pm",$H43*(1-EXP(-0.05599*(BC$1-$G43)))*OFFSET('Piston Model'!$I$72,($B$18-2000)+($G43-BC$1),0),"Wrong Code in B3"))),IF($B$3="em",$H43*OFFSET('Exponential Model'!$I$72,($B$18-2000)+($G43-BC$1),0),IF($B$3="dm",$H43*OFFSET('Dispersion Model'!$I$72,($B$18-2000)+($G43-BC$1),0),IF($B$3="pm",$H43*OFFSET('Piston Model'!$I$72,($B$18-2000)+($G43-BC$1),0),"Wrong Code in B3")))),0)</f>
        <v>0</v>
      </c>
      <c r="BD43">
        <f ca="1">IF(BD$1&gt;$G43,IF($B$15="he",IF($B$3="em",$H43*(1-EXP(-0.05599*(BD$1-$G43)))*OFFSET('Exponential Model'!$I$72,($B$18-2000)+($G43-BD$1),0),IF($B$3="dm",$H43*(1-EXP(-0.05599*(BD$1-$G43)))*OFFSET('Dispersion Model'!$I$72,($B$18-2000)+($G43-BD$1),0),IF($B$3="pm",$H43*(1-EXP(-0.05599*(BD$1-$G43)))*OFFSET('Piston Model'!$I$72,($B$18-2000)+($G43-BD$1),0),"Wrong Code in B3"))),IF($B$3="em",$H43*OFFSET('Exponential Model'!$I$72,($B$18-2000)+($G43-BD$1),0),IF($B$3="dm",$H43*OFFSET('Dispersion Model'!$I$72,($B$18-2000)+($G43-BD$1),0),IF($B$3="pm",$H43*OFFSET('Piston Model'!$I$72,($B$18-2000)+($G43-BD$1),0),"Wrong Code in B3")))),0)</f>
        <v>0</v>
      </c>
      <c r="BE43">
        <f ca="1">IF(BE$1&gt;$G43,IF($B$15="he",IF($B$3="em",$H43*(1-EXP(-0.05599*(BE$1-$G43)))*OFFSET('Exponential Model'!$I$72,($B$18-2000)+($G43-BE$1),0),IF($B$3="dm",$H43*(1-EXP(-0.05599*(BE$1-$G43)))*OFFSET('Dispersion Model'!$I$72,($B$18-2000)+($G43-BE$1),0),IF($B$3="pm",$H43*(1-EXP(-0.05599*(BE$1-$G43)))*OFFSET('Piston Model'!$I$72,($B$18-2000)+($G43-BE$1),0),"Wrong Code in B3"))),IF($B$3="em",$H43*OFFSET('Exponential Model'!$I$72,($B$18-2000)+($G43-BE$1),0),IF($B$3="dm",$H43*OFFSET('Dispersion Model'!$I$72,($B$18-2000)+($G43-BE$1),0),IF($B$3="pm",$H43*OFFSET('Piston Model'!$I$72,($B$18-2000)+($G43-BE$1),0),"Wrong Code in B3")))),0)</f>
        <v>0</v>
      </c>
      <c r="BF43">
        <f ca="1">IF(BF$1&gt;$G43,IF($B$15="he",IF($B$3="em",$H43*(1-EXP(-0.05599*(BF$1-$G43)))*OFFSET('Exponential Model'!$I$72,($B$18-2000)+($G43-BF$1),0),IF($B$3="dm",$H43*(1-EXP(-0.05599*(BF$1-$G43)))*OFFSET('Dispersion Model'!$I$72,($B$18-2000)+($G43-BF$1),0),IF($B$3="pm",$H43*(1-EXP(-0.05599*(BF$1-$G43)))*OFFSET('Piston Model'!$I$72,($B$18-2000)+($G43-BF$1),0),"Wrong Code in B3"))),IF($B$3="em",$H43*OFFSET('Exponential Model'!$I$72,($B$18-2000)+($G43-BF$1),0),IF($B$3="dm",$H43*OFFSET('Dispersion Model'!$I$72,($B$18-2000)+($G43-BF$1),0),IF($B$3="pm",$H43*OFFSET('Piston Model'!$I$72,($B$18-2000)+($G43-BF$1),0),"Wrong Code in B3")))),0)</f>
        <v>0</v>
      </c>
      <c r="BG43">
        <f ca="1">IF(BG$1&gt;$G43,IF($B$15="he",IF($B$3="em",$H43*(1-EXP(-0.05599*(BG$1-$G43)))*OFFSET('Exponential Model'!$I$72,($B$18-2000)+($G43-BG$1),0),IF($B$3="dm",$H43*(1-EXP(-0.05599*(BG$1-$G43)))*OFFSET('Dispersion Model'!$I$72,($B$18-2000)+($G43-BG$1),0),IF($B$3="pm",$H43*(1-EXP(-0.05599*(BG$1-$G43)))*OFFSET('Piston Model'!$I$72,($B$18-2000)+($G43-BG$1),0),"Wrong Code in B3"))),IF($B$3="em",$H43*OFFSET('Exponential Model'!$I$72,($B$18-2000)+($G43-BG$1),0),IF($B$3="dm",$H43*OFFSET('Dispersion Model'!$I$72,($B$18-2000)+($G43-BG$1),0),IF($B$3="pm",$H43*OFFSET('Piston Model'!$I$72,($B$18-2000)+($G43-BG$1),0),"Wrong Code in B3")))),0)</f>
        <v>0</v>
      </c>
    </row>
    <row r="44" spans="1:59" x14ac:dyDescent="0.15">
      <c r="G44">
        <v>1972</v>
      </c>
      <c r="H44">
        <f>IF($B$15="tr",'Tritium Input'!H53,IF($B$15="cfc",'CFC Input'!H53,IF($B$15="kr",'85Kr Input'!H53,IF($B$15="he",'Tritium Input'!H53,"Wrong Code in B12!"))))</f>
        <v>157.4</v>
      </c>
      <c r="I44">
        <f ca="1">IF(I$1&gt;$G44,IF($B$15="he",IF($B$3="em",$H44*(1-EXP(-0.05599*(I$1-$G44)))*OFFSET('Exponential Model'!$I$72,($B$18-2000)+($G44-I$1),0),IF($B$3="dm",$H44*(1-EXP(-0.05599*(I$1-$G44)))*OFFSET('Dispersion Model'!$I$72,($B$18-2000)+($G44-I$1),0),IF($B$3="pm",$H44*(1-EXP(-0.05599*(I$1-$G44)))*OFFSET('Piston Model'!$I$72,($B$18-2000)+($G44-I$1),0),"Wrong Code in B3"))),IF($B$3="em",$H44*OFFSET('Exponential Model'!$I$72,($B$18-2000)+($G44-I$1),0),IF($B$3="dm",$H44*OFFSET('Dispersion Model'!$I$72,($B$18-2000)+($G44-I$1),0),IF($B$3="pm",$H44*OFFSET('Piston Model'!$I$72,($B$18-2000)+($G44-I$1),0),"Wrong Code in B3")))),0)</f>
        <v>0</v>
      </c>
      <c r="J44">
        <f ca="1">IF(J$1&gt;$G44,IF($B$15="he",IF($B$3="em",$H44*(1-EXP(-0.05599*(J$1-$G44)))*OFFSET('Exponential Model'!$I$72,($B$18-2000)+($G44-J$1),0),IF($B$3="dm",$H44*(1-EXP(-0.05599*(J$1-$G44)))*OFFSET('Dispersion Model'!$I$72,($B$18-2000)+($G44-J$1),0),IF($B$3="pm",$H44*(1-EXP(-0.05599*(J$1-$G44)))*OFFSET('Piston Model'!$I$72,($B$18-2000)+($G44-J$1),0),"Wrong Code in B3"))),IF($B$3="em",$H44*OFFSET('Exponential Model'!$I$72,($B$18-2000)+($G44-J$1),0),IF($B$3="dm",$H44*OFFSET('Dispersion Model'!$I$72,($B$18-2000)+($G44-J$1),0),IF($B$3="pm",$H44*OFFSET('Piston Model'!$I$72,($B$18-2000)+($G44-J$1),0),"Wrong Code in B3")))),0)</f>
        <v>0</v>
      </c>
      <c r="K44">
        <f ca="1">IF(K$1&gt;$G44,IF($B$15="he",IF($B$3="em",$H44*(1-EXP(-0.05599*(K$1-$G44)))*OFFSET('Exponential Model'!$I$72,($B$18-2000)+($G44-K$1),0),IF($B$3="dm",$H44*(1-EXP(-0.05599*(K$1-$G44)))*OFFSET('Dispersion Model'!$I$72,($B$18-2000)+($G44-K$1),0),IF($B$3="pm",$H44*(1-EXP(-0.05599*(K$1-$G44)))*OFFSET('Piston Model'!$I$72,($B$18-2000)+($G44-K$1),0),"Wrong Code in B3"))),IF($B$3="em",$H44*OFFSET('Exponential Model'!$I$72,($B$18-2000)+($G44-K$1),0),IF($B$3="dm",$H44*OFFSET('Dispersion Model'!$I$72,($B$18-2000)+($G44-K$1),0),IF($B$3="pm",$H44*OFFSET('Piston Model'!$I$72,($B$18-2000)+($G44-K$1),0),"Wrong Code in B3")))),0)</f>
        <v>0</v>
      </c>
      <c r="L44">
        <f ca="1">IF(L$1&gt;$G44,IF($B$15="he",IF($B$3="em",$H44*(1-EXP(-0.05599*(L$1-$G44)))*OFFSET('Exponential Model'!$I$72,($B$18-2000)+($G44-L$1),0),IF($B$3="dm",$H44*(1-EXP(-0.05599*(L$1-$G44)))*OFFSET('Dispersion Model'!$I$72,($B$18-2000)+($G44-L$1),0),IF($B$3="pm",$H44*(1-EXP(-0.05599*(L$1-$G44)))*OFFSET('Piston Model'!$I$72,($B$18-2000)+($G44-L$1),0),"Wrong Code in B3"))),IF($B$3="em",$H44*OFFSET('Exponential Model'!$I$72,($B$18-2000)+($G44-L$1),0),IF($B$3="dm",$H44*OFFSET('Dispersion Model'!$I$72,($B$18-2000)+($G44-L$1),0),IF($B$3="pm",$H44*OFFSET('Piston Model'!$I$72,($B$18-2000)+($G44-L$1),0),"Wrong Code in B3")))),0)</f>
        <v>0</v>
      </c>
      <c r="M44">
        <f ca="1">IF(M$1&gt;$G44,IF($B$15="he",IF($B$3="em",$H44*(1-EXP(-0.05599*(M$1-$G44)))*OFFSET('Exponential Model'!$I$72,($B$18-2000)+($G44-M$1),0),IF($B$3="dm",$H44*(1-EXP(-0.05599*(M$1-$G44)))*OFFSET('Dispersion Model'!$I$72,($B$18-2000)+($G44-M$1),0),IF($B$3="pm",$H44*(1-EXP(-0.05599*(M$1-$G44)))*OFFSET('Piston Model'!$I$72,($B$18-2000)+($G44-M$1),0),"Wrong Code in B3"))),IF($B$3="em",$H44*OFFSET('Exponential Model'!$I$72,($B$18-2000)+($G44-M$1),0),IF($B$3="dm",$H44*OFFSET('Dispersion Model'!$I$72,($B$18-2000)+($G44-M$1),0),IF($B$3="pm",$H44*OFFSET('Piston Model'!$I$72,($B$18-2000)+($G44-M$1),0),"Wrong Code in B3")))),0)</f>
        <v>0</v>
      </c>
      <c r="N44">
        <f ca="1">IF(N$1&gt;$G44,IF($B$15="he",IF($B$3="em",$H44*(1-EXP(-0.05599*(N$1-$G44)))*OFFSET('Exponential Model'!$I$72,($B$18-2000)+($G44-N$1),0),IF($B$3="dm",$H44*(1-EXP(-0.05599*(N$1-$G44)))*OFFSET('Dispersion Model'!$I$72,($B$18-2000)+($G44-N$1),0),IF($B$3="pm",$H44*(1-EXP(-0.05599*(N$1-$G44)))*OFFSET('Piston Model'!$I$72,($B$18-2000)+($G44-N$1),0),"Wrong Code in B3"))),IF($B$3="em",$H44*OFFSET('Exponential Model'!$I$72,($B$18-2000)+($G44-N$1),0),IF($B$3="dm",$H44*OFFSET('Dispersion Model'!$I$72,($B$18-2000)+($G44-N$1),0),IF($B$3="pm",$H44*OFFSET('Piston Model'!$I$72,($B$18-2000)+($G44-N$1),0),"Wrong Code in B3")))),0)</f>
        <v>0</v>
      </c>
      <c r="O44">
        <f ca="1">IF(O$1&gt;$G44,IF($B$15="he",IF($B$3="em",$H44*(1-EXP(-0.05599*(O$1-$G44)))*OFFSET('Exponential Model'!$I$72,($B$18-2000)+($G44-O$1),0),IF($B$3="dm",$H44*(1-EXP(-0.05599*(O$1-$G44)))*OFFSET('Dispersion Model'!$I$72,($B$18-2000)+($G44-O$1),0),IF($B$3="pm",$H44*(1-EXP(-0.05599*(O$1-$G44)))*OFFSET('Piston Model'!$I$72,($B$18-2000)+($G44-O$1),0),"Wrong Code in B3"))),IF($B$3="em",$H44*OFFSET('Exponential Model'!$I$72,($B$18-2000)+($G44-O$1),0),IF($B$3="dm",$H44*OFFSET('Dispersion Model'!$I$72,($B$18-2000)+($G44-O$1),0),IF($B$3="pm",$H44*OFFSET('Piston Model'!$I$72,($B$18-2000)+($G44-O$1),0),"Wrong Code in B3")))),0)</f>
        <v>0</v>
      </c>
      <c r="P44">
        <f ca="1">IF(P$1&gt;$G44,IF($B$15="he",IF($B$3="em",$H44*(1-EXP(-0.05599*(P$1-$G44)))*OFFSET('Exponential Model'!$I$72,($B$18-2000)+($G44-P$1),0),IF($B$3="dm",$H44*(1-EXP(-0.05599*(P$1-$G44)))*OFFSET('Dispersion Model'!$I$72,($B$18-2000)+($G44-P$1),0),IF($B$3="pm",$H44*(1-EXP(-0.05599*(P$1-$G44)))*OFFSET('Piston Model'!$I$72,($B$18-2000)+($G44-P$1),0),"Wrong Code in B3"))),IF($B$3="em",$H44*OFFSET('Exponential Model'!$I$72,($B$18-2000)+($G44-P$1),0),IF($B$3="dm",$H44*OFFSET('Dispersion Model'!$I$72,($B$18-2000)+($G44-P$1),0),IF($B$3="pm",$H44*OFFSET('Piston Model'!$I$72,($B$18-2000)+($G44-P$1),0),"Wrong Code in B3")))),0)</f>
        <v>0</v>
      </c>
      <c r="Q44">
        <f ca="1">IF(Q$1&gt;$G44,IF($B$15="he",IF($B$3="em",$H44*(1-EXP(-0.05599*(Q$1-$G44)))*OFFSET('Exponential Model'!$I$72,($B$18-2000)+($G44-Q$1),0),IF($B$3="dm",$H44*(1-EXP(-0.05599*(Q$1-$G44)))*OFFSET('Dispersion Model'!$I$72,($B$18-2000)+($G44-Q$1),0),IF($B$3="pm",$H44*(1-EXP(-0.05599*(Q$1-$G44)))*OFFSET('Piston Model'!$I$72,($B$18-2000)+($G44-Q$1),0),"Wrong Code in B3"))),IF($B$3="em",$H44*OFFSET('Exponential Model'!$I$72,($B$18-2000)+($G44-Q$1),0),IF($B$3="dm",$H44*OFFSET('Dispersion Model'!$I$72,($B$18-2000)+($G44-Q$1),0),IF($B$3="pm",$H44*OFFSET('Piston Model'!$I$72,($B$18-2000)+($G44-Q$1),0),"Wrong Code in B3")))),0)</f>
        <v>0</v>
      </c>
      <c r="R44">
        <f ca="1">IF(R$1&gt;$G44,IF($B$15="he",IF($B$3="em",$H44*(1-EXP(-0.05599*(R$1-$G44)))*OFFSET('Exponential Model'!$I$72,($B$18-2000)+($G44-R$1),0),IF($B$3="dm",$H44*(1-EXP(-0.05599*(R$1-$G44)))*OFFSET('Dispersion Model'!$I$72,($B$18-2000)+($G44-R$1),0),IF($B$3="pm",$H44*(1-EXP(-0.05599*(R$1-$G44)))*OFFSET('Piston Model'!$I$72,($B$18-2000)+($G44-R$1),0),"Wrong Code in B3"))),IF($B$3="em",$H44*OFFSET('Exponential Model'!$I$72,($B$18-2000)+($G44-R$1),0),IF($B$3="dm",$H44*OFFSET('Dispersion Model'!$I$72,($B$18-2000)+($G44-R$1),0),IF($B$3="pm",$H44*OFFSET('Piston Model'!$I$72,($B$18-2000)+($G44-R$1),0),"Wrong Code in B3")))),0)</f>
        <v>0</v>
      </c>
      <c r="S44">
        <f ca="1">IF(S$1&gt;$G44,IF($B$15="he",IF($B$3="em",$H44*(1-EXP(-0.05599*(S$1-$G44)))*OFFSET('Exponential Model'!$I$72,($B$18-2000)+($G44-S$1),0),IF($B$3="dm",$H44*(1-EXP(-0.05599*(S$1-$G44)))*OFFSET('Dispersion Model'!$I$72,($B$18-2000)+($G44-S$1),0),IF($B$3="pm",$H44*(1-EXP(-0.05599*(S$1-$G44)))*OFFSET('Piston Model'!$I$72,($B$18-2000)+($G44-S$1),0),"Wrong Code in B3"))),IF($B$3="em",$H44*OFFSET('Exponential Model'!$I$72,($B$18-2000)+($G44-S$1),0),IF($B$3="dm",$H44*OFFSET('Dispersion Model'!$I$72,($B$18-2000)+($G44-S$1),0),IF($B$3="pm",$H44*OFFSET('Piston Model'!$I$72,($B$18-2000)+($G44-S$1),0),"Wrong Code in B3")))),0)</f>
        <v>0</v>
      </c>
      <c r="T44">
        <f ca="1">IF(T$1&gt;$G44,IF($B$15="he",IF($B$3="em",$H44*(1-EXP(-0.05599*(T$1-$G44)))*OFFSET('Exponential Model'!$I$72,($B$18-2000)+($G44-T$1),0),IF($B$3="dm",$H44*(1-EXP(-0.05599*(T$1-$G44)))*OFFSET('Dispersion Model'!$I$72,($B$18-2000)+($G44-T$1),0),IF($B$3="pm",$H44*(1-EXP(-0.05599*(T$1-$G44)))*OFFSET('Piston Model'!$I$72,($B$18-2000)+($G44-T$1),0),"Wrong Code in B3"))),IF($B$3="em",$H44*OFFSET('Exponential Model'!$I$72,($B$18-2000)+($G44-T$1),0),IF($B$3="dm",$H44*OFFSET('Dispersion Model'!$I$72,($B$18-2000)+($G44-T$1),0),IF($B$3="pm",$H44*OFFSET('Piston Model'!$I$72,($B$18-2000)+($G44-T$1),0),"Wrong Code in B3")))),0)</f>
        <v>0</v>
      </c>
      <c r="U44">
        <f ca="1">IF(U$1&gt;$G44,IF($B$15="he",IF($B$3="em",$H44*(1-EXP(-0.05599*(U$1-$G44)))*OFFSET('Exponential Model'!$I$72,($B$18-2000)+($G44-U$1),0),IF($B$3="dm",$H44*(1-EXP(-0.05599*(U$1-$G44)))*OFFSET('Dispersion Model'!$I$72,($B$18-2000)+($G44-U$1),0),IF($B$3="pm",$H44*(1-EXP(-0.05599*(U$1-$G44)))*OFFSET('Piston Model'!$I$72,($B$18-2000)+($G44-U$1),0),"Wrong Code in B3"))),IF($B$3="em",$H44*OFFSET('Exponential Model'!$I$72,($B$18-2000)+($G44-U$1),0),IF($B$3="dm",$H44*OFFSET('Dispersion Model'!$I$72,($B$18-2000)+($G44-U$1),0),IF($B$3="pm",$H44*OFFSET('Piston Model'!$I$72,($B$18-2000)+($G44-U$1),0),"Wrong Code in B3")))),0)</f>
        <v>0</v>
      </c>
      <c r="V44">
        <f ca="1">IF(V$1&gt;$G44,IF($B$15="he",IF($B$3="em",$H44*(1-EXP(-0.05599*(V$1-$G44)))*OFFSET('Exponential Model'!$I$72,($B$18-2000)+($G44-V$1),0),IF($B$3="dm",$H44*(1-EXP(-0.05599*(V$1-$G44)))*OFFSET('Dispersion Model'!$I$72,($B$18-2000)+($G44-V$1),0),IF($B$3="pm",$H44*(1-EXP(-0.05599*(V$1-$G44)))*OFFSET('Piston Model'!$I$72,($B$18-2000)+($G44-V$1),0),"Wrong Code in B3"))),IF($B$3="em",$H44*OFFSET('Exponential Model'!$I$72,($B$18-2000)+($G44-V$1),0),IF($B$3="dm",$H44*OFFSET('Dispersion Model'!$I$72,($B$18-2000)+($G44-V$1),0),IF($B$3="pm",$H44*OFFSET('Piston Model'!$I$72,($B$18-2000)+($G44-V$1),0),"Wrong Code in B3")))),0)</f>
        <v>0</v>
      </c>
      <c r="W44">
        <f ca="1">IF(W$1&gt;$G44,IF($B$15="he",IF($B$3="em",$H44*(1-EXP(-0.05599*(W$1-$G44)))*OFFSET('Exponential Model'!$I$72,($B$18-2000)+($G44-W$1),0),IF($B$3="dm",$H44*(1-EXP(-0.05599*(W$1-$G44)))*OFFSET('Dispersion Model'!$I$72,($B$18-2000)+($G44-W$1),0),IF($B$3="pm",$H44*(1-EXP(-0.05599*(W$1-$G44)))*OFFSET('Piston Model'!$I$72,($B$18-2000)+($G44-W$1),0),"Wrong Code in B3"))),IF($B$3="em",$H44*OFFSET('Exponential Model'!$I$72,($B$18-2000)+($G44-W$1),0),IF($B$3="dm",$H44*OFFSET('Dispersion Model'!$I$72,($B$18-2000)+($G44-W$1),0),IF($B$3="pm",$H44*OFFSET('Piston Model'!$I$72,($B$18-2000)+($G44-W$1),0),"Wrong Code in B3")))),0)</f>
        <v>0</v>
      </c>
      <c r="X44">
        <f ca="1">IF(X$1&gt;$G44,IF($B$15="he",IF($B$3="em",$H44*(1-EXP(-0.05599*(X$1-$G44)))*OFFSET('Exponential Model'!$I$72,($B$18-2000)+($G44-X$1),0),IF($B$3="dm",$H44*(1-EXP(-0.05599*(X$1-$G44)))*OFFSET('Dispersion Model'!$I$72,($B$18-2000)+($G44-X$1),0),IF($B$3="pm",$H44*(1-EXP(-0.05599*(X$1-$G44)))*OFFSET('Piston Model'!$I$72,($B$18-2000)+($G44-X$1),0),"Wrong Code in B3"))),IF($B$3="em",$H44*OFFSET('Exponential Model'!$I$72,($B$18-2000)+($G44-X$1),0),IF($B$3="dm",$H44*OFFSET('Dispersion Model'!$I$72,($B$18-2000)+($G44-X$1),0),IF($B$3="pm",$H44*OFFSET('Piston Model'!$I$72,($B$18-2000)+($G44-X$1),0),"Wrong Code in B3")))),0)</f>
        <v>0</v>
      </c>
      <c r="Y44">
        <f ca="1">IF(Y$1&gt;$G44,IF($B$15="he",IF($B$3="em",$H44*(1-EXP(-0.05599*(Y$1-$G44)))*OFFSET('Exponential Model'!$I$72,($B$18-2000)+($G44-Y$1),0),IF($B$3="dm",$H44*(1-EXP(-0.05599*(Y$1-$G44)))*OFFSET('Dispersion Model'!$I$72,($B$18-2000)+($G44-Y$1),0),IF($B$3="pm",$H44*(1-EXP(-0.05599*(Y$1-$G44)))*OFFSET('Piston Model'!$I$72,($B$18-2000)+($G44-Y$1),0),"Wrong Code in B3"))),IF($B$3="em",$H44*OFFSET('Exponential Model'!$I$72,($B$18-2000)+($G44-Y$1),0),IF($B$3="dm",$H44*OFFSET('Dispersion Model'!$I$72,($B$18-2000)+($G44-Y$1),0),IF($B$3="pm",$H44*OFFSET('Piston Model'!$I$72,($B$18-2000)+($G44-Y$1),0),"Wrong Code in B3")))),0)</f>
        <v>0</v>
      </c>
      <c r="Z44">
        <f ca="1">IF(Z$1&gt;$G44,IF($B$15="he",IF($B$3="em",$H44*(1-EXP(-0.05599*(Z$1-$G44)))*OFFSET('Exponential Model'!$I$72,($B$18-2000)+($G44-Z$1),0),IF($B$3="dm",$H44*(1-EXP(-0.05599*(Z$1-$G44)))*OFFSET('Dispersion Model'!$I$72,($B$18-2000)+($G44-Z$1),0),IF($B$3="pm",$H44*(1-EXP(-0.05599*(Z$1-$G44)))*OFFSET('Piston Model'!$I$72,($B$18-2000)+($G44-Z$1),0),"Wrong Code in B3"))),IF($B$3="em",$H44*OFFSET('Exponential Model'!$I$72,($B$18-2000)+($G44-Z$1),0),IF($B$3="dm",$H44*OFFSET('Dispersion Model'!$I$72,($B$18-2000)+($G44-Z$1),0),IF($B$3="pm",$H44*OFFSET('Piston Model'!$I$72,($B$18-2000)+($G44-Z$1),0),"Wrong Code in B3")))),0)</f>
        <v>0</v>
      </c>
      <c r="AA44">
        <f ca="1">IF(AA$1&gt;$G44,IF($B$15="he",IF($B$3="em",$H44*(1-EXP(-0.05599*(AA$1-$G44)))*OFFSET('Exponential Model'!$I$72,($B$18-2000)+($G44-AA$1),0),IF($B$3="dm",$H44*(1-EXP(-0.05599*(AA$1-$G44)))*OFFSET('Dispersion Model'!$I$72,($B$18-2000)+($G44-AA$1),0),IF($B$3="pm",$H44*(1-EXP(-0.05599*(AA$1-$G44)))*OFFSET('Piston Model'!$I$72,($B$18-2000)+($G44-AA$1),0),"Wrong Code in B3"))),IF($B$3="em",$H44*OFFSET('Exponential Model'!$I$72,($B$18-2000)+($G44-AA$1),0),IF($B$3="dm",$H44*OFFSET('Dispersion Model'!$I$72,($B$18-2000)+($G44-AA$1),0),IF($B$3="pm",$H44*OFFSET('Piston Model'!$I$72,($B$18-2000)+($G44-AA$1),0),"Wrong Code in B3")))),0)</f>
        <v>0</v>
      </c>
      <c r="AB44">
        <f ca="1">IF(AB$1&gt;$G44,IF($B$15="he",IF($B$3="em",$H44*(1-EXP(-0.05599*(AB$1-$G44)))*OFFSET('Exponential Model'!$I$72,($B$18-2000)+($G44-AB$1),0),IF($B$3="dm",$H44*(1-EXP(-0.05599*(AB$1-$G44)))*OFFSET('Dispersion Model'!$I$72,($B$18-2000)+($G44-AB$1),0),IF($B$3="pm",$H44*(1-EXP(-0.05599*(AB$1-$G44)))*OFFSET('Piston Model'!$I$72,($B$18-2000)+($G44-AB$1),0),"Wrong Code in B3"))),IF($B$3="em",$H44*OFFSET('Exponential Model'!$I$72,($B$18-2000)+($G44-AB$1),0),IF($B$3="dm",$H44*OFFSET('Dispersion Model'!$I$72,($B$18-2000)+($G44-AB$1),0),IF($B$3="pm",$H44*OFFSET('Piston Model'!$I$72,($B$18-2000)+($G44-AB$1),0),"Wrong Code in B3")))),0)</f>
        <v>0</v>
      </c>
      <c r="AC44">
        <f ca="1">IF(AC$1&gt;$G44,IF($B$15="he",IF($B$3="em",$H44*(1-EXP(-0.05599*(AC$1-$G44)))*OFFSET('Exponential Model'!$I$72,($B$18-2000)+($G44-AC$1),0),IF($B$3="dm",$H44*(1-EXP(-0.05599*(AC$1-$G44)))*OFFSET('Dispersion Model'!$I$72,($B$18-2000)+($G44-AC$1),0),IF($B$3="pm",$H44*(1-EXP(-0.05599*(AC$1-$G44)))*OFFSET('Piston Model'!$I$72,($B$18-2000)+($G44-AC$1),0),"Wrong Code in B3"))),IF($B$3="em",$H44*OFFSET('Exponential Model'!$I$72,($B$18-2000)+($G44-AC$1),0),IF($B$3="dm",$H44*OFFSET('Dispersion Model'!$I$72,($B$18-2000)+($G44-AC$1),0),IF($B$3="pm",$H44*OFFSET('Piston Model'!$I$72,($B$18-2000)+($G44-AC$1),0),"Wrong Code in B3")))),0)</f>
        <v>0</v>
      </c>
      <c r="AD44">
        <f ca="1">IF(AD$1&gt;$G44,IF($B$15="he",IF($B$3="em",$H44*(1-EXP(-0.05599*(AD$1-$G44)))*OFFSET('Exponential Model'!$I$72,($B$18-2000)+($G44-AD$1),0),IF($B$3="dm",$H44*(1-EXP(-0.05599*(AD$1-$G44)))*OFFSET('Dispersion Model'!$I$72,($B$18-2000)+($G44-AD$1),0),IF($B$3="pm",$H44*(1-EXP(-0.05599*(AD$1-$G44)))*OFFSET('Piston Model'!$I$72,($B$18-2000)+($G44-AD$1),0),"Wrong Code in B3"))),IF($B$3="em",$H44*OFFSET('Exponential Model'!$I$72,($B$18-2000)+($G44-AD$1),0),IF($B$3="dm",$H44*OFFSET('Dispersion Model'!$I$72,($B$18-2000)+($G44-AD$1),0),IF($B$3="pm",$H44*OFFSET('Piston Model'!$I$72,($B$18-2000)+($G44-AD$1),0),"Wrong Code in B3")))),0)</f>
        <v>0</v>
      </c>
      <c r="AE44">
        <f ca="1">IF(AE$1&gt;$G44,IF($B$15="he",IF($B$3="em",$H44*(1-EXP(-0.05599*(AE$1-$G44)))*OFFSET('Exponential Model'!$I$72,($B$18-2000)+($G44-AE$1),0),IF($B$3="dm",$H44*(1-EXP(-0.05599*(AE$1-$G44)))*OFFSET('Dispersion Model'!$I$72,($B$18-2000)+($G44-AE$1),0),IF($B$3="pm",$H44*(1-EXP(-0.05599*(AE$1-$G44)))*OFFSET('Piston Model'!$I$72,($B$18-2000)+($G44-AE$1),0),"Wrong Code in B3"))),IF($B$3="em",$H44*OFFSET('Exponential Model'!$I$72,($B$18-2000)+($G44-AE$1),0),IF($B$3="dm",$H44*OFFSET('Dispersion Model'!$I$72,($B$18-2000)+($G44-AE$1),0),IF($B$3="pm",$H44*OFFSET('Piston Model'!$I$72,($B$18-2000)+($G44-AE$1),0),"Wrong Code in B3")))),0)</f>
        <v>0</v>
      </c>
      <c r="AF44">
        <f ca="1">IF(AF$1&gt;$G44,IF($B$15="he",IF($B$3="em",$H44*(1-EXP(-0.05599*(AF$1-$G44)))*OFFSET('Exponential Model'!$I$72,($B$18-2000)+($G44-AF$1),0),IF($B$3="dm",$H44*(1-EXP(-0.05599*(AF$1-$G44)))*OFFSET('Dispersion Model'!$I$72,($B$18-2000)+($G44-AF$1),0),IF($B$3="pm",$H44*(1-EXP(-0.05599*(AF$1-$G44)))*OFFSET('Piston Model'!$I$72,($B$18-2000)+($G44-AF$1),0),"Wrong Code in B3"))),IF($B$3="em",$H44*OFFSET('Exponential Model'!$I$72,($B$18-2000)+($G44-AF$1),0),IF($B$3="dm",$H44*OFFSET('Dispersion Model'!$I$72,($B$18-2000)+($G44-AF$1),0),IF($B$3="pm",$H44*OFFSET('Piston Model'!$I$72,($B$18-2000)+($G44-AF$1),0),"Wrong Code in B3")))),0)</f>
        <v>0</v>
      </c>
      <c r="AG44">
        <f ca="1">IF(AG$1&gt;$G44,IF($B$15="he",IF($B$3="em",$H44*(1-EXP(-0.05599*(AG$1-$G44)))*OFFSET('Exponential Model'!$I$72,($B$18-2000)+($G44-AG$1),0),IF($B$3="dm",$H44*(1-EXP(-0.05599*(AG$1-$G44)))*OFFSET('Dispersion Model'!$I$72,($B$18-2000)+($G44-AG$1),0),IF($B$3="pm",$H44*(1-EXP(-0.05599*(AG$1-$G44)))*OFFSET('Piston Model'!$I$72,($B$18-2000)+($G44-AG$1),0),"Wrong Code in B3"))),IF($B$3="em",$H44*OFFSET('Exponential Model'!$I$72,($B$18-2000)+($G44-AG$1),0),IF($B$3="dm",$H44*OFFSET('Dispersion Model'!$I$72,($B$18-2000)+($G44-AG$1),0),IF($B$3="pm",$H44*OFFSET('Piston Model'!$I$72,($B$18-2000)+($G44-AG$1),0),"Wrong Code in B3")))),0)</f>
        <v>0</v>
      </c>
      <c r="AH44">
        <f ca="1">IF(AH$1&gt;$G44,IF($B$15="he",IF($B$3="em",$H44*(1-EXP(-0.05599*(AH$1-$G44)))*OFFSET('Exponential Model'!$I$72,($B$18-2000)+($G44-AH$1),0),IF($B$3="dm",$H44*(1-EXP(-0.05599*(AH$1-$G44)))*OFFSET('Dispersion Model'!$I$72,($B$18-2000)+($G44-AH$1),0),IF($B$3="pm",$H44*(1-EXP(-0.05599*(AH$1-$G44)))*OFFSET('Piston Model'!$I$72,($B$18-2000)+($G44-AH$1),0),"Wrong Code in B3"))),IF($B$3="em",$H44*OFFSET('Exponential Model'!$I$72,($B$18-2000)+($G44-AH$1),0),IF($B$3="dm",$H44*OFFSET('Dispersion Model'!$I$72,($B$18-2000)+($G44-AH$1),0),IF($B$3="pm",$H44*OFFSET('Piston Model'!$I$72,($B$18-2000)+($G44-AH$1),0),"Wrong Code in B3")))),0)</f>
        <v>0</v>
      </c>
      <c r="AI44">
        <f ca="1">IF(AI$1&gt;$G44,IF($B$15="he",IF($B$3="em",$H44*(1-EXP(-0.05599*(AI$1-$G44)))*OFFSET('Exponential Model'!$I$72,($B$18-2000)+($G44-AI$1),0),IF($B$3="dm",$H44*(1-EXP(-0.05599*(AI$1-$G44)))*OFFSET('Dispersion Model'!$I$72,($B$18-2000)+($G44-AI$1),0),IF($B$3="pm",$H44*(1-EXP(-0.05599*(AI$1-$G44)))*OFFSET('Piston Model'!$I$72,($B$18-2000)+($G44-AI$1),0),"Wrong Code in B3"))),IF($B$3="em",$H44*OFFSET('Exponential Model'!$I$72,($B$18-2000)+($G44-AI$1),0),IF($B$3="dm",$H44*OFFSET('Dispersion Model'!$I$72,($B$18-2000)+($G44-AI$1),0),IF($B$3="pm",$H44*OFFSET('Piston Model'!$I$72,($B$18-2000)+($G44-AI$1),0),"Wrong Code in B3")))),0)</f>
        <v>0</v>
      </c>
      <c r="AJ44">
        <f ca="1">IF(AJ$1&gt;$G44,IF($B$15="he",IF($B$3="em",$H44*(1-EXP(-0.05599*(AJ$1-$G44)))*OFFSET('Exponential Model'!$I$72,($B$18-2000)+($G44-AJ$1),0),IF($B$3="dm",$H44*(1-EXP(-0.05599*(AJ$1-$G44)))*OFFSET('Dispersion Model'!$I$72,($B$18-2000)+($G44-AJ$1),0),IF($B$3="pm",$H44*(1-EXP(-0.05599*(AJ$1-$G44)))*OFFSET('Piston Model'!$I$72,($B$18-2000)+($G44-AJ$1),0),"Wrong Code in B3"))),IF($B$3="em",$H44*OFFSET('Exponential Model'!$I$72,($B$18-2000)+($G44-AJ$1),0),IF($B$3="dm",$H44*OFFSET('Dispersion Model'!$I$72,($B$18-2000)+($G44-AJ$1),0),IF($B$3="pm",$H44*OFFSET('Piston Model'!$I$72,($B$18-2000)+($G44-AJ$1),0),"Wrong Code in B3")))),0)</f>
        <v>0</v>
      </c>
      <c r="AK44">
        <f ca="1">IF(AK$1&gt;$G44,IF($B$15="he",IF($B$3="em",$H44*(1-EXP(-0.05599*(AK$1-$G44)))*OFFSET('Exponential Model'!$I$72,($B$18-2000)+($G44-AK$1),0),IF($B$3="dm",$H44*(1-EXP(-0.05599*(AK$1-$G44)))*OFFSET('Dispersion Model'!$I$72,($B$18-2000)+($G44-AK$1),0),IF($B$3="pm",$H44*(1-EXP(-0.05599*(AK$1-$G44)))*OFFSET('Piston Model'!$I$72,($B$18-2000)+($G44-AK$1),0),"Wrong Code in B3"))),IF($B$3="em",$H44*OFFSET('Exponential Model'!$I$72,($B$18-2000)+($G44-AK$1),0),IF($B$3="dm",$H44*OFFSET('Dispersion Model'!$I$72,($B$18-2000)+($G44-AK$1),0),IF($B$3="pm",$H44*OFFSET('Piston Model'!$I$72,($B$18-2000)+($G44-AK$1),0),"Wrong Code in B3")))),0)</f>
        <v>0</v>
      </c>
      <c r="AL44">
        <f ca="1">IF(AL$1&gt;$G44,IF($B$15="he",IF($B$3="em",$H44*(1-EXP(-0.05599*(AL$1-$G44)))*OFFSET('Exponential Model'!$I$72,($B$18-2000)+($G44-AL$1),0),IF($B$3="dm",$H44*(1-EXP(-0.05599*(AL$1-$G44)))*OFFSET('Dispersion Model'!$I$72,($B$18-2000)+($G44-AL$1),0),IF($B$3="pm",$H44*(1-EXP(-0.05599*(AL$1-$G44)))*OFFSET('Piston Model'!$I$72,($B$18-2000)+($G44-AL$1),0),"Wrong Code in B3"))),IF($B$3="em",$H44*OFFSET('Exponential Model'!$I$72,($B$18-2000)+($G44-AL$1),0),IF($B$3="dm",$H44*OFFSET('Dispersion Model'!$I$72,($B$18-2000)+($G44-AL$1),0),IF($B$3="pm",$H44*OFFSET('Piston Model'!$I$72,($B$18-2000)+($G44-AL$1),0),"Wrong Code in B3")))),0)</f>
        <v>0</v>
      </c>
      <c r="AM44">
        <f ca="1">IF(AM$1&gt;$G44,IF($B$15="he",IF($B$3="em",$H44*(1-EXP(-0.05599*(AM$1-$G44)))*OFFSET('Exponential Model'!$I$72,($B$18-2000)+($G44-AM$1),0),IF($B$3="dm",$H44*(1-EXP(-0.05599*(AM$1-$G44)))*OFFSET('Dispersion Model'!$I$72,($B$18-2000)+($G44-AM$1),0),IF($B$3="pm",$H44*(1-EXP(-0.05599*(AM$1-$G44)))*OFFSET('Piston Model'!$I$72,($B$18-2000)+($G44-AM$1),0),"Wrong Code in B3"))),IF($B$3="em",$H44*OFFSET('Exponential Model'!$I$72,($B$18-2000)+($G44-AM$1),0),IF($B$3="dm",$H44*OFFSET('Dispersion Model'!$I$72,($B$18-2000)+($G44-AM$1),0),IF($B$3="pm",$H44*OFFSET('Piston Model'!$I$72,($B$18-2000)+($G44-AM$1),0),"Wrong Code in B3")))),0)</f>
        <v>0</v>
      </c>
      <c r="AN44">
        <f ca="1">IF(AN$1&gt;$G44,IF($B$15="he",IF($B$3="em",$H44*(1-EXP(-0.05599*(AN$1-$G44)))*OFFSET('Exponential Model'!$I$72,($B$18-2000)+($G44-AN$1),0),IF($B$3="dm",$H44*(1-EXP(-0.05599*(AN$1-$G44)))*OFFSET('Dispersion Model'!$I$72,($B$18-2000)+($G44-AN$1),0),IF($B$3="pm",$H44*(1-EXP(-0.05599*(AN$1-$G44)))*OFFSET('Piston Model'!$I$72,($B$18-2000)+($G44-AN$1),0),"Wrong Code in B3"))),IF($B$3="em",$H44*OFFSET('Exponential Model'!$I$72,($B$18-2000)+($G44-AN$1),0),IF($B$3="dm",$H44*OFFSET('Dispersion Model'!$I$72,($B$18-2000)+($G44-AN$1),0),IF($B$3="pm",$H44*OFFSET('Piston Model'!$I$72,($B$18-2000)+($G44-AN$1),0),"Wrong Code in B3")))),0)</f>
        <v>0</v>
      </c>
      <c r="AO44">
        <f ca="1">IF(AO$1&gt;$G44,IF($B$15="he",IF($B$3="em",$H44*(1-EXP(-0.05599*(AO$1-$G44)))*OFFSET('Exponential Model'!$I$72,($B$18-2000)+($G44-AO$1),0),IF($B$3="dm",$H44*(1-EXP(-0.05599*(AO$1-$G44)))*OFFSET('Dispersion Model'!$I$72,($B$18-2000)+($G44-AO$1),0),IF($B$3="pm",$H44*(1-EXP(-0.05599*(AO$1-$G44)))*OFFSET('Piston Model'!$I$72,($B$18-2000)+($G44-AO$1),0),"Wrong Code in B3"))),IF($B$3="em",$H44*OFFSET('Exponential Model'!$I$72,($B$18-2000)+($G44-AO$1),0),IF($B$3="dm",$H44*OFFSET('Dispersion Model'!$I$72,($B$18-2000)+($G44-AO$1),0),IF($B$3="pm",$H44*OFFSET('Piston Model'!$I$72,($B$18-2000)+($G44-AO$1),0),"Wrong Code in B3")))),0)</f>
        <v>157.4</v>
      </c>
      <c r="AP44">
        <f ca="1">IF(AP$1&gt;$G44,IF($B$15="he",IF($B$3="em",$H44*(1-EXP(-0.05599*(AP$1-$G44)))*OFFSET('Exponential Model'!$I$72,($B$18-2000)+($G44-AP$1),0),IF($B$3="dm",$H44*(1-EXP(-0.05599*(AP$1-$G44)))*OFFSET('Dispersion Model'!$I$72,($B$18-2000)+($G44-AP$1),0),IF($B$3="pm",$H44*(1-EXP(-0.05599*(AP$1-$G44)))*OFFSET('Piston Model'!$I$72,($B$18-2000)+($G44-AP$1),0),"Wrong Code in B3"))),IF($B$3="em",$H44*OFFSET('Exponential Model'!$I$72,($B$18-2000)+($G44-AP$1),0),IF($B$3="dm",$H44*OFFSET('Dispersion Model'!$I$72,($B$18-2000)+($G44-AP$1),0),IF($B$3="pm",$H44*OFFSET('Piston Model'!$I$72,($B$18-2000)+($G44-AP$1),0),"Wrong Code in B3")))),0)</f>
        <v>0</v>
      </c>
      <c r="AQ44">
        <f ca="1">IF(AQ$1&gt;$G44,IF($B$15="he",IF($B$3="em",$H44*(1-EXP(-0.05599*(AQ$1-$G44)))*OFFSET('Exponential Model'!$I$72,($B$18-2000)+($G44-AQ$1),0),IF($B$3="dm",$H44*(1-EXP(-0.05599*(AQ$1-$G44)))*OFFSET('Dispersion Model'!$I$72,($B$18-2000)+($G44-AQ$1),0),IF($B$3="pm",$H44*(1-EXP(-0.05599*(AQ$1-$G44)))*OFFSET('Piston Model'!$I$72,($B$18-2000)+($G44-AQ$1),0),"Wrong Code in B3"))),IF($B$3="em",$H44*OFFSET('Exponential Model'!$I$72,($B$18-2000)+($G44-AQ$1),0),IF($B$3="dm",$H44*OFFSET('Dispersion Model'!$I$72,($B$18-2000)+($G44-AQ$1),0),IF($B$3="pm",$H44*OFFSET('Piston Model'!$I$72,($B$18-2000)+($G44-AQ$1),0),"Wrong Code in B3")))),0)</f>
        <v>0</v>
      </c>
      <c r="AR44">
        <f ca="1">IF(AR$1&gt;$G44,IF($B$15="he",IF($B$3="em",$H44*(1-EXP(-0.05599*(AR$1-$G44)))*OFFSET('Exponential Model'!$I$72,($B$18-2000)+($G44-AR$1),0),IF($B$3="dm",$H44*(1-EXP(-0.05599*(AR$1-$G44)))*OFFSET('Dispersion Model'!$I$72,($B$18-2000)+($G44-AR$1),0),IF($B$3="pm",$H44*(1-EXP(-0.05599*(AR$1-$G44)))*OFFSET('Piston Model'!$I$72,($B$18-2000)+($G44-AR$1),0),"Wrong Code in B3"))),IF($B$3="em",$H44*OFFSET('Exponential Model'!$I$72,($B$18-2000)+($G44-AR$1),0),IF($B$3="dm",$H44*OFFSET('Dispersion Model'!$I$72,($B$18-2000)+($G44-AR$1),0),IF($B$3="pm",$H44*OFFSET('Piston Model'!$I$72,($B$18-2000)+($G44-AR$1),0),"Wrong Code in B3")))),0)</f>
        <v>0</v>
      </c>
      <c r="AS44">
        <f ca="1">IF(AS$1&gt;$G44,IF($B$15="he",IF($B$3="em",$H44*(1-EXP(-0.05599*(AS$1-$G44)))*OFFSET('Exponential Model'!$I$72,($B$18-2000)+($G44-AS$1),0),IF($B$3="dm",$H44*(1-EXP(-0.05599*(AS$1-$G44)))*OFFSET('Dispersion Model'!$I$72,($B$18-2000)+($G44-AS$1),0),IF($B$3="pm",$H44*(1-EXP(-0.05599*(AS$1-$G44)))*OFFSET('Piston Model'!$I$72,($B$18-2000)+($G44-AS$1),0),"Wrong Code in B3"))),IF($B$3="em",$H44*OFFSET('Exponential Model'!$I$72,($B$18-2000)+($G44-AS$1),0),IF($B$3="dm",$H44*OFFSET('Dispersion Model'!$I$72,($B$18-2000)+($G44-AS$1),0),IF($B$3="pm",$H44*OFFSET('Piston Model'!$I$72,($B$18-2000)+($G44-AS$1),0),"Wrong Code in B3")))),0)</f>
        <v>0</v>
      </c>
      <c r="AT44">
        <f ca="1">IF(AT$1&gt;$G44,IF($B$15="he",IF($B$3="em",$H44*(1-EXP(-0.05599*(AT$1-$G44)))*OFFSET('Exponential Model'!$I$72,($B$18-2000)+($G44-AT$1),0),IF($B$3="dm",$H44*(1-EXP(-0.05599*(AT$1-$G44)))*OFFSET('Dispersion Model'!$I$72,($B$18-2000)+($G44-AT$1),0),IF($B$3="pm",$H44*(1-EXP(-0.05599*(AT$1-$G44)))*OFFSET('Piston Model'!$I$72,($B$18-2000)+($G44-AT$1),0),"Wrong Code in B3"))),IF($B$3="em",$H44*OFFSET('Exponential Model'!$I$72,($B$18-2000)+($G44-AT$1),0),IF($B$3="dm",$H44*OFFSET('Dispersion Model'!$I$72,($B$18-2000)+($G44-AT$1),0),IF($B$3="pm",$H44*OFFSET('Piston Model'!$I$72,($B$18-2000)+($G44-AT$1),0),"Wrong Code in B3")))),0)</f>
        <v>0</v>
      </c>
      <c r="AU44">
        <f ca="1">IF(AU$1&gt;$G44,IF($B$15="he",IF($B$3="em",$H44*(1-EXP(-0.05599*(AU$1-$G44)))*OFFSET('Exponential Model'!$I$72,($B$18-2000)+($G44-AU$1),0),IF($B$3="dm",$H44*(1-EXP(-0.05599*(AU$1-$G44)))*OFFSET('Dispersion Model'!$I$72,($B$18-2000)+($G44-AU$1),0),IF($B$3="pm",$H44*(1-EXP(-0.05599*(AU$1-$G44)))*OFFSET('Piston Model'!$I$72,($B$18-2000)+($G44-AU$1),0),"Wrong Code in B3"))),IF($B$3="em",$H44*OFFSET('Exponential Model'!$I$72,($B$18-2000)+($G44-AU$1),0),IF($B$3="dm",$H44*OFFSET('Dispersion Model'!$I$72,($B$18-2000)+($G44-AU$1),0),IF($B$3="pm",$H44*OFFSET('Piston Model'!$I$72,($B$18-2000)+($G44-AU$1),0),"Wrong Code in B3")))),0)</f>
        <v>0</v>
      </c>
      <c r="AV44">
        <f ca="1">IF(AV$1&gt;$G44,IF($B$15="he",IF($B$3="em",$H44*(1-EXP(-0.05599*(AV$1-$G44)))*OFFSET('Exponential Model'!$I$72,($B$18-2000)+($G44-AV$1),0),IF($B$3="dm",$H44*(1-EXP(-0.05599*(AV$1-$G44)))*OFFSET('Dispersion Model'!$I$72,($B$18-2000)+($G44-AV$1),0),IF($B$3="pm",$H44*(1-EXP(-0.05599*(AV$1-$G44)))*OFFSET('Piston Model'!$I$72,($B$18-2000)+($G44-AV$1),0),"Wrong Code in B3"))),IF($B$3="em",$H44*OFFSET('Exponential Model'!$I$72,($B$18-2000)+($G44-AV$1),0),IF($B$3="dm",$H44*OFFSET('Dispersion Model'!$I$72,($B$18-2000)+($G44-AV$1),0),IF($B$3="pm",$H44*OFFSET('Piston Model'!$I$72,($B$18-2000)+($G44-AV$1),0),"Wrong Code in B3")))),0)</f>
        <v>0</v>
      </c>
      <c r="AW44">
        <f ca="1">IF(AW$1&gt;$G44,IF($B$15="he",IF($B$3="em",$H44*(1-EXP(-0.05599*(AW$1-$G44)))*OFFSET('Exponential Model'!$I$72,($B$18-2000)+($G44-AW$1),0),IF($B$3="dm",$H44*(1-EXP(-0.05599*(AW$1-$G44)))*OFFSET('Dispersion Model'!$I$72,($B$18-2000)+($G44-AW$1),0),IF($B$3="pm",$H44*(1-EXP(-0.05599*(AW$1-$G44)))*OFFSET('Piston Model'!$I$72,($B$18-2000)+($G44-AW$1),0),"Wrong Code in B3"))),IF($B$3="em",$H44*OFFSET('Exponential Model'!$I$72,($B$18-2000)+($G44-AW$1),0),IF($B$3="dm",$H44*OFFSET('Dispersion Model'!$I$72,($B$18-2000)+($G44-AW$1),0),IF($B$3="pm",$H44*OFFSET('Piston Model'!$I$72,($B$18-2000)+($G44-AW$1),0),"Wrong Code in B3")))),0)</f>
        <v>0</v>
      </c>
      <c r="AX44">
        <f ca="1">IF(AX$1&gt;$G44,IF($B$15="he",IF($B$3="em",$H44*(1-EXP(-0.05599*(AX$1-$G44)))*OFFSET('Exponential Model'!$I$72,($B$18-2000)+($G44-AX$1),0),IF($B$3="dm",$H44*(1-EXP(-0.05599*(AX$1-$G44)))*OFFSET('Dispersion Model'!$I$72,($B$18-2000)+($G44-AX$1),0),IF($B$3="pm",$H44*(1-EXP(-0.05599*(AX$1-$G44)))*OFFSET('Piston Model'!$I$72,($B$18-2000)+($G44-AX$1),0),"Wrong Code in B3"))),IF($B$3="em",$H44*OFFSET('Exponential Model'!$I$72,($B$18-2000)+($G44-AX$1),0),IF($B$3="dm",$H44*OFFSET('Dispersion Model'!$I$72,($B$18-2000)+($G44-AX$1),0),IF($B$3="pm",$H44*OFFSET('Piston Model'!$I$72,($B$18-2000)+($G44-AX$1),0),"Wrong Code in B3")))),0)</f>
        <v>0</v>
      </c>
      <c r="AY44">
        <f ca="1">IF(AY$1&gt;$G44,IF($B$15="he",IF($B$3="em",$H44*(1-EXP(-0.05599*(AY$1-$G44)))*OFFSET('Exponential Model'!$I$72,($B$18-2000)+($G44-AY$1),0),IF($B$3="dm",$H44*(1-EXP(-0.05599*(AY$1-$G44)))*OFFSET('Dispersion Model'!$I$72,($B$18-2000)+($G44-AY$1),0),IF($B$3="pm",$H44*(1-EXP(-0.05599*(AY$1-$G44)))*OFFSET('Piston Model'!$I$72,($B$18-2000)+($G44-AY$1),0),"Wrong Code in B3"))),IF($B$3="em",$H44*OFFSET('Exponential Model'!$I$72,($B$18-2000)+($G44-AY$1),0),IF($B$3="dm",$H44*OFFSET('Dispersion Model'!$I$72,($B$18-2000)+($G44-AY$1),0),IF($B$3="pm",$H44*OFFSET('Piston Model'!$I$72,($B$18-2000)+($G44-AY$1),0),"Wrong Code in B3")))),0)</f>
        <v>0</v>
      </c>
      <c r="AZ44">
        <f ca="1">IF(AZ$1&gt;$G44,IF($B$15="he",IF($B$3="em",$H44*(1-EXP(-0.05599*(AZ$1-$G44)))*OFFSET('Exponential Model'!$I$72,($B$18-2000)+($G44-AZ$1),0),IF($B$3="dm",$H44*(1-EXP(-0.05599*(AZ$1-$G44)))*OFFSET('Dispersion Model'!$I$72,($B$18-2000)+($G44-AZ$1),0),IF($B$3="pm",$H44*(1-EXP(-0.05599*(AZ$1-$G44)))*OFFSET('Piston Model'!$I$72,($B$18-2000)+($G44-AZ$1),0),"Wrong Code in B3"))),IF($B$3="em",$H44*OFFSET('Exponential Model'!$I$72,($B$18-2000)+($G44-AZ$1),0),IF($B$3="dm",$H44*OFFSET('Dispersion Model'!$I$72,($B$18-2000)+($G44-AZ$1),0),IF($B$3="pm",$H44*OFFSET('Piston Model'!$I$72,($B$18-2000)+($G44-AZ$1),0),"Wrong Code in B3")))),0)</f>
        <v>0</v>
      </c>
      <c r="BA44">
        <f ca="1">IF(BA$1&gt;$G44,IF($B$15="he",IF($B$3="em",$H44*(1-EXP(-0.05599*(BA$1-$G44)))*OFFSET('Exponential Model'!$I$72,($B$18-2000)+($G44-BA$1),0),IF($B$3="dm",$H44*(1-EXP(-0.05599*(BA$1-$G44)))*OFFSET('Dispersion Model'!$I$72,($B$18-2000)+($G44-BA$1),0),IF($B$3="pm",$H44*(1-EXP(-0.05599*(BA$1-$G44)))*OFFSET('Piston Model'!$I$72,($B$18-2000)+($G44-BA$1),0),"Wrong Code in B3"))),IF($B$3="em",$H44*OFFSET('Exponential Model'!$I$72,($B$18-2000)+($G44-BA$1),0),IF($B$3="dm",$H44*OFFSET('Dispersion Model'!$I$72,($B$18-2000)+($G44-BA$1),0),IF($B$3="pm",$H44*OFFSET('Piston Model'!$I$72,($B$18-2000)+($G44-BA$1),0),"Wrong Code in B3")))),0)</f>
        <v>0</v>
      </c>
      <c r="BB44">
        <f ca="1">IF(BB$1&gt;$G44,IF($B$15="he",IF($B$3="em",$H44*(1-EXP(-0.05599*(BB$1-$G44)))*OFFSET('Exponential Model'!$I$72,($B$18-2000)+($G44-BB$1),0),IF($B$3="dm",$H44*(1-EXP(-0.05599*(BB$1-$G44)))*OFFSET('Dispersion Model'!$I$72,($B$18-2000)+($G44-BB$1),0),IF($B$3="pm",$H44*(1-EXP(-0.05599*(BB$1-$G44)))*OFFSET('Piston Model'!$I$72,($B$18-2000)+($G44-BB$1),0),"Wrong Code in B3"))),IF($B$3="em",$H44*OFFSET('Exponential Model'!$I$72,($B$18-2000)+($G44-BB$1),0),IF($B$3="dm",$H44*OFFSET('Dispersion Model'!$I$72,($B$18-2000)+($G44-BB$1),0),IF($B$3="pm",$H44*OFFSET('Piston Model'!$I$72,($B$18-2000)+($G44-BB$1),0),"Wrong Code in B3")))),0)</f>
        <v>0</v>
      </c>
      <c r="BC44">
        <f ca="1">IF(BC$1&gt;$G44,IF($B$15="he",IF($B$3="em",$H44*(1-EXP(-0.05599*(BC$1-$G44)))*OFFSET('Exponential Model'!$I$72,($B$18-2000)+($G44-BC$1),0),IF($B$3="dm",$H44*(1-EXP(-0.05599*(BC$1-$G44)))*OFFSET('Dispersion Model'!$I$72,($B$18-2000)+($G44-BC$1),0),IF($B$3="pm",$H44*(1-EXP(-0.05599*(BC$1-$G44)))*OFFSET('Piston Model'!$I$72,($B$18-2000)+($G44-BC$1),0),"Wrong Code in B3"))),IF($B$3="em",$H44*OFFSET('Exponential Model'!$I$72,($B$18-2000)+($G44-BC$1),0),IF($B$3="dm",$H44*OFFSET('Dispersion Model'!$I$72,($B$18-2000)+($G44-BC$1),0),IF($B$3="pm",$H44*OFFSET('Piston Model'!$I$72,($B$18-2000)+($G44-BC$1),0),"Wrong Code in B3")))),0)</f>
        <v>0</v>
      </c>
      <c r="BD44">
        <f ca="1">IF(BD$1&gt;$G44,IF($B$15="he",IF($B$3="em",$H44*(1-EXP(-0.05599*(BD$1-$G44)))*OFFSET('Exponential Model'!$I$72,($B$18-2000)+($G44-BD$1),0),IF($B$3="dm",$H44*(1-EXP(-0.05599*(BD$1-$G44)))*OFFSET('Dispersion Model'!$I$72,($B$18-2000)+($G44-BD$1),0),IF($B$3="pm",$H44*(1-EXP(-0.05599*(BD$1-$G44)))*OFFSET('Piston Model'!$I$72,($B$18-2000)+($G44-BD$1),0),"Wrong Code in B3"))),IF($B$3="em",$H44*OFFSET('Exponential Model'!$I$72,($B$18-2000)+($G44-BD$1),0),IF($B$3="dm",$H44*OFFSET('Dispersion Model'!$I$72,($B$18-2000)+($G44-BD$1),0),IF($B$3="pm",$H44*OFFSET('Piston Model'!$I$72,($B$18-2000)+($G44-BD$1),0),"Wrong Code in B3")))),0)</f>
        <v>0</v>
      </c>
      <c r="BE44">
        <f ca="1">IF(BE$1&gt;$G44,IF($B$15="he",IF($B$3="em",$H44*(1-EXP(-0.05599*(BE$1-$G44)))*OFFSET('Exponential Model'!$I$72,($B$18-2000)+($G44-BE$1),0),IF($B$3="dm",$H44*(1-EXP(-0.05599*(BE$1-$G44)))*OFFSET('Dispersion Model'!$I$72,($B$18-2000)+($G44-BE$1),0),IF($B$3="pm",$H44*(1-EXP(-0.05599*(BE$1-$G44)))*OFFSET('Piston Model'!$I$72,($B$18-2000)+($G44-BE$1),0),"Wrong Code in B3"))),IF($B$3="em",$H44*OFFSET('Exponential Model'!$I$72,($B$18-2000)+($G44-BE$1),0),IF($B$3="dm",$H44*OFFSET('Dispersion Model'!$I$72,($B$18-2000)+($G44-BE$1),0),IF($B$3="pm",$H44*OFFSET('Piston Model'!$I$72,($B$18-2000)+($G44-BE$1),0),"Wrong Code in B3")))),0)</f>
        <v>0</v>
      </c>
      <c r="BF44">
        <f ca="1">IF(BF$1&gt;$G44,IF($B$15="he",IF($B$3="em",$H44*(1-EXP(-0.05599*(BF$1-$G44)))*OFFSET('Exponential Model'!$I$72,($B$18-2000)+($G44-BF$1),0),IF($B$3="dm",$H44*(1-EXP(-0.05599*(BF$1-$G44)))*OFFSET('Dispersion Model'!$I$72,($B$18-2000)+($G44-BF$1),0),IF($B$3="pm",$H44*(1-EXP(-0.05599*(BF$1-$G44)))*OFFSET('Piston Model'!$I$72,($B$18-2000)+($G44-BF$1),0),"Wrong Code in B3"))),IF($B$3="em",$H44*OFFSET('Exponential Model'!$I$72,($B$18-2000)+($G44-BF$1),0),IF($B$3="dm",$H44*OFFSET('Dispersion Model'!$I$72,($B$18-2000)+($G44-BF$1),0),IF($B$3="pm",$H44*OFFSET('Piston Model'!$I$72,($B$18-2000)+($G44-BF$1),0),"Wrong Code in B3")))),0)</f>
        <v>0</v>
      </c>
      <c r="BG44">
        <f ca="1">IF(BG$1&gt;$G44,IF($B$15="he",IF($B$3="em",$H44*(1-EXP(-0.05599*(BG$1-$G44)))*OFFSET('Exponential Model'!$I$72,($B$18-2000)+($G44-BG$1),0),IF($B$3="dm",$H44*(1-EXP(-0.05599*(BG$1-$G44)))*OFFSET('Dispersion Model'!$I$72,($B$18-2000)+($G44-BG$1),0),IF($B$3="pm",$H44*(1-EXP(-0.05599*(BG$1-$G44)))*OFFSET('Piston Model'!$I$72,($B$18-2000)+($G44-BG$1),0),"Wrong Code in B3"))),IF($B$3="em",$H44*OFFSET('Exponential Model'!$I$72,($B$18-2000)+($G44-BG$1),0),IF($B$3="dm",$H44*OFFSET('Dispersion Model'!$I$72,($B$18-2000)+($G44-BG$1),0),IF($B$3="pm",$H44*OFFSET('Piston Model'!$I$72,($B$18-2000)+($G44-BG$1),0),"Wrong Code in B3")))),0)</f>
        <v>0</v>
      </c>
    </row>
    <row r="45" spans="1:59" x14ac:dyDescent="0.15">
      <c r="G45">
        <v>1973</v>
      </c>
      <c r="H45">
        <f>IF($B$15="tr",'Tritium Input'!H54,IF($B$15="cfc",'CFC Input'!H54,IF($B$15="kr",'85Kr Input'!H54,IF($B$15="he",'Tritium Input'!H54,"Wrong Code in B12!"))))</f>
        <v>175.9</v>
      </c>
      <c r="I45">
        <f ca="1">IF(I$1&gt;$G45,IF($B$15="he",IF($B$3="em",$H45*(1-EXP(-0.05599*(I$1-$G45)))*OFFSET('Exponential Model'!$I$72,($B$18-2000)+($G45-I$1),0),IF($B$3="dm",$H45*(1-EXP(-0.05599*(I$1-$G45)))*OFFSET('Dispersion Model'!$I$72,($B$18-2000)+($G45-I$1),0),IF($B$3="pm",$H45*(1-EXP(-0.05599*(I$1-$G45)))*OFFSET('Piston Model'!$I$72,($B$18-2000)+($G45-I$1),0),"Wrong Code in B3"))),IF($B$3="em",$H45*OFFSET('Exponential Model'!$I$72,($B$18-2000)+($G45-I$1),0),IF($B$3="dm",$H45*OFFSET('Dispersion Model'!$I$72,($B$18-2000)+($G45-I$1),0),IF($B$3="pm",$H45*OFFSET('Piston Model'!$I$72,($B$18-2000)+($G45-I$1),0),"Wrong Code in B3")))),0)</f>
        <v>0</v>
      </c>
      <c r="J45">
        <f ca="1">IF(J$1&gt;$G45,IF($B$15="he",IF($B$3="em",$H45*(1-EXP(-0.05599*(J$1-$G45)))*OFFSET('Exponential Model'!$I$72,($B$18-2000)+($G45-J$1),0),IF($B$3="dm",$H45*(1-EXP(-0.05599*(J$1-$G45)))*OFFSET('Dispersion Model'!$I$72,($B$18-2000)+($G45-J$1),0),IF($B$3="pm",$H45*(1-EXP(-0.05599*(J$1-$G45)))*OFFSET('Piston Model'!$I$72,($B$18-2000)+($G45-J$1),0),"Wrong Code in B3"))),IF($B$3="em",$H45*OFFSET('Exponential Model'!$I$72,($B$18-2000)+($G45-J$1),0),IF($B$3="dm",$H45*OFFSET('Dispersion Model'!$I$72,($B$18-2000)+($G45-J$1),0),IF($B$3="pm",$H45*OFFSET('Piston Model'!$I$72,($B$18-2000)+($G45-J$1),0),"Wrong Code in B3")))),0)</f>
        <v>0</v>
      </c>
      <c r="K45">
        <f ca="1">IF(K$1&gt;$G45,IF($B$15="he",IF($B$3="em",$H45*(1-EXP(-0.05599*(K$1-$G45)))*OFFSET('Exponential Model'!$I$72,($B$18-2000)+($G45-K$1),0),IF($B$3="dm",$H45*(1-EXP(-0.05599*(K$1-$G45)))*OFFSET('Dispersion Model'!$I$72,($B$18-2000)+($G45-K$1),0),IF($B$3="pm",$H45*(1-EXP(-0.05599*(K$1-$G45)))*OFFSET('Piston Model'!$I$72,($B$18-2000)+($G45-K$1),0),"Wrong Code in B3"))),IF($B$3="em",$H45*OFFSET('Exponential Model'!$I$72,($B$18-2000)+($G45-K$1),0),IF($B$3="dm",$H45*OFFSET('Dispersion Model'!$I$72,($B$18-2000)+($G45-K$1),0),IF($B$3="pm",$H45*OFFSET('Piston Model'!$I$72,($B$18-2000)+($G45-K$1),0),"Wrong Code in B3")))),0)</f>
        <v>0</v>
      </c>
      <c r="L45">
        <f ca="1">IF(L$1&gt;$G45,IF($B$15="he",IF($B$3="em",$H45*(1-EXP(-0.05599*(L$1-$G45)))*OFFSET('Exponential Model'!$I$72,($B$18-2000)+($G45-L$1),0),IF($B$3="dm",$H45*(1-EXP(-0.05599*(L$1-$G45)))*OFFSET('Dispersion Model'!$I$72,($B$18-2000)+($G45-L$1),0),IF($B$3="pm",$H45*(1-EXP(-0.05599*(L$1-$G45)))*OFFSET('Piston Model'!$I$72,($B$18-2000)+($G45-L$1),0),"Wrong Code in B3"))),IF($B$3="em",$H45*OFFSET('Exponential Model'!$I$72,($B$18-2000)+($G45-L$1),0),IF($B$3="dm",$H45*OFFSET('Dispersion Model'!$I$72,($B$18-2000)+($G45-L$1),0),IF($B$3="pm",$H45*OFFSET('Piston Model'!$I$72,($B$18-2000)+($G45-L$1),0),"Wrong Code in B3")))),0)</f>
        <v>0</v>
      </c>
      <c r="M45">
        <f ca="1">IF(M$1&gt;$G45,IF($B$15="he",IF($B$3="em",$H45*(1-EXP(-0.05599*(M$1-$G45)))*OFFSET('Exponential Model'!$I$72,($B$18-2000)+($G45-M$1),0),IF($B$3="dm",$H45*(1-EXP(-0.05599*(M$1-$G45)))*OFFSET('Dispersion Model'!$I$72,($B$18-2000)+($G45-M$1),0),IF($B$3="pm",$H45*(1-EXP(-0.05599*(M$1-$G45)))*OFFSET('Piston Model'!$I$72,($B$18-2000)+($G45-M$1),0),"Wrong Code in B3"))),IF($B$3="em",$H45*OFFSET('Exponential Model'!$I$72,($B$18-2000)+($G45-M$1),0),IF($B$3="dm",$H45*OFFSET('Dispersion Model'!$I$72,($B$18-2000)+($G45-M$1),0),IF($B$3="pm",$H45*OFFSET('Piston Model'!$I$72,($B$18-2000)+($G45-M$1),0),"Wrong Code in B3")))),0)</f>
        <v>0</v>
      </c>
      <c r="N45">
        <f ca="1">IF(N$1&gt;$G45,IF($B$15="he",IF($B$3="em",$H45*(1-EXP(-0.05599*(N$1-$G45)))*OFFSET('Exponential Model'!$I$72,($B$18-2000)+($G45-N$1),0),IF($B$3="dm",$H45*(1-EXP(-0.05599*(N$1-$G45)))*OFFSET('Dispersion Model'!$I$72,($B$18-2000)+($G45-N$1),0),IF($B$3="pm",$H45*(1-EXP(-0.05599*(N$1-$G45)))*OFFSET('Piston Model'!$I$72,($B$18-2000)+($G45-N$1),0),"Wrong Code in B3"))),IF($B$3="em",$H45*OFFSET('Exponential Model'!$I$72,($B$18-2000)+($G45-N$1),0),IF($B$3="dm",$H45*OFFSET('Dispersion Model'!$I$72,($B$18-2000)+($G45-N$1),0),IF($B$3="pm",$H45*OFFSET('Piston Model'!$I$72,($B$18-2000)+($G45-N$1),0),"Wrong Code in B3")))),0)</f>
        <v>0</v>
      </c>
      <c r="O45">
        <f ca="1">IF(O$1&gt;$G45,IF($B$15="he",IF($B$3="em",$H45*(1-EXP(-0.05599*(O$1-$G45)))*OFFSET('Exponential Model'!$I$72,($B$18-2000)+($G45-O$1),0),IF($B$3="dm",$H45*(1-EXP(-0.05599*(O$1-$G45)))*OFFSET('Dispersion Model'!$I$72,($B$18-2000)+($G45-O$1),0),IF($B$3="pm",$H45*(1-EXP(-0.05599*(O$1-$G45)))*OFFSET('Piston Model'!$I$72,($B$18-2000)+($G45-O$1),0),"Wrong Code in B3"))),IF($B$3="em",$H45*OFFSET('Exponential Model'!$I$72,($B$18-2000)+($G45-O$1),0),IF($B$3="dm",$H45*OFFSET('Dispersion Model'!$I$72,($B$18-2000)+($G45-O$1),0),IF($B$3="pm",$H45*OFFSET('Piston Model'!$I$72,($B$18-2000)+($G45-O$1),0),"Wrong Code in B3")))),0)</f>
        <v>0</v>
      </c>
      <c r="P45">
        <f ca="1">IF(P$1&gt;$G45,IF($B$15="he",IF($B$3="em",$H45*(1-EXP(-0.05599*(P$1-$G45)))*OFFSET('Exponential Model'!$I$72,($B$18-2000)+($G45-P$1),0),IF($B$3="dm",$H45*(1-EXP(-0.05599*(P$1-$G45)))*OFFSET('Dispersion Model'!$I$72,($B$18-2000)+($G45-P$1),0),IF($B$3="pm",$H45*(1-EXP(-0.05599*(P$1-$G45)))*OFFSET('Piston Model'!$I$72,($B$18-2000)+($G45-P$1),0),"Wrong Code in B3"))),IF($B$3="em",$H45*OFFSET('Exponential Model'!$I$72,($B$18-2000)+($G45-P$1),0),IF($B$3="dm",$H45*OFFSET('Dispersion Model'!$I$72,($B$18-2000)+($G45-P$1),0),IF($B$3="pm",$H45*OFFSET('Piston Model'!$I$72,($B$18-2000)+($G45-P$1),0),"Wrong Code in B3")))),0)</f>
        <v>0</v>
      </c>
      <c r="Q45">
        <f ca="1">IF(Q$1&gt;$G45,IF($B$15="he",IF($B$3="em",$H45*(1-EXP(-0.05599*(Q$1-$G45)))*OFFSET('Exponential Model'!$I$72,($B$18-2000)+($G45-Q$1),0),IF($B$3="dm",$H45*(1-EXP(-0.05599*(Q$1-$G45)))*OFFSET('Dispersion Model'!$I$72,($B$18-2000)+($G45-Q$1),0),IF($B$3="pm",$H45*(1-EXP(-0.05599*(Q$1-$G45)))*OFFSET('Piston Model'!$I$72,($B$18-2000)+($G45-Q$1),0),"Wrong Code in B3"))),IF($B$3="em",$H45*OFFSET('Exponential Model'!$I$72,($B$18-2000)+($G45-Q$1),0),IF($B$3="dm",$H45*OFFSET('Dispersion Model'!$I$72,($B$18-2000)+($G45-Q$1),0),IF($B$3="pm",$H45*OFFSET('Piston Model'!$I$72,($B$18-2000)+($G45-Q$1),0),"Wrong Code in B3")))),0)</f>
        <v>0</v>
      </c>
      <c r="R45">
        <f ca="1">IF(R$1&gt;$G45,IF($B$15="he",IF($B$3="em",$H45*(1-EXP(-0.05599*(R$1-$G45)))*OFFSET('Exponential Model'!$I$72,($B$18-2000)+($G45-R$1),0),IF($B$3="dm",$H45*(1-EXP(-0.05599*(R$1-$G45)))*OFFSET('Dispersion Model'!$I$72,($B$18-2000)+($G45-R$1),0),IF($B$3="pm",$H45*(1-EXP(-0.05599*(R$1-$G45)))*OFFSET('Piston Model'!$I$72,($B$18-2000)+($G45-R$1),0),"Wrong Code in B3"))),IF($B$3="em",$H45*OFFSET('Exponential Model'!$I$72,($B$18-2000)+($G45-R$1),0),IF($B$3="dm",$H45*OFFSET('Dispersion Model'!$I$72,($B$18-2000)+($G45-R$1),0),IF($B$3="pm",$H45*OFFSET('Piston Model'!$I$72,($B$18-2000)+($G45-R$1),0),"Wrong Code in B3")))),0)</f>
        <v>0</v>
      </c>
      <c r="S45">
        <f ca="1">IF(S$1&gt;$G45,IF($B$15="he",IF($B$3="em",$H45*(1-EXP(-0.05599*(S$1-$G45)))*OFFSET('Exponential Model'!$I$72,($B$18-2000)+($G45-S$1),0),IF($B$3="dm",$H45*(1-EXP(-0.05599*(S$1-$G45)))*OFFSET('Dispersion Model'!$I$72,($B$18-2000)+($G45-S$1),0),IF($B$3="pm",$H45*(1-EXP(-0.05599*(S$1-$G45)))*OFFSET('Piston Model'!$I$72,($B$18-2000)+($G45-S$1),0),"Wrong Code in B3"))),IF($B$3="em",$H45*OFFSET('Exponential Model'!$I$72,($B$18-2000)+($G45-S$1),0),IF($B$3="dm",$H45*OFFSET('Dispersion Model'!$I$72,($B$18-2000)+($G45-S$1),0),IF($B$3="pm",$H45*OFFSET('Piston Model'!$I$72,($B$18-2000)+($G45-S$1),0),"Wrong Code in B3")))),0)</f>
        <v>0</v>
      </c>
      <c r="T45">
        <f ca="1">IF(T$1&gt;$G45,IF($B$15="he",IF($B$3="em",$H45*(1-EXP(-0.05599*(T$1-$G45)))*OFFSET('Exponential Model'!$I$72,($B$18-2000)+($G45-T$1),0),IF($B$3="dm",$H45*(1-EXP(-0.05599*(T$1-$G45)))*OFFSET('Dispersion Model'!$I$72,($B$18-2000)+($G45-T$1),0),IF($B$3="pm",$H45*(1-EXP(-0.05599*(T$1-$G45)))*OFFSET('Piston Model'!$I$72,($B$18-2000)+($G45-T$1),0),"Wrong Code in B3"))),IF($B$3="em",$H45*OFFSET('Exponential Model'!$I$72,($B$18-2000)+($G45-T$1),0),IF($B$3="dm",$H45*OFFSET('Dispersion Model'!$I$72,($B$18-2000)+($G45-T$1),0),IF($B$3="pm",$H45*OFFSET('Piston Model'!$I$72,($B$18-2000)+($G45-T$1),0),"Wrong Code in B3")))),0)</f>
        <v>0</v>
      </c>
      <c r="U45">
        <f ca="1">IF(U$1&gt;$G45,IF($B$15="he",IF($B$3="em",$H45*(1-EXP(-0.05599*(U$1-$G45)))*OFFSET('Exponential Model'!$I$72,($B$18-2000)+($G45-U$1),0),IF($B$3="dm",$H45*(1-EXP(-0.05599*(U$1-$G45)))*OFFSET('Dispersion Model'!$I$72,($B$18-2000)+($G45-U$1),0),IF($B$3="pm",$H45*(1-EXP(-0.05599*(U$1-$G45)))*OFFSET('Piston Model'!$I$72,($B$18-2000)+($G45-U$1),0),"Wrong Code in B3"))),IF($B$3="em",$H45*OFFSET('Exponential Model'!$I$72,($B$18-2000)+($G45-U$1),0),IF($B$3="dm",$H45*OFFSET('Dispersion Model'!$I$72,($B$18-2000)+($G45-U$1),0),IF($B$3="pm",$H45*OFFSET('Piston Model'!$I$72,($B$18-2000)+($G45-U$1),0),"Wrong Code in B3")))),0)</f>
        <v>0</v>
      </c>
      <c r="V45">
        <f ca="1">IF(V$1&gt;$G45,IF($B$15="he",IF($B$3="em",$H45*(1-EXP(-0.05599*(V$1-$G45)))*OFFSET('Exponential Model'!$I$72,($B$18-2000)+($G45-V$1),0),IF($B$3="dm",$H45*(1-EXP(-0.05599*(V$1-$G45)))*OFFSET('Dispersion Model'!$I$72,($B$18-2000)+($G45-V$1),0),IF($B$3="pm",$H45*(1-EXP(-0.05599*(V$1-$G45)))*OFFSET('Piston Model'!$I$72,($B$18-2000)+($G45-V$1),0),"Wrong Code in B3"))),IF($B$3="em",$H45*OFFSET('Exponential Model'!$I$72,($B$18-2000)+($G45-V$1),0),IF($B$3="dm",$H45*OFFSET('Dispersion Model'!$I$72,($B$18-2000)+($G45-V$1),0),IF($B$3="pm",$H45*OFFSET('Piston Model'!$I$72,($B$18-2000)+($G45-V$1),0),"Wrong Code in B3")))),0)</f>
        <v>0</v>
      </c>
      <c r="W45">
        <f ca="1">IF(W$1&gt;$G45,IF($B$15="he",IF($B$3="em",$H45*(1-EXP(-0.05599*(W$1-$G45)))*OFFSET('Exponential Model'!$I$72,($B$18-2000)+($G45-W$1),0),IF($B$3="dm",$H45*(1-EXP(-0.05599*(W$1-$G45)))*OFFSET('Dispersion Model'!$I$72,($B$18-2000)+($G45-W$1),0),IF($B$3="pm",$H45*(1-EXP(-0.05599*(W$1-$G45)))*OFFSET('Piston Model'!$I$72,($B$18-2000)+($G45-W$1),0),"Wrong Code in B3"))),IF($B$3="em",$H45*OFFSET('Exponential Model'!$I$72,($B$18-2000)+($G45-W$1),0),IF($B$3="dm",$H45*OFFSET('Dispersion Model'!$I$72,($B$18-2000)+($G45-W$1),0),IF($B$3="pm",$H45*OFFSET('Piston Model'!$I$72,($B$18-2000)+($G45-W$1),0),"Wrong Code in B3")))),0)</f>
        <v>0</v>
      </c>
      <c r="X45">
        <f ca="1">IF(X$1&gt;$G45,IF($B$15="he",IF($B$3="em",$H45*(1-EXP(-0.05599*(X$1-$G45)))*OFFSET('Exponential Model'!$I$72,($B$18-2000)+($G45-X$1),0),IF($B$3="dm",$H45*(1-EXP(-0.05599*(X$1-$G45)))*OFFSET('Dispersion Model'!$I$72,($B$18-2000)+($G45-X$1),0),IF($B$3="pm",$H45*(1-EXP(-0.05599*(X$1-$G45)))*OFFSET('Piston Model'!$I$72,($B$18-2000)+($G45-X$1),0),"Wrong Code in B3"))),IF($B$3="em",$H45*OFFSET('Exponential Model'!$I$72,($B$18-2000)+($G45-X$1),0),IF($B$3="dm",$H45*OFFSET('Dispersion Model'!$I$72,($B$18-2000)+($G45-X$1),0),IF($B$3="pm",$H45*OFFSET('Piston Model'!$I$72,($B$18-2000)+($G45-X$1),0),"Wrong Code in B3")))),0)</f>
        <v>0</v>
      </c>
      <c r="Y45">
        <f ca="1">IF(Y$1&gt;$G45,IF($B$15="he",IF($B$3="em",$H45*(1-EXP(-0.05599*(Y$1-$G45)))*OFFSET('Exponential Model'!$I$72,($B$18-2000)+($G45-Y$1),0),IF($B$3="dm",$H45*(1-EXP(-0.05599*(Y$1-$G45)))*OFFSET('Dispersion Model'!$I$72,($B$18-2000)+($G45-Y$1),0),IF($B$3="pm",$H45*(1-EXP(-0.05599*(Y$1-$G45)))*OFFSET('Piston Model'!$I$72,($B$18-2000)+($G45-Y$1),0),"Wrong Code in B3"))),IF($B$3="em",$H45*OFFSET('Exponential Model'!$I$72,($B$18-2000)+($G45-Y$1),0),IF($B$3="dm",$H45*OFFSET('Dispersion Model'!$I$72,($B$18-2000)+($G45-Y$1),0),IF($B$3="pm",$H45*OFFSET('Piston Model'!$I$72,($B$18-2000)+($G45-Y$1),0),"Wrong Code in B3")))),0)</f>
        <v>0</v>
      </c>
      <c r="Z45">
        <f ca="1">IF(Z$1&gt;$G45,IF($B$15="he",IF($B$3="em",$H45*(1-EXP(-0.05599*(Z$1-$G45)))*OFFSET('Exponential Model'!$I$72,($B$18-2000)+($G45-Z$1),0),IF($B$3="dm",$H45*(1-EXP(-0.05599*(Z$1-$G45)))*OFFSET('Dispersion Model'!$I$72,($B$18-2000)+($G45-Z$1),0),IF($B$3="pm",$H45*(1-EXP(-0.05599*(Z$1-$G45)))*OFFSET('Piston Model'!$I$72,($B$18-2000)+($G45-Z$1),0),"Wrong Code in B3"))),IF($B$3="em",$H45*OFFSET('Exponential Model'!$I$72,($B$18-2000)+($G45-Z$1),0),IF($B$3="dm",$H45*OFFSET('Dispersion Model'!$I$72,($B$18-2000)+($G45-Z$1),0),IF($B$3="pm",$H45*OFFSET('Piston Model'!$I$72,($B$18-2000)+($G45-Z$1),0),"Wrong Code in B3")))),0)</f>
        <v>0</v>
      </c>
      <c r="AA45">
        <f ca="1">IF(AA$1&gt;$G45,IF($B$15="he",IF($B$3="em",$H45*(1-EXP(-0.05599*(AA$1-$G45)))*OFFSET('Exponential Model'!$I$72,($B$18-2000)+($G45-AA$1),0),IF($B$3="dm",$H45*(1-EXP(-0.05599*(AA$1-$G45)))*OFFSET('Dispersion Model'!$I$72,($B$18-2000)+($G45-AA$1),0),IF($B$3="pm",$H45*(1-EXP(-0.05599*(AA$1-$G45)))*OFFSET('Piston Model'!$I$72,($B$18-2000)+($G45-AA$1),0),"Wrong Code in B3"))),IF($B$3="em",$H45*OFFSET('Exponential Model'!$I$72,($B$18-2000)+($G45-AA$1),0),IF($B$3="dm",$H45*OFFSET('Dispersion Model'!$I$72,($B$18-2000)+($G45-AA$1),0),IF($B$3="pm",$H45*OFFSET('Piston Model'!$I$72,($B$18-2000)+($G45-AA$1),0),"Wrong Code in B3")))),0)</f>
        <v>0</v>
      </c>
      <c r="AB45">
        <f ca="1">IF(AB$1&gt;$G45,IF($B$15="he",IF($B$3="em",$H45*(1-EXP(-0.05599*(AB$1-$G45)))*OFFSET('Exponential Model'!$I$72,($B$18-2000)+($G45-AB$1),0),IF($B$3="dm",$H45*(1-EXP(-0.05599*(AB$1-$G45)))*OFFSET('Dispersion Model'!$I$72,($B$18-2000)+($G45-AB$1),0),IF($B$3="pm",$H45*(1-EXP(-0.05599*(AB$1-$G45)))*OFFSET('Piston Model'!$I$72,($B$18-2000)+($G45-AB$1),0),"Wrong Code in B3"))),IF($B$3="em",$H45*OFFSET('Exponential Model'!$I$72,($B$18-2000)+($G45-AB$1),0),IF($B$3="dm",$H45*OFFSET('Dispersion Model'!$I$72,($B$18-2000)+($G45-AB$1),0),IF($B$3="pm",$H45*OFFSET('Piston Model'!$I$72,($B$18-2000)+($G45-AB$1),0),"Wrong Code in B3")))),0)</f>
        <v>0</v>
      </c>
      <c r="AC45">
        <f ca="1">IF(AC$1&gt;$G45,IF($B$15="he",IF($B$3="em",$H45*(1-EXP(-0.05599*(AC$1-$G45)))*OFFSET('Exponential Model'!$I$72,($B$18-2000)+($G45-AC$1),0),IF($B$3="dm",$H45*(1-EXP(-0.05599*(AC$1-$G45)))*OFFSET('Dispersion Model'!$I$72,($B$18-2000)+($G45-AC$1),0),IF($B$3="pm",$H45*(1-EXP(-0.05599*(AC$1-$G45)))*OFFSET('Piston Model'!$I$72,($B$18-2000)+($G45-AC$1),0),"Wrong Code in B3"))),IF($B$3="em",$H45*OFFSET('Exponential Model'!$I$72,($B$18-2000)+($G45-AC$1),0),IF($B$3="dm",$H45*OFFSET('Dispersion Model'!$I$72,($B$18-2000)+($G45-AC$1),0),IF($B$3="pm",$H45*OFFSET('Piston Model'!$I$72,($B$18-2000)+($G45-AC$1),0),"Wrong Code in B3")))),0)</f>
        <v>0</v>
      </c>
      <c r="AD45">
        <f ca="1">IF(AD$1&gt;$G45,IF($B$15="he",IF($B$3="em",$H45*(1-EXP(-0.05599*(AD$1-$G45)))*OFFSET('Exponential Model'!$I$72,($B$18-2000)+($G45-AD$1),0),IF($B$3="dm",$H45*(1-EXP(-0.05599*(AD$1-$G45)))*OFFSET('Dispersion Model'!$I$72,($B$18-2000)+($G45-AD$1),0),IF($B$3="pm",$H45*(1-EXP(-0.05599*(AD$1-$G45)))*OFFSET('Piston Model'!$I$72,($B$18-2000)+($G45-AD$1),0),"Wrong Code in B3"))),IF($B$3="em",$H45*OFFSET('Exponential Model'!$I$72,($B$18-2000)+($G45-AD$1),0),IF($B$3="dm",$H45*OFFSET('Dispersion Model'!$I$72,($B$18-2000)+($G45-AD$1),0),IF($B$3="pm",$H45*OFFSET('Piston Model'!$I$72,($B$18-2000)+($G45-AD$1),0),"Wrong Code in B3")))),0)</f>
        <v>0</v>
      </c>
      <c r="AE45">
        <f ca="1">IF(AE$1&gt;$G45,IF($B$15="he",IF($B$3="em",$H45*(1-EXP(-0.05599*(AE$1-$G45)))*OFFSET('Exponential Model'!$I$72,($B$18-2000)+($G45-AE$1),0),IF($B$3="dm",$H45*(1-EXP(-0.05599*(AE$1-$G45)))*OFFSET('Dispersion Model'!$I$72,($B$18-2000)+($G45-AE$1),0),IF($B$3="pm",$H45*(1-EXP(-0.05599*(AE$1-$G45)))*OFFSET('Piston Model'!$I$72,($B$18-2000)+($G45-AE$1),0),"Wrong Code in B3"))),IF($B$3="em",$H45*OFFSET('Exponential Model'!$I$72,($B$18-2000)+($G45-AE$1),0),IF($B$3="dm",$H45*OFFSET('Dispersion Model'!$I$72,($B$18-2000)+($G45-AE$1),0),IF($B$3="pm",$H45*OFFSET('Piston Model'!$I$72,($B$18-2000)+($G45-AE$1),0),"Wrong Code in B3")))),0)</f>
        <v>0</v>
      </c>
      <c r="AF45">
        <f ca="1">IF(AF$1&gt;$G45,IF($B$15="he",IF($B$3="em",$H45*(1-EXP(-0.05599*(AF$1-$G45)))*OFFSET('Exponential Model'!$I$72,($B$18-2000)+($G45-AF$1),0),IF($B$3="dm",$H45*(1-EXP(-0.05599*(AF$1-$G45)))*OFFSET('Dispersion Model'!$I$72,($B$18-2000)+($G45-AF$1),0),IF($B$3="pm",$H45*(1-EXP(-0.05599*(AF$1-$G45)))*OFFSET('Piston Model'!$I$72,($B$18-2000)+($G45-AF$1),0),"Wrong Code in B3"))),IF($B$3="em",$H45*OFFSET('Exponential Model'!$I$72,($B$18-2000)+($G45-AF$1),0),IF($B$3="dm",$H45*OFFSET('Dispersion Model'!$I$72,($B$18-2000)+($G45-AF$1),0),IF($B$3="pm",$H45*OFFSET('Piston Model'!$I$72,($B$18-2000)+($G45-AF$1),0),"Wrong Code in B3")))),0)</f>
        <v>0</v>
      </c>
      <c r="AG45">
        <f ca="1">IF(AG$1&gt;$G45,IF($B$15="he",IF($B$3="em",$H45*(1-EXP(-0.05599*(AG$1-$G45)))*OFFSET('Exponential Model'!$I$72,($B$18-2000)+($G45-AG$1),0),IF($B$3="dm",$H45*(1-EXP(-0.05599*(AG$1-$G45)))*OFFSET('Dispersion Model'!$I$72,($B$18-2000)+($G45-AG$1),0),IF($B$3="pm",$H45*(1-EXP(-0.05599*(AG$1-$G45)))*OFFSET('Piston Model'!$I$72,($B$18-2000)+($G45-AG$1),0),"Wrong Code in B3"))),IF($B$3="em",$H45*OFFSET('Exponential Model'!$I$72,($B$18-2000)+($G45-AG$1),0),IF($B$3="dm",$H45*OFFSET('Dispersion Model'!$I$72,($B$18-2000)+($G45-AG$1),0),IF($B$3="pm",$H45*OFFSET('Piston Model'!$I$72,($B$18-2000)+($G45-AG$1),0),"Wrong Code in B3")))),0)</f>
        <v>0</v>
      </c>
      <c r="AH45">
        <f ca="1">IF(AH$1&gt;$G45,IF($B$15="he",IF($B$3="em",$H45*(1-EXP(-0.05599*(AH$1-$G45)))*OFFSET('Exponential Model'!$I$72,($B$18-2000)+($G45-AH$1),0),IF($B$3="dm",$H45*(1-EXP(-0.05599*(AH$1-$G45)))*OFFSET('Dispersion Model'!$I$72,($B$18-2000)+($G45-AH$1),0),IF($B$3="pm",$H45*(1-EXP(-0.05599*(AH$1-$G45)))*OFFSET('Piston Model'!$I$72,($B$18-2000)+($G45-AH$1),0),"Wrong Code in B3"))),IF($B$3="em",$H45*OFFSET('Exponential Model'!$I$72,($B$18-2000)+($G45-AH$1),0),IF($B$3="dm",$H45*OFFSET('Dispersion Model'!$I$72,($B$18-2000)+($G45-AH$1),0),IF($B$3="pm",$H45*OFFSET('Piston Model'!$I$72,($B$18-2000)+($G45-AH$1),0),"Wrong Code in B3")))),0)</f>
        <v>0</v>
      </c>
      <c r="AI45">
        <f ca="1">IF(AI$1&gt;$G45,IF($B$15="he",IF($B$3="em",$H45*(1-EXP(-0.05599*(AI$1-$G45)))*OFFSET('Exponential Model'!$I$72,($B$18-2000)+($G45-AI$1),0),IF($B$3="dm",$H45*(1-EXP(-0.05599*(AI$1-$G45)))*OFFSET('Dispersion Model'!$I$72,($B$18-2000)+($G45-AI$1),0),IF($B$3="pm",$H45*(1-EXP(-0.05599*(AI$1-$G45)))*OFFSET('Piston Model'!$I$72,($B$18-2000)+($G45-AI$1),0),"Wrong Code in B3"))),IF($B$3="em",$H45*OFFSET('Exponential Model'!$I$72,($B$18-2000)+($G45-AI$1),0),IF($B$3="dm",$H45*OFFSET('Dispersion Model'!$I$72,($B$18-2000)+($G45-AI$1),0),IF($B$3="pm",$H45*OFFSET('Piston Model'!$I$72,($B$18-2000)+($G45-AI$1),0),"Wrong Code in B3")))),0)</f>
        <v>0</v>
      </c>
      <c r="AJ45">
        <f ca="1">IF(AJ$1&gt;$G45,IF($B$15="he",IF($B$3="em",$H45*(1-EXP(-0.05599*(AJ$1-$G45)))*OFFSET('Exponential Model'!$I$72,($B$18-2000)+($G45-AJ$1),0),IF($B$3="dm",$H45*(1-EXP(-0.05599*(AJ$1-$G45)))*OFFSET('Dispersion Model'!$I$72,($B$18-2000)+($G45-AJ$1),0),IF($B$3="pm",$H45*(1-EXP(-0.05599*(AJ$1-$G45)))*OFFSET('Piston Model'!$I$72,($B$18-2000)+($G45-AJ$1),0),"Wrong Code in B3"))),IF($B$3="em",$H45*OFFSET('Exponential Model'!$I$72,($B$18-2000)+($G45-AJ$1),0),IF($B$3="dm",$H45*OFFSET('Dispersion Model'!$I$72,($B$18-2000)+($G45-AJ$1),0),IF($B$3="pm",$H45*OFFSET('Piston Model'!$I$72,($B$18-2000)+($G45-AJ$1),0),"Wrong Code in B3")))),0)</f>
        <v>0</v>
      </c>
      <c r="AK45">
        <f ca="1">IF(AK$1&gt;$G45,IF($B$15="he",IF($B$3="em",$H45*(1-EXP(-0.05599*(AK$1-$G45)))*OFFSET('Exponential Model'!$I$72,($B$18-2000)+($G45-AK$1),0),IF($B$3="dm",$H45*(1-EXP(-0.05599*(AK$1-$G45)))*OFFSET('Dispersion Model'!$I$72,($B$18-2000)+($G45-AK$1),0),IF($B$3="pm",$H45*(1-EXP(-0.05599*(AK$1-$G45)))*OFFSET('Piston Model'!$I$72,($B$18-2000)+($G45-AK$1),0),"Wrong Code in B3"))),IF($B$3="em",$H45*OFFSET('Exponential Model'!$I$72,($B$18-2000)+($G45-AK$1),0),IF($B$3="dm",$H45*OFFSET('Dispersion Model'!$I$72,($B$18-2000)+($G45-AK$1),0),IF($B$3="pm",$H45*OFFSET('Piston Model'!$I$72,($B$18-2000)+($G45-AK$1),0),"Wrong Code in B3")))),0)</f>
        <v>0</v>
      </c>
      <c r="AL45">
        <f ca="1">IF(AL$1&gt;$G45,IF($B$15="he",IF($B$3="em",$H45*(1-EXP(-0.05599*(AL$1-$G45)))*OFFSET('Exponential Model'!$I$72,($B$18-2000)+($G45-AL$1),0),IF($B$3="dm",$H45*(1-EXP(-0.05599*(AL$1-$G45)))*OFFSET('Dispersion Model'!$I$72,($B$18-2000)+($G45-AL$1),0),IF($B$3="pm",$H45*(1-EXP(-0.05599*(AL$1-$G45)))*OFFSET('Piston Model'!$I$72,($B$18-2000)+($G45-AL$1),0),"Wrong Code in B3"))),IF($B$3="em",$H45*OFFSET('Exponential Model'!$I$72,($B$18-2000)+($G45-AL$1),0),IF($B$3="dm",$H45*OFFSET('Dispersion Model'!$I$72,($B$18-2000)+($G45-AL$1),0),IF($B$3="pm",$H45*OFFSET('Piston Model'!$I$72,($B$18-2000)+($G45-AL$1),0),"Wrong Code in B3")))),0)</f>
        <v>0</v>
      </c>
      <c r="AM45">
        <f ca="1">IF(AM$1&gt;$G45,IF($B$15="he",IF($B$3="em",$H45*(1-EXP(-0.05599*(AM$1-$G45)))*OFFSET('Exponential Model'!$I$72,($B$18-2000)+($G45-AM$1),0),IF($B$3="dm",$H45*(1-EXP(-0.05599*(AM$1-$G45)))*OFFSET('Dispersion Model'!$I$72,($B$18-2000)+($G45-AM$1),0),IF($B$3="pm",$H45*(1-EXP(-0.05599*(AM$1-$G45)))*OFFSET('Piston Model'!$I$72,($B$18-2000)+($G45-AM$1),0),"Wrong Code in B3"))),IF($B$3="em",$H45*OFFSET('Exponential Model'!$I$72,($B$18-2000)+($G45-AM$1),0),IF($B$3="dm",$H45*OFFSET('Dispersion Model'!$I$72,($B$18-2000)+($G45-AM$1),0),IF($B$3="pm",$H45*OFFSET('Piston Model'!$I$72,($B$18-2000)+($G45-AM$1),0),"Wrong Code in B3")))),0)</f>
        <v>0</v>
      </c>
      <c r="AN45">
        <f ca="1">IF(AN$1&gt;$G45,IF($B$15="he",IF($B$3="em",$H45*(1-EXP(-0.05599*(AN$1-$G45)))*OFFSET('Exponential Model'!$I$72,($B$18-2000)+($G45-AN$1),0),IF($B$3="dm",$H45*(1-EXP(-0.05599*(AN$1-$G45)))*OFFSET('Dispersion Model'!$I$72,($B$18-2000)+($G45-AN$1),0),IF($B$3="pm",$H45*(1-EXP(-0.05599*(AN$1-$G45)))*OFFSET('Piston Model'!$I$72,($B$18-2000)+($G45-AN$1),0),"Wrong Code in B3"))),IF($B$3="em",$H45*OFFSET('Exponential Model'!$I$72,($B$18-2000)+($G45-AN$1),0),IF($B$3="dm",$H45*OFFSET('Dispersion Model'!$I$72,($B$18-2000)+($G45-AN$1),0),IF($B$3="pm",$H45*OFFSET('Piston Model'!$I$72,($B$18-2000)+($G45-AN$1),0),"Wrong Code in B3")))),0)</f>
        <v>0</v>
      </c>
      <c r="AO45">
        <f ca="1">IF(AO$1&gt;$G45,IF($B$15="he",IF($B$3="em",$H45*(1-EXP(-0.05599*(AO$1-$G45)))*OFFSET('Exponential Model'!$I$72,($B$18-2000)+($G45-AO$1),0),IF($B$3="dm",$H45*(1-EXP(-0.05599*(AO$1-$G45)))*OFFSET('Dispersion Model'!$I$72,($B$18-2000)+($G45-AO$1),0),IF($B$3="pm",$H45*(1-EXP(-0.05599*(AO$1-$G45)))*OFFSET('Piston Model'!$I$72,($B$18-2000)+($G45-AO$1),0),"Wrong Code in B3"))),IF($B$3="em",$H45*OFFSET('Exponential Model'!$I$72,($B$18-2000)+($G45-AO$1),0),IF($B$3="dm",$H45*OFFSET('Dispersion Model'!$I$72,($B$18-2000)+($G45-AO$1),0),IF($B$3="pm",$H45*OFFSET('Piston Model'!$I$72,($B$18-2000)+($G45-AO$1),0),"Wrong Code in B3")))),0)</f>
        <v>0</v>
      </c>
      <c r="AP45">
        <f ca="1">IF(AP$1&gt;$G45,IF($B$15="he",IF($B$3="em",$H45*(1-EXP(-0.05599*(AP$1-$G45)))*OFFSET('Exponential Model'!$I$72,($B$18-2000)+($G45-AP$1),0),IF($B$3="dm",$H45*(1-EXP(-0.05599*(AP$1-$G45)))*OFFSET('Dispersion Model'!$I$72,($B$18-2000)+($G45-AP$1),0),IF($B$3="pm",$H45*(1-EXP(-0.05599*(AP$1-$G45)))*OFFSET('Piston Model'!$I$72,($B$18-2000)+($G45-AP$1),0),"Wrong Code in B3"))),IF($B$3="em",$H45*OFFSET('Exponential Model'!$I$72,($B$18-2000)+($G45-AP$1),0),IF($B$3="dm",$H45*OFFSET('Dispersion Model'!$I$72,($B$18-2000)+($G45-AP$1),0),IF($B$3="pm",$H45*OFFSET('Piston Model'!$I$72,($B$18-2000)+($G45-AP$1),0),"Wrong Code in B3")))),0)</f>
        <v>175.9</v>
      </c>
      <c r="AQ45">
        <f ca="1">IF(AQ$1&gt;$G45,IF($B$15="he",IF($B$3="em",$H45*(1-EXP(-0.05599*(AQ$1-$G45)))*OFFSET('Exponential Model'!$I$72,($B$18-2000)+($G45-AQ$1),0),IF($B$3="dm",$H45*(1-EXP(-0.05599*(AQ$1-$G45)))*OFFSET('Dispersion Model'!$I$72,($B$18-2000)+($G45-AQ$1),0),IF($B$3="pm",$H45*(1-EXP(-0.05599*(AQ$1-$G45)))*OFFSET('Piston Model'!$I$72,($B$18-2000)+($G45-AQ$1),0),"Wrong Code in B3"))),IF($B$3="em",$H45*OFFSET('Exponential Model'!$I$72,($B$18-2000)+($G45-AQ$1),0),IF($B$3="dm",$H45*OFFSET('Dispersion Model'!$I$72,($B$18-2000)+($G45-AQ$1),0),IF($B$3="pm",$H45*OFFSET('Piston Model'!$I$72,($B$18-2000)+($G45-AQ$1),0),"Wrong Code in B3")))),0)</f>
        <v>0</v>
      </c>
      <c r="AR45">
        <f ca="1">IF(AR$1&gt;$G45,IF($B$15="he",IF($B$3="em",$H45*(1-EXP(-0.05599*(AR$1-$G45)))*OFFSET('Exponential Model'!$I$72,($B$18-2000)+($G45-AR$1),0),IF($B$3="dm",$H45*(1-EXP(-0.05599*(AR$1-$G45)))*OFFSET('Dispersion Model'!$I$72,($B$18-2000)+($G45-AR$1),0),IF($B$3="pm",$H45*(1-EXP(-0.05599*(AR$1-$G45)))*OFFSET('Piston Model'!$I$72,($B$18-2000)+($G45-AR$1),0),"Wrong Code in B3"))),IF($B$3="em",$H45*OFFSET('Exponential Model'!$I$72,($B$18-2000)+($G45-AR$1),0),IF($B$3="dm",$H45*OFFSET('Dispersion Model'!$I$72,($B$18-2000)+($G45-AR$1),0),IF($B$3="pm",$H45*OFFSET('Piston Model'!$I$72,($B$18-2000)+($G45-AR$1),0),"Wrong Code in B3")))),0)</f>
        <v>0</v>
      </c>
      <c r="AS45">
        <f ca="1">IF(AS$1&gt;$G45,IF($B$15="he",IF($B$3="em",$H45*(1-EXP(-0.05599*(AS$1-$G45)))*OFFSET('Exponential Model'!$I$72,($B$18-2000)+($G45-AS$1),0),IF($B$3="dm",$H45*(1-EXP(-0.05599*(AS$1-$G45)))*OFFSET('Dispersion Model'!$I$72,($B$18-2000)+($G45-AS$1),0),IF($B$3="pm",$H45*(1-EXP(-0.05599*(AS$1-$G45)))*OFFSET('Piston Model'!$I$72,($B$18-2000)+($G45-AS$1),0),"Wrong Code in B3"))),IF($B$3="em",$H45*OFFSET('Exponential Model'!$I$72,($B$18-2000)+($G45-AS$1),0),IF($B$3="dm",$H45*OFFSET('Dispersion Model'!$I$72,($B$18-2000)+($G45-AS$1),0),IF($B$3="pm",$H45*OFFSET('Piston Model'!$I$72,($B$18-2000)+($G45-AS$1),0),"Wrong Code in B3")))),0)</f>
        <v>0</v>
      </c>
      <c r="AT45">
        <f ca="1">IF(AT$1&gt;$G45,IF($B$15="he",IF($B$3="em",$H45*(1-EXP(-0.05599*(AT$1-$G45)))*OFFSET('Exponential Model'!$I$72,($B$18-2000)+($G45-AT$1),0),IF($B$3="dm",$H45*(1-EXP(-0.05599*(AT$1-$G45)))*OFFSET('Dispersion Model'!$I$72,($B$18-2000)+($G45-AT$1),0),IF($B$3="pm",$H45*(1-EXP(-0.05599*(AT$1-$G45)))*OFFSET('Piston Model'!$I$72,($B$18-2000)+($G45-AT$1),0),"Wrong Code in B3"))),IF($B$3="em",$H45*OFFSET('Exponential Model'!$I$72,($B$18-2000)+($G45-AT$1),0),IF($B$3="dm",$H45*OFFSET('Dispersion Model'!$I$72,($B$18-2000)+($G45-AT$1),0),IF($B$3="pm",$H45*OFFSET('Piston Model'!$I$72,($B$18-2000)+($G45-AT$1),0),"Wrong Code in B3")))),0)</f>
        <v>0</v>
      </c>
      <c r="AU45">
        <f ca="1">IF(AU$1&gt;$G45,IF($B$15="he",IF($B$3="em",$H45*(1-EXP(-0.05599*(AU$1-$G45)))*OFFSET('Exponential Model'!$I$72,($B$18-2000)+($G45-AU$1),0),IF($B$3="dm",$H45*(1-EXP(-0.05599*(AU$1-$G45)))*OFFSET('Dispersion Model'!$I$72,($B$18-2000)+($G45-AU$1),0),IF($B$3="pm",$H45*(1-EXP(-0.05599*(AU$1-$G45)))*OFFSET('Piston Model'!$I$72,($B$18-2000)+($G45-AU$1),0),"Wrong Code in B3"))),IF($B$3="em",$H45*OFFSET('Exponential Model'!$I$72,($B$18-2000)+($G45-AU$1),0),IF($B$3="dm",$H45*OFFSET('Dispersion Model'!$I$72,($B$18-2000)+($G45-AU$1),0),IF($B$3="pm",$H45*OFFSET('Piston Model'!$I$72,($B$18-2000)+($G45-AU$1),0),"Wrong Code in B3")))),0)</f>
        <v>0</v>
      </c>
      <c r="AV45">
        <f ca="1">IF(AV$1&gt;$G45,IF($B$15="he",IF($B$3="em",$H45*(1-EXP(-0.05599*(AV$1-$G45)))*OFFSET('Exponential Model'!$I$72,($B$18-2000)+($G45-AV$1),0),IF($B$3="dm",$H45*(1-EXP(-0.05599*(AV$1-$G45)))*OFFSET('Dispersion Model'!$I$72,($B$18-2000)+($G45-AV$1),0),IF($B$3="pm",$H45*(1-EXP(-0.05599*(AV$1-$G45)))*OFFSET('Piston Model'!$I$72,($B$18-2000)+($G45-AV$1),0),"Wrong Code in B3"))),IF($B$3="em",$H45*OFFSET('Exponential Model'!$I$72,($B$18-2000)+($G45-AV$1),0),IF($B$3="dm",$H45*OFFSET('Dispersion Model'!$I$72,($B$18-2000)+($G45-AV$1),0),IF($B$3="pm",$H45*OFFSET('Piston Model'!$I$72,($B$18-2000)+($G45-AV$1),0),"Wrong Code in B3")))),0)</f>
        <v>0</v>
      </c>
      <c r="AW45">
        <f ca="1">IF(AW$1&gt;$G45,IF($B$15="he",IF($B$3="em",$H45*(1-EXP(-0.05599*(AW$1-$G45)))*OFFSET('Exponential Model'!$I$72,($B$18-2000)+($G45-AW$1),0),IF($B$3="dm",$H45*(1-EXP(-0.05599*(AW$1-$G45)))*OFFSET('Dispersion Model'!$I$72,($B$18-2000)+($G45-AW$1),0),IF($B$3="pm",$H45*(1-EXP(-0.05599*(AW$1-$G45)))*OFFSET('Piston Model'!$I$72,($B$18-2000)+($G45-AW$1),0),"Wrong Code in B3"))),IF($B$3="em",$H45*OFFSET('Exponential Model'!$I$72,($B$18-2000)+($G45-AW$1),0),IF($B$3="dm",$H45*OFFSET('Dispersion Model'!$I$72,($B$18-2000)+($G45-AW$1),0),IF($B$3="pm",$H45*OFFSET('Piston Model'!$I$72,($B$18-2000)+($G45-AW$1),0),"Wrong Code in B3")))),0)</f>
        <v>0</v>
      </c>
      <c r="AX45">
        <f ca="1">IF(AX$1&gt;$G45,IF($B$15="he",IF($B$3="em",$H45*(1-EXP(-0.05599*(AX$1-$G45)))*OFFSET('Exponential Model'!$I$72,($B$18-2000)+($G45-AX$1),0),IF($B$3="dm",$H45*(1-EXP(-0.05599*(AX$1-$G45)))*OFFSET('Dispersion Model'!$I$72,($B$18-2000)+($G45-AX$1),0),IF($B$3="pm",$H45*(1-EXP(-0.05599*(AX$1-$G45)))*OFFSET('Piston Model'!$I$72,($B$18-2000)+($G45-AX$1),0),"Wrong Code in B3"))),IF($B$3="em",$H45*OFFSET('Exponential Model'!$I$72,($B$18-2000)+($G45-AX$1),0),IF($B$3="dm",$H45*OFFSET('Dispersion Model'!$I$72,($B$18-2000)+($G45-AX$1),0),IF($B$3="pm",$H45*OFFSET('Piston Model'!$I$72,($B$18-2000)+($G45-AX$1),0),"Wrong Code in B3")))),0)</f>
        <v>0</v>
      </c>
      <c r="AY45">
        <f ca="1">IF(AY$1&gt;$G45,IF($B$15="he",IF($B$3="em",$H45*(1-EXP(-0.05599*(AY$1-$G45)))*OFFSET('Exponential Model'!$I$72,($B$18-2000)+($G45-AY$1),0),IF($B$3="dm",$H45*(1-EXP(-0.05599*(AY$1-$G45)))*OFFSET('Dispersion Model'!$I$72,($B$18-2000)+($G45-AY$1),0),IF($B$3="pm",$H45*(1-EXP(-0.05599*(AY$1-$G45)))*OFFSET('Piston Model'!$I$72,($B$18-2000)+($G45-AY$1),0),"Wrong Code in B3"))),IF($B$3="em",$H45*OFFSET('Exponential Model'!$I$72,($B$18-2000)+($G45-AY$1),0),IF($B$3="dm",$H45*OFFSET('Dispersion Model'!$I$72,($B$18-2000)+($G45-AY$1),0),IF($B$3="pm",$H45*OFFSET('Piston Model'!$I$72,($B$18-2000)+($G45-AY$1),0),"Wrong Code in B3")))),0)</f>
        <v>0</v>
      </c>
      <c r="AZ45">
        <f ca="1">IF(AZ$1&gt;$G45,IF($B$15="he",IF($B$3="em",$H45*(1-EXP(-0.05599*(AZ$1-$G45)))*OFFSET('Exponential Model'!$I$72,($B$18-2000)+($G45-AZ$1),0),IF($B$3="dm",$H45*(1-EXP(-0.05599*(AZ$1-$G45)))*OFFSET('Dispersion Model'!$I$72,($B$18-2000)+($G45-AZ$1),0),IF($B$3="pm",$H45*(1-EXP(-0.05599*(AZ$1-$G45)))*OFFSET('Piston Model'!$I$72,($B$18-2000)+($G45-AZ$1),0),"Wrong Code in B3"))),IF($B$3="em",$H45*OFFSET('Exponential Model'!$I$72,($B$18-2000)+($G45-AZ$1),0),IF($B$3="dm",$H45*OFFSET('Dispersion Model'!$I$72,($B$18-2000)+($G45-AZ$1),0),IF($B$3="pm",$H45*OFFSET('Piston Model'!$I$72,($B$18-2000)+($G45-AZ$1),0),"Wrong Code in B3")))),0)</f>
        <v>0</v>
      </c>
      <c r="BA45">
        <f ca="1">IF(BA$1&gt;$G45,IF($B$15="he",IF($B$3="em",$H45*(1-EXP(-0.05599*(BA$1-$G45)))*OFFSET('Exponential Model'!$I$72,($B$18-2000)+($G45-BA$1),0),IF($B$3="dm",$H45*(1-EXP(-0.05599*(BA$1-$G45)))*OFFSET('Dispersion Model'!$I$72,($B$18-2000)+($G45-BA$1),0),IF($B$3="pm",$H45*(1-EXP(-0.05599*(BA$1-$G45)))*OFFSET('Piston Model'!$I$72,($B$18-2000)+($G45-BA$1),0),"Wrong Code in B3"))),IF($B$3="em",$H45*OFFSET('Exponential Model'!$I$72,($B$18-2000)+($G45-BA$1),0),IF($B$3="dm",$H45*OFFSET('Dispersion Model'!$I$72,($B$18-2000)+($G45-BA$1),0),IF($B$3="pm",$H45*OFFSET('Piston Model'!$I$72,($B$18-2000)+($G45-BA$1),0),"Wrong Code in B3")))),0)</f>
        <v>0</v>
      </c>
      <c r="BB45">
        <f ca="1">IF(BB$1&gt;$G45,IF($B$15="he",IF($B$3="em",$H45*(1-EXP(-0.05599*(BB$1-$G45)))*OFFSET('Exponential Model'!$I$72,($B$18-2000)+($G45-BB$1),0),IF($B$3="dm",$H45*(1-EXP(-0.05599*(BB$1-$G45)))*OFFSET('Dispersion Model'!$I$72,($B$18-2000)+($G45-BB$1),0),IF($B$3="pm",$H45*(1-EXP(-0.05599*(BB$1-$G45)))*OFFSET('Piston Model'!$I$72,($B$18-2000)+($G45-BB$1),0),"Wrong Code in B3"))),IF($B$3="em",$H45*OFFSET('Exponential Model'!$I$72,($B$18-2000)+($G45-BB$1),0),IF($B$3="dm",$H45*OFFSET('Dispersion Model'!$I$72,($B$18-2000)+($G45-BB$1),0),IF($B$3="pm",$H45*OFFSET('Piston Model'!$I$72,($B$18-2000)+($G45-BB$1),0),"Wrong Code in B3")))),0)</f>
        <v>0</v>
      </c>
      <c r="BC45">
        <f ca="1">IF(BC$1&gt;$G45,IF($B$15="he",IF($B$3="em",$H45*(1-EXP(-0.05599*(BC$1-$G45)))*OFFSET('Exponential Model'!$I$72,($B$18-2000)+($G45-BC$1),0),IF($B$3="dm",$H45*(1-EXP(-0.05599*(BC$1-$G45)))*OFFSET('Dispersion Model'!$I$72,($B$18-2000)+($G45-BC$1),0),IF($B$3="pm",$H45*(1-EXP(-0.05599*(BC$1-$G45)))*OFFSET('Piston Model'!$I$72,($B$18-2000)+($G45-BC$1),0),"Wrong Code in B3"))),IF($B$3="em",$H45*OFFSET('Exponential Model'!$I$72,($B$18-2000)+($G45-BC$1),0),IF($B$3="dm",$H45*OFFSET('Dispersion Model'!$I$72,($B$18-2000)+($G45-BC$1),0),IF($B$3="pm",$H45*OFFSET('Piston Model'!$I$72,($B$18-2000)+($G45-BC$1),0),"Wrong Code in B3")))),0)</f>
        <v>0</v>
      </c>
      <c r="BD45">
        <f ca="1">IF(BD$1&gt;$G45,IF($B$15="he",IF($B$3="em",$H45*(1-EXP(-0.05599*(BD$1-$G45)))*OFFSET('Exponential Model'!$I$72,($B$18-2000)+($G45-BD$1),0),IF($B$3="dm",$H45*(1-EXP(-0.05599*(BD$1-$G45)))*OFFSET('Dispersion Model'!$I$72,($B$18-2000)+($G45-BD$1),0),IF($B$3="pm",$H45*(1-EXP(-0.05599*(BD$1-$G45)))*OFFSET('Piston Model'!$I$72,($B$18-2000)+($G45-BD$1),0),"Wrong Code in B3"))),IF($B$3="em",$H45*OFFSET('Exponential Model'!$I$72,($B$18-2000)+($G45-BD$1),0),IF($B$3="dm",$H45*OFFSET('Dispersion Model'!$I$72,($B$18-2000)+($G45-BD$1),0),IF($B$3="pm",$H45*OFFSET('Piston Model'!$I$72,($B$18-2000)+($G45-BD$1),0),"Wrong Code in B3")))),0)</f>
        <v>0</v>
      </c>
      <c r="BE45">
        <f ca="1">IF(BE$1&gt;$G45,IF($B$15="he",IF($B$3="em",$H45*(1-EXP(-0.05599*(BE$1-$G45)))*OFFSET('Exponential Model'!$I$72,($B$18-2000)+($G45-BE$1),0),IF($B$3="dm",$H45*(1-EXP(-0.05599*(BE$1-$G45)))*OFFSET('Dispersion Model'!$I$72,($B$18-2000)+($G45-BE$1),0),IF($B$3="pm",$H45*(1-EXP(-0.05599*(BE$1-$G45)))*OFFSET('Piston Model'!$I$72,($B$18-2000)+($G45-BE$1),0),"Wrong Code in B3"))),IF($B$3="em",$H45*OFFSET('Exponential Model'!$I$72,($B$18-2000)+($G45-BE$1),0),IF($B$3="dm",$H45*OFFSET('Dispersion Model'!$I$72,($B$18-2000)+($G45-BE$1),0),IF($B$3="pm",$H45*OFFSET('Piston Model'!$I$72,($B$18-2000)+($G45-BE$1),0),"Wrong Code in B3")))),0)</f>
        <v>0</v>
      </c>
      <c r="BF45">
        <f ca="1">IF(BF$1&gt;$G45,IF($B$15="he",IF($B$3="em",$H45*(1-EXP(-0.05599*(BF$1-$G45)))*OFFSET('Exponential Model'!$I$72,($B$18-2000)+($G45-BF$1),0),IF($B$3="dm",$H45*(1-EXP(-0.05599*(BF$1-$G45)))*OFFSET('Dispersion Model'!$I$72,($B$18-2000)+($G45-BF$1),0),IF($B$3="pm",$H45*(1-EXP(-0.05599*(BF$1-$G45)))*OFFSET('Piston Model'!$I$72,($B$18-2000)+($G45-BF$1),0),"Wrong Code in B3"))),IF($B$3="em",$H45*OFFSET('Exponential Model'!$I$72,($B$18-2000)+($G45-BF$1),0),IF($B$3="dm",$H45*OFFSET('Dispersion Model'!$I$72,($B$18-2000)+($G45-BF$1),0),IF($B$3="pm",$H45*OFFSET('Piston Model'!$I$72,($B$18-2000)+($G45-BF$1),0),"Wrong Code in B3")))),0)</f>
        <v>0</v>
      </c>
      <c r="BG45">
        <f ca="1">IF(BG$1&gt;$G45,IF($B$15="he",IF($B$3="em",$H45*(1-EXP(-0.05599*(BG$1-$G45)))*OFFSET('Exponential Model'!$I$72,($B$18-2000)+($G45-BG$1),0),IF($B$3="dm",$H45*(1-EXP(-0.05599*(BG$1-$G45)))*OFFSET('Dispersion Model'!$I$72,($B$18-2000)+($G45-BG$1),0),IF($B$3="pm",$H45*(1-EXP(-0.05599*(BG$1-$G45)))*OFFSET('Piston Model'!$I$72,($B$18-2000)+($G45-BG$1),0),"Wrong Code in B3"))),IF($B$3="em",$H45*OFFSET('Exponential Model'!$I$72,($B$18-2000)+($G45-BG$1),0),IF($B$3="dm",$H45*OFFSET('Dispersion Model'!$I$72,($B$18-2000)+($G45-BG$1),0),IF($B$3="pm",$H45*OFFSET('Piston Model'!$I$72,($B$18-2000)+($G45-BG$1),0),"Wrong Code in B3")))),0)</f>
        <v>0</v>
      </c>
    </row>
    <row r="46" spans="1:59" x14ac:dyDescent="0.15">
      <c r="G46">
        <v>1974</v>
      </c>
      <c r="H46">
        <f>IF($B$15="tr",'Tritium Input'!H55,IF($B$15="cfc",'CFC Input'!H55,IF($B$15="kr",'85Kr Input'!H55,IF($B$15="he",'Tritium Input'!H55,"Wrong Code in B12!"))))</f>
        <v>196.4</v>
      </c>
      <c r="I46">
        <f ca="1">IF(I$1&gt;$G46,IF($B$15="he",IF($B$3="em",$H46*(1-EXP(-0.05599*(I$1-$G46)))*OFFSET('Exponential Model'!$I$72,($B$18-2000)+($G46-I$1),0),IF($B$3="dm",$H46*(1-EXP(-0.05599*(I$1-$G46)))*OFFSET('Dispersion Model'!$I$72,($B$18-2000)+($G46-I$1),0),IF($B$3="pm",$H46*(1-EXP(-0.05599*(I$1-$G46)))*OFFSET('Piston Model'!$I$72,($B$18-2000)+($G46-I$1),0),"Wrong Code in B3"))),IF($B$3="em",$H46*OFFSET('Exponential Model'!$I$72,($B$18-2000)+($G46-I$1),0),IF($B$3="dm",$H46*OFFSET('Dispersion Model'!$I$72,($B$18-2000)+($G46-I$1),0),IF($B$3="pm",$H46*OFFSET('Piston Model'!$I$72,($B$18-2000)+($G46-I$1),0),"Wrong Code in B3")))),0)</f>
        <v>0</v>
      </c>
      <c r="J46">
        <f ca="1">IF(J$1&gt;$G46,IF($B$15="he",IF($B$3="em",$H46*(1-EXP(-0.05599*(J$1-$G46)))*OFFSET('Exponential Model'!$I$72,($B$18-2000)+($G46-J$1),0),IF($B$3="dm",$H46*(1-EXP(-0.05599*(J$1-$G46)))*OFFSET('Dispersion Model'!$I$72,($B$18-2000)+($G46-J$1),0),IF($B$3="pm",$H46*(1-EXP(-0.05599*(J$1-$G46)))*OFFSET('Piston Model'!$I$72,($B$18-2000)+($G46-J$1),0),"Wrong Code in B3"))),IF($B$3="em",$H46*OFFSET('Exponential Model'!$I$72,($B$18-2000)+($G46-J$1),0),IF($B$3="dm",$H46*OFFSET('Dispersion Model'!$I$72,($B$18-2000)+($G46-J$1),0),IF($B$3="pm",$H46*OFFSET('Piston Model'!$I$72,($B$18-2000)+($G46-J$1),0),"Wrong Code in B3")))),0)</f>
        <v>0</v>
      </c>
      <c r="K46">
        <f ca="1">IF(K$1&gt;$G46,IF($B$15="he",IF($B$3="em",$H46*(1-EXP(-0.05599*(K$1-$G46)))*OFFSET('Exponential Model'!$I$72,($B$18-2000)+($G46-K$1),0),IF($B$3="dm",$H46*(1-EXP(-0.05599*(K$1-$G46)))*OFFSET('Dispersion Model'!$I$72,($B$18-2000)+($G46-K$1),0),IF($B$3="pm",$H46*(1-EXP(-0.05599*(K$1-$G46)))*OFFSET('Piston Model'!$I$72,($B$18-2000)+($G46-K$1),0),"Wrong Code in B3"))),IF($B$3="em",$H46*OFFSET('Exponential Model'!$I$72,($B$18-2000)+($G46-K$1),0),IF($B$3="dm",$H46*OFFSET('Dispersion Model'!$I$72,($B$18-2000)+($G46-K$1),0),IF($B$3="pm",$H46*OFFSET('Piston Model'!$I$72,($B$18-2000)+($G46-K$1),0),"Wrong Code in B3")))),0)</f>
        <v>0</v>
      </c>
      <c r="L46">
        <f ca="1">IF(L$1&gt;$G46,IF($B$15="he",IF($B$3="em",$H46*(1-EXP(-0.05599*(L$1-$G46)))*OFFSET('Exponential Model'!$I$72,($B$18-2000)+($G46-L$1),0),IF($B$3="dm",$H46*(1-EXP(-0.05599*(L$1-$G46)))*OFFSET('Dispersion Model'!$I$72,($B$18-2000)+($G46-L$1),0),IF($B$3="pm",$H46*(1-EXP(-0.05599*(L$1-$G46)))*OFFSET('Piston Model'!$I$72,($B$18-2000)+($G46-L$1),0),"Wrong Code in B3"))),IF($B$3="em",$H46*OFFSET('Exponential Model'!$I$72,($B$18-2000)+($G46-L$1),0),IF($B$3="dm",$H46*OFFSET('Dispersion Model'!$I$72,($B$18-2000)+($G46-L$1),0),IF($B$3="pm",$H46*OFFSET('Piston Model'!$I$72,($B$18-2000)+($G46-L$1),0),"Wrong Code in B3")))),0)</f>
        <v>0</v>
      </c>
      <c r="M46">
        <f ca="1">IF(M$1&gt;$G46,IF($B$15="he",IF($B$3="em",$H46*(1-EXP(-0.05599*(M$1-$G46)))*OFFSET('Exponential Model'!$I$72,($B$18-2000)+($G46-M$1),0),IF($B$3="dm",$H46*(1-EXP(-0.05599*(M$1-$G46)))*OFFSET('Dispersion Model'!$I$72,($B$18-2000)+($G46-M$1),0),IF($B$3="pm",$H46*(1-EXP(-0.05599*(M$1-$G46)))*OFFSET('Piston Model'!$I$72,($B$18-2000)+($G46-M$1),0),"Wrong Code in B3"))),IF($B$3="em",$H46*OFFSET('Exponential Model'!$I$72,($B$18-2000)+($G46-M$1),0),IF($B$3="dm",$H46*OFFSET('Dispersion Model'!$I$72,($B$18-2000)+($G46-M$1),0),IF($B$3="pm",$H46*OFFSET('Piston Model'!$I$72,($B$18-2000)+($G46-M$1),0),"Wrong Code in B3")))),0)</f>
        <v>0</v>
      </c>
      <c r="N46">
        <f ca="1">IF(N$1&gt;$G46,IF($B$15="he",IF($B$3="em",$H46*(1-EXP(-0.05599*(N$1-$G46)))*OFFSET('Exponential Model'!$I$72,($B$18-2000)+($G46-N$1),0),IF($B$3="dm",$H46*(1-EXP(-0.05599*(N$1-$G46)))*OFFSET('Dispersion Model'!$I$72,($B$18-2000)+($G46-N$1),0),IF($B$3="pm",$H46*(1-EXP(-0.05599*(N$1-$G46)))*OFFSET('Piston Model'!$I$72,($B$18-2000)+($G46-N$1),0),"Wrong Code in B3"))),IF($B$3="em",$H46*OFFSET('Exponential Model'!$I$72,($B$18-2000)+($G46-N$1),0),IF($B$3="dm",$H46*OFFSET('Dispersion Model'!$I$72,($B$18-2000)+($G46-N$1),0),IF($B$3="pm",$H46*OFFSET('Piston Model'!$I$72,($B$18-2000)+($G46-N$1),0),"Wrong Code in B3")))),0)</f>
        <v>0</v>
      </c>
      <c r="O46">
        <f ca="1">IF(O$1&gt;$G46,IF($B$15="he",IF($B$3="em",$H46*(1-EXP(-0.05599*(O$1-$G46)))*OFFSET('Exponential Model'!$I$72,($B$18-2000)+($G46-O$1),0),IF($B$3="dm",$H46*(1-EXP(-0.05599*(O$1-$G46)))*OFFSET('Dispersion Model'!$I$72,($B$18-2000)+($G46-O$1),0),IF($B$3="pm",$H46*(1-EXP(-0.05599*(O$1-$G46)))*OFFSET('Piston Model'!$I$72,($B$18-2000)+($G46-O$1),0),"Wrong Code in B3"))),IF($B$3="em",$H46*OFFSET('Exponential Model'!$I$72,($B$18-2000)+($G46-O$1),0),IF($B$3="dm",$H46*OFFSET('Dispersion Model'!$I$72,($B$18-2000)+($G46-O$1),0),IF($B$3="pm",$H46*OFFSET('Piston Model'!$I$72,($B$18-2000)+($G46-O$1),0),"Wrong Code in B3")))),0)</f>
        <v>0</v>
      </c>
      <c r="P46">
        <f ca="1">IF(P$1&gt;$G46,IF($B$15="he",IF($B$3="em",$H46*(1-EXP(-0.05599*(P$1-$G46)))*OFFSET('Exponential Model'!$I$72,($B$18-2000)+($G46-P$1),0),IF($B$3="dm",$H46*(1-EXP(-0.05599*(P$1-$G46)))*OFFSET('Dispersion Model'!$I$72,($B$18-2000)+($G46-P$1),0),IF($B$3="pm",$H46*(1-EXP(-0.05599*(P$1-$G46)))*OFFSET('Piston Model'!$I$72,($B$18-2000)+($G46-P$1),0),"Wrong Code in B3"))),IF($B$3="em",$H46*OFFSET('Exponential Model'!$I$72,($B$18-2000)+($G46-P$1),0),IF($B$3="dm",$H46*OFFSET('Dispersion Model'!$I$72,($B$18-2000)+($G46-P$1),0),IF($B$3="pm",$H46*OFFSET('Piston Model'!$I$72,($B$18-2000)+($G46-P$1),0),"Wrong Code in B3")))),0)</f>
        <v>0</v>
      </c>
      <c r="Q46">
        <f ca="1">IF(Q$1&gt;$G46,IF($B$15="he",IF($B$3="em",$H46*(1-EXP(-0.05599*(Q$1-$G46)))*OFFSET('Exponential Model'!$I$72,($B$18-2000)+($G46-Q$1),0),IF($B$3="dm",$H46*(1-EXP(-0.05599*(Q$1-$G46)))*OFFSET('Dispersion Model'!$I$72,($B$18-2000)+($G46-Q$1),0),IF($B$3="pm",$H46*(1-EXP(-0.05599*(Q$1-$G46)))*OFFSET('Piston Model'!$I$72,($B$18-2000)+($G46-Q$1),0),"Wrong Code in B3"))),IF($B$3="em",$H46*OFFSET('Exponential Model'!$I$72,($B$18-2000)+($G46-Q$1),0),IF($B$3="dm",$H46*OFFSET('Dispersion Model'!$I$72,($B$18-2000)+($G46-Q$1),0),IF($B$3="pm",$H46*OFFSET('Piston Model'!$I$72,($B$18-2000)+($G46-Q$1),0),"Wrong Code in B3")))),0)</f>
        <v>0</v>
      </c>
      <c r="R46">
        <f ca="1">IF(R$1&gt;$G46,IF($B$15="he",IF($B$3="em",$H46*(1-EXP(-0.05599*(R$1-$G46)))*OFFSET('Exponential Model'!$I$72,($B$18-2000)+($G46-R$1),0),IF($B$3="dm",$H46*(1-EXP(-0.05599*(R$1-$G46)))*OFFSET('Dispersion Model'!$I$72,($B$18-2000)+($G46-R$1),0),IF($B$3="pm",$H46*(1-EXP(-0.05599*(R$1-$G46)))*OFFSET('Piston Model'!$I$72,($B$18-2000)+($G46-R$1),0),"Wrong Code in B3"))),IF($B$3="em",$H46*OFFSET('Exponential Model'!$I$72,($B$18-2000)+($G46-R$1),0),IF($B$3="dm",$H46*OFFSET('Dispersion Model'!$I$72,($B$18-2000)+($G46-R$1),0),IF($B$3="pm",$H46*OFFSET('Piston Model'!$I$72,($B$18-2000)+($G46-R$1),0),"Wrong Code in B3")))),0)</f>
        <v>0</v>
      </c>
      <c r="S46">
        <f ca="1">IF(S$1&gt;$G46,IF($B$15="he",IF($B$3="em",$H46*(1-EXP(-0.05599*(S$1-$G46)))*OFFSET('Exponential Model'!$I$72,($B$18-2000)+($G46-S$1),0),IF($B$3="dm",$H46*(1-EXP(-0.05599*(S$1-$G46)))*OFFSET('Dispersion Model'!$I$72,($B$18-2000)+($G46-S$1),0),IF($B$3="pm",$H46*(1-EXP(-0.05599*(S$1-$G46)))*OFFSET('Piston Model'!$I$72,($B$18-2000)+($G46-S$1),0),"Wrong Code in B3"))),IF($B$3="em",$H46*OFFSET('Exponential Model'!$I$72,($B$18-2000)+($G46-S$1),0),IF($B$3="dm",$H46*OFFSET('Dispersion Model'!$I$72,($B$18-2000)+($G46-S$1),0),IF($B$3="pm",$H46*OFFSET('Piston Model'!$I$72,($B$18-2000)+($G46-S$1),0),"Wrong Code in B3")))),0)</f>
        <v>0</v>
      </c>
      <c r="T46">
        <f ca="1">IF(T$1&gt;$G46,IF($B$15="he",IF($B$3="em",$H46*(1-EXP(-0.05599*(T$1-$G46)))*OFFSET('Exponential Model'!$I$72,($B$18-2000)+($G46-T$1),0),IF($B$3="dm",$H46*(1-EXP(-0.05599*(T$1-$G46)))*OFFSET('Dispersion Model'!$I$72,($B$18-2000)+($G46-T$1),0),IF($B$3="pm",$H46*(1-EXP(-0.05599*(T$1-$G46)))*OFFSET('Piston Model'!$I$72,($B$18-2000)+($G46-T$1),0),"Wrong Code in B3"))),IF($B$3="em",$H46*OFFSET('Exponential Model'!$I$72,($B$18-2000)+($G46-T$1),0),IF($B$3="dm",$H46*OFFSET('Dispersion Model'!$I$72,($B$18-2000)+($G46-T$1),0),IF($B$3="pm",$H46*OFFSET('Piston Model'!$I$72,($B$18-2000)+($G46-T$1),0),"Wrong Code in B3")))),0)</f>
        <v>0</v>
      </c>
      <c r="U46">
        <f ca="1">IF(U$1&gt;$G46,IF($B$15="he",IF($B$3="em",$H46*(1-EXP(-0.05599*(U$1-$G46)))*OFFSET('Exponential Model'!$I$72,($B$18-2000)+($G46-U$1),0),IF($B$3="dm",$H46*(1-EXP(-0.05599*(U$1-$G46)))*OFFSET('Dispersion Model'!$I$72,($B$18-2000)+($G46-U$1),0),IF($B$3="pm",$H46*(1-EXP(-0.05599*(U$1-$G46)))*OFFSET('Piston Model'!$I$72,($B$18-2000)+($G46-U$1),0),"Wrong Code in B3"))),IF($B$3="em",$H46*OFFSET('Exponential Model'!$I$72,($B$18-2000)+($G46-U$1),0),IF($B$3="dm",$H46*OFFSET('Dispersion Model'!$I$72,($B$18-2000)+($G46-U$1),0),IF($B$3="pm",$H46*OFFSET('Piston Model'!$I$72,($B$18-2000)+($G46-U$1),0),"Wrong Code in B3")))),0)</f>
        <v>0</v>
      </c>
      <c r="V46">
        <f ca="1">IF(V$1&gt;$G46,IF($B$15="he",IF($B$3="em",$H46*(1-EXP(-0.05599*(V$1-$G46)))*OFFSET('Exponential Model'!$I$72,($B$18-2000)+($G46-V$1),0),IF($B$3="dm",$H46*(1-EXP(-0.05599*(V$1-$G46)))*OFFSET('Dispersion Model'!$I$72,($B$18-2000)+($G46-V$1),0),IF($B$3="pm",$H46*(1-EXP(-0.05599*(V$1-$G46)))*OFFSET('Piston Model'!$I$72,($B$18-2000)+($G46-V$1),0),"Wrong Code in B3"))),IF($B$3="em",$H46*OFFSET('Exponential Model'!$I$72,($B$18-2000)+($G46-V$1),0),IF($B$3="dm",$H46*OFFSET('Dispersion Model'!$I$72,($B$18-2000)+($G46-V$1),0),IF($B$3="pm",$H46*OFFSET('Piston Model'!$I$72,($B$18-2000)+($G46-V$1),0),"Wrong Code in B3")))),0)</f>
        <v>0</v>
      </c>
      <c r="W46">
        <f ca="1">IF(W$1&gt;$G46,IF($B$15="he",IF($B$3="em",$H46*(1-EXP(-0.05599*(W$1-$G46)))*OFFSET('Exponential Model'!$I$72,($B$18-2000)+($G46-W$1),0),IF($B$3="dm",$H46*(1-EXP(-0.05599*(W$1-$G46)))*OFFSET('Dispersion Model'!$I$72,($B$18-2000)+($G46-W$1),0),IF($B$3="pm",$H46*(1-EXP(-0.05599*(W$1-$G46)))*OFFSET('Piston Model'!$I$72,($B$18-2000)+($G46-W$1),0),"Wrong Code in B3"))),IF($B$3="em",$H46*OFFSET('Exponential Model'!$I$72,($B$18-2000)+($G46-W$1),0),IF($B$3="dm",$H46*OFFSET('Dispersion Model'!$I$72,($B$18-2000)+($G46-W$1),0),IF($B$3="pm",$H46*OFFSET('Piston Model'!$I$72,($B$18-2000)+($G46-W$1),0),"Wrong Code in B3")))),0)</f>
        <v>0</v>
      </c>
      <c r="X46">
        <f ca="1">IF(X$1&gt;$G46,IF($B$15="he",IF($B$3="em",$H46*(1-EXP(-0.05599*(X$1-$G46)))*OFFSET('Exponential Model'!$I$72,($B$18-2000)+($G46-X$1),0),IF($B$3="dm",$H46*(1-EXP(-0.05599*(X$1-$G46)))*OFFSET('Dispersion Model'!$I$72,($B$18-2000)+($G46-X$1),0),IF($B$3="pm",$H46*(1-EXP(-0.05599*(X$1-$G46)))*OFFSET('Piston Model'!$I$72,($B$18-2000)+($G46-X$1),0),"Wrong Code in B3"))),IF($B$3="em",$H46*OFFSET('Exponential Model'!$I$72,($B$18-2000)+($G46-X$1),0),IF($B$3="dm",$H46*OFFSET('Dispersion Model'!$I$72,($B$18-2000)+($G46-X$1),0),IF($B$3="pm",$H46*OFFSET('Piston Model'!$I$72,($B$18-2000)+($G46-X$1),0),"Wrong Code in B3")))),0)</f>
        <v>0</v>
      </c>
      <c r="Y46">
        <f ca="1">IF(Y$1&gt;$G46,IF($B$15="he",IF($B$3="em",$H46*(1-EXP(-0.05599*(Y$1-$G46)))*OFFSET('Exponential Model'!$I$72,($B$18-2000)+($G46-Y$1),0),IF($B$3="dm",$H46*(1-EXP(-0.05599*(Y$1-$G46)))*OFFSET('Dispersion Model'!$I$72,($B$18-2000)+($G46-Y$1),0),IF($B$3="pm",$H46*(1-EXP(-0.05599*(Y$1-$G46)))*OFFSET('Piston Model'!$I$72,($B$18-2000)+($G46-Y$1),0),"Wrong Code in B3"))),IF($B$3="em",$H46*OFFSET('Exponential Model'!$I$72,($B$18-2000)+($G46-Y$1),0),IF($B$3="dm",$H46*OFFSET('Dispersion Model'!$I$72,($B$18-2000)+($G46-Y$1),0),IF($B$3="pm",$H46*OFFSET('Piston Model'!$I$72,($B$18-2000)+($G46-Y$1),0),"Wrong Code in B3")))),0)</f>
        <v>0</v>
      </c>
      <c r="Z46">
        <f ca="1">IF(Z$1&gt;$G46,IF($B$15="he",IF($B$3="em",$H46*(1-EXP(-0.05599*(Z$1-$G46)))*OFFSET('Exponential Model'!$I$72,($B$18-2000)+($G46-Z$1),0),IF($B$3="dm",$H46*(1-EXP(-0.05599*(Z$1-$G46)))*OFFSET('Dispersion Model'!$I$72,($B$18-2000)+($G46-Z$1),0),IF($B$3="pm",$H46*(1-EXP(-0.05599*(Z$1-$G46)))*OFFSET('Piston Model'!$I$72,($B$18-2000)+($G46-Z$1),0),"Wrong Code in B3"))),IF($B$3="em",$H46*OFFSET('Exponential Model'!$I$72,($B$18-2000)+($G46-Z$1),0),IF($B$3="dm",$H46*OFFSET('Dispersion Model'!$I$72,($B$18-2000)+($G46-Z$1),0),IF($B$3="pm",$H46*OFFSET('Piston Model'!$I$72,($B$18-2000)+($G46-Z$1),0),"Wrong Code in B3")))),0)</f>
        <v>0</v>
      </c>
      <c r="AA46">
        <f ca="1">IF(AA$1&gt;$G46,IF($B$15="he",IF($B$3="em",$H46*(1-EXP(-0.05599*(AA$1-$G46)))*OFFSET('Exponential Model'!$I$72,($B$18-2000)+($G46-AA$1),0),IF($B$3="dm",$H46*(1-EXP(-0.05599*(AA$1-$G46)))*OFFSET('Dispersion Model'!$I$72,($B$18-2000)+($G46-AA$1),0),IF($B$3="pm",$H46*(1-EXP(-0.05599*(AA$1-$G46)))*OFFSET('Piston Model'!$I$72,($B$18-2000)+($G46-AA$1),0),"Wrong Code in B3"))),IF($B$3="em",$H46*OFFSET('Exponential Model'!$I$72,($B$18-2000)+($G46-AA$1),0),IF($B$3="dm",$H46*OFFSET('Dispersion Model'!$I$72,($B$18-2000)+($G46-AA$1),0),IF($B$3="pm",$H46*OFFSET('Piston Model'!$I$72,($B$18-2000)+($G46-AA$1),0),"Wrong Code in B3")))),0)</f>
        <v>0</v>
      </c>
      <c r="AB46">
        <f ca="1">IF(AB$1&gt;$G46,IF($B$15="he",IF($B$3="em",$H46*(1-EXP(-0.05599*(AB$1-$G46)))*OFFSET('Exponential Model'!$I$72,($B$18-2000)+($G46-AB$1),0),IF($B$3="dm",$H46*(1-EXP(-0.05599*(AB$1-$G46)))*OFFSET('Dispersion Model'!$I$72,($B$18-2000)+($G46-AB$1),0),IF($B$3="pm",$H46*(1-EXP(-0.05599*(AB$1-$G46)))*OFFSET('Piston Model'!$I$72,($B$18-2000)+($G46-AB$1),0),"Wrong Code in B3"))),IF($B$3="em",$H46*OFFSET('Exponential Model'!$I$72,($B$18-2000)+($G46-AB$1),0),IF($B$3="dm",$H46*OFFSET('Dispersion Model'!$I$72,($B$18-2000)+($G46-AB$1),0),IF($B$3="pm",$H46*OFFSET('Piston Model'!$I$72,($B$18-2000)+($G46-AB$1),0),"Wrong Code in B3")))),0)</f>
        <v>0</v>
      </c>
      <c r="AC46">
        <f ca="1">IF(AC$1&gt;$G46,IF($B$15="he",IF($B$3="em",$H46*(1-EXP(-0.05599*(AC$1-$G46)))*OFFSET('Exponential Model'!$I$72,($B$18-2000)+($G46-AC$1),0),IF($B$3="dm",$H46*(1-EXP(-0.05599*(AC$1-$G46)))*OFFSET('Dispersion Model'!$I$72,($B$18-2000)+($G46-AC$1),0),IF($B$3="pm",$H46*(1-EXP(-0.05599*(AC$1-$G46)))*OFFSET('Piston Model'!$I$72,($B$18-2000)+($G46-AC$1),0),"Wrong Code in B3"))),IF($B$3="em",$H46*OFFSET('Exponential Model'!$I$72,($B$18-2000)+($G46-AC$1),0),IF($B$3="dm",$H46*OFFSET('Dispersion Model'!$I$72,($B$18-2000)+($G46-AC$1),0),IF($B$3="pm",$H46*OFFSET('Piston Model'!$I$72,($B$18-2000)+($G46-AC$1),0),"Wrong Code in B3")))),0)</f>
        <v>0</v>
      </c>
      <c r="AD46">
        <f ca="1">IF(AD$1&gt;$G46,IF($B$15="he",IF($B$3="em",$H46*(1-EXP(-0.05599*(AD$1-$G46)))*OFFSET('Exponential Model'!$I$72,($B$18-2000)+($G46-AD$1),0),IF($B$3="dm",$H46*(1-EXP(-0.05599*(AD$1-$G46)))*OFFSET('Dispersion Model'!$I$72,($B$18-2000)+($G46-AD$1),0),IF($B$3="pm",$H46*(1-EXP(-0.05599*(AD$1-$G46)))*OFFSET('Piston Model'!$I$72,($B$18-2000)+($G46-AD$1),0),"Wrong Code in B3"))),IF($B$3="em",$H46*OFFSET('Exponential Model'!$I$72,($B$18-2000)+($G46-AD$1),0),IF($B$3="dm",$H46*OFFSET('Dispersion Model'!$I$72,($B$18-2000)+($G46-AD$1),0),IF($B$3="pm",$H46*OFFSET('Piston Model'!$I$72,($B$18-2000)+($G46-AD$1),0),"Wrong Code in B3")))),0)</f>
        <v>0</v>
      </c>
      <c r="AE46">
        <f ca="1">IF(AE$1&gt;$G46,IF($B$15="he",IF($B$3="em",$H46*(1-EXP(-0.05599*(AE$1-$G46)))*OFFSET('Exponential Model'!$I$72,($B$18-2000)+($G46-AE$1),0),IF($B$3="dm",$H46*(1-EXP(-0.05599*(AE$1-$G46)))*OFFSET('Dispersion Model'!$I$72,($B$18-2000)+($G46-AE$1),0),IF($B$3="pm",$H46*(1-EXP(-0.05599*(AE$1-$G46)))*OFFSET('Piston Model'!$I$72,($B$18-2000)+($G46-AE$1),0),"Wrong Code in B3"))),IF($B$3="em",$H46*OFFSET('Exponential Model'!$I$72,($B$18-2000)+($G46-AE$1),0),IF($B$3="dm",$H46*OFFSET('Dispersion Model'!$I$72,($B$18-2000)+($G46-AE$1),0),IF($B$3="pm",$H46*OFFSET('Piston Model'!$I$72,($B$18-2000)+($G46-AE$1),0),"Wrong Code in B3")))),0)</f>
        <v>0</v>
      </c>
      <c r="AF46">
        <f ca="1">IF(AF$1&gt;$G46,IF($B$15="he",IF($B$3="em",$H46*(1-EXP(-0.05599*(AF$1-$G46)))*OFFSET('Exponential Model'!$I$72,($B$18-2000)+($G46-AF$1),0),IF($B$3="dm",$H46*(1-EXP(-0.05599*(AF$1-$G46)))*OFFSET('Dispersion Model'!$I$72,($B$18-2000)+($G46-AF$1),0),IF($B$3="pm",$H46*(1-EXP(-0.05599*(AF$1-$G46)))*OFFSET('Piston Model'!$I$72,($B$18-2000)+($G46-AF$1),0),"Wrong Code in B3"))),IF($B$3="em",$H46*OFFSET('Exponential Model'!$I$72,($B$18-2000)+($G46-AF$1),0),IF($B$3="dm",$H46*OFFSET('Dispersion Model'!$I$72,($B$18-2000)+($G46-AF$1),0),IF($B$3="pm",$H46*OFFSET('Piston Model'!$I$72,($B$18-2000)+($G46-AF$1),0),"Wrong Code in B3")))),0)</f>
        <v>0</v>
      </c>
      <c r="AG46">
        <f ca="1">IF(AG$1&gt;$G46,IF($B$15="he",IF($B$3="em",$H46*(1-EXP(-0.05599*(AG$1-$G46)))*OFFSET('Exponential Model'!$I$72,($B$18-2000)+($G46-AG$1),0),IF($B$3="dm",$H46*(1-EXP(-0.05599*(AG$1-$G46)))*OFFSET('Dispersion Model'!$I$72,($B$18-2000)+($G46-AG$1),0),IF($B$3="pm",$H46*(1-EXP(-0.05599*(AG$1-$G46)))*OFFSET('Piston Model'!$I$72,($B$18-2000)+($G46-AG$1),0),"Wrong Code in B3"))),IF($B$3="em",$H46*OFFSET('Exponential Model'!$I$72,($B$18-2000)+($G46-AG$1),0),IF($B$3="dm",$H46*OFFSET('Dispersion Model'!$I$72,($B$18-2000)+($G46-AG$1),0),IF($B$3="pm",$H46*OFFSET('Piston Model'!$I$72,($B$18-2000)+($G46-AG$1),0),"Wrong Code in B3")))),0)</f>
        <v>0</v>
      </c>
      <c r="AH46">
        <f ca="1">IF(AH$1&gt;$G46,IF($B$15="he",IF($B$3="em",$H46*(1-EXP(-0.05599*(AH$1-$G46)))*OFFSET('Exponential Model'!$I$72,($B$18-2000)+($G46-AH$1),0),IF($B$3="dm",$H46*(1-EXP(-0.05599*(AH$1-$G46)))*OFFSET('Dispersion Model'!$I$72,($B$18-2000)+($G46-AH$1),0),IF($B$3="pm",$H46*(1-EXP(-0.05599*(AH$1-$G46)))*OFFSET('Piston Model'!$I$72,($B$18-2000)+($G46-AH$1),0),"Wrong Code in B3"))),IF($B$3="em",$H46*OFFSET('Exponential Model'!$I$72,($B$18-2000)+($G46-AH$1),0),IF($B$3="dm",$H46*OFFSET('Dispersion Model'!$I$72,($B$18-2000)+($G46-AH$1),0),IF($B$3="pm",$H46*OFFSET('Piston Model'!$I$72,($B$18-2000)+($G46-AH$1),0),"Wrong Code in B3")))),0)</f>
        <v>0</v>
      </c>
      <c r="AI46">
        <f ca="1">IF(AI$1&gt;$G46,IF($B$15="he",IF($B$3="em",$H46*(1-EXP(-0.05599*(AI$1-$G46)))*OFFSET('Exponential Model'!$I$72,($B$18-2000)+($G46-AI$1),0),IF($B$3="dm",$H46*(1-EXP(-0.05599*(AI$1-$G46)))*OFFSET('Dispersion Model'!$I$72,($B$18-2000)+($G46-AI$1),0),IF($B$3="pm",$H46*(1-EXP(-0.05599*(AI$1-$G46)))*OFFSET('Piston Model'!$I$72,($B$18-2000)+($G46-AI$1),0),"Wrong Code in B3"))),IF($B$3="em",$H46*OFFSET('Exponential Model'!$I$72,($B$18-2000)+($G46-AI$1),0),IF($B$3="dm",$H46*OFFSET('Dispersion Model'!$I$72,($B$18-2000)+($G46-AI$1),0),IF($B$3="pm",$H46*OFFSET('Piston Model'!$I$72,($B$18-2000)+($G46-AI$1),0),"Wrong Code in B3")))),0)</f>
        <v>0</v>
      </c>
      <c r="AJ46">
        <f ca="1">IF(AJ$1&gt;$G46,IF($B$15="he",IF($B$3="em",$H46*(1-EXP(-0.05599*(AJ$1-$G46)))*OFFSET('Exponential Model'!$I$72,($B$18-2000)+($G46-AJ$1),0),IF($B$3="dm",$H46*(1-EXP(-0.05599*(AJ$1-$G46)))*OFFSET('Dispersion Model'!$I$72,($B$18-2000)+($G46-AJ$1),0),IF($B$3="pm",$H46*(1-EXP(-0.05599*(AJ$1-$G46)))*OFFSET('Piston Model'!$I$72,($B$18-2000)+($G46-AJ$1),0),"Wrong Code in B3"))),IF($B$3="em",$H46*OFFSET('Exponential Model'!$I$72,($B$18-2000)+($G46-AJ$1),0),IF($B$3="dm",$H46*OFFSET('Dispersion Model'!$I$72,($B$18-2000)+($G46-AJ$1),0),IF($B$3="pm",$H46*OFFSET('Piston Model'!$I$72,($B$18-2000)+($G46-AJ$1),0),"Wrong Code in B3")))),0)</f>
        <v>0</v>
      </c>
      <c r="AK46">
        <f ca="1">IF(AK$1&gt;$G46,IF($B$15="he",IF($B$3="em",$H46*(1-EXP(-0.05599*(AK$1-$G46)))*OFFSET('Exponential Model'!$I$72,($B$18-2000)+($G46-AK$1),0),IF($B$3="dm",$H46*(1-EXP(-0.05599*(AK$1-$G46)))*OFFSET('Dispersion Model'!$I$72,($B$18-2000)+($G46-AK$1),0),IF($B$3="pm",$H46*(1-EXP(-0.05599*(AK$1-$G46)))*OFFSET('Piston Model'!$I$72,($B$18-2000)+($G46-AK$1),0),"Wrong Code in B3"))),IF($B$3="em",$H46*OFFSET('Exponential Model'!$I$72,($B$18-2000)+($G46-AK$1),0),IF($B$3="dm",$H46*OFFSET('Dispersion Model'!$I$72,($B$18-2000)+($G46-AK$1),0),IF($B$3="pm",$H46*OFFSET('Piston Model'!$I$72,($B$18-2000)+($G46-AK$1),0),"Wrong Code in B3")))),0)</f>
        <v>0</v>
      </c>
      <c r="AL46">
        <f ca="1">IF(AL$1&gt;$G46,IF($B$15="he",IF($B$3="em",$H46*(1-EXP(-0.05599*(AL$1-$G46)))*OFFSET('Exponential Model'!$I$72,($B$18-2000)+($G46-AL$1),0),IF($B$3="dm",$H46*(1-EXP(-0.05599*(AL$1-$G46)))*OFFSET('Dispersion Model'!$I$72,($B$18-2000)+($G46-AL$1),0),IF($B$3="pm",$H46*(1-EXP(-0.05599*(AL$1-$G46)))*OFFSET('Piston Model'!$I$72,($B$18-2000)+($G46-AL$1),0),"Wrong Code in B3"))),IF($B$3="em",$H46*OFFSET('Exponential Model'!$I$72,($B$18-2000)+($G46-AL$1),0),IF($B$3="dm",$H46*OFFSET('Dispersion Model'!$I$72,($B$18-2000)+($G46-AL$1),0),IF($B$3="pm",$H46*OFFSET('Piston Model'!$I$72,($B$18-2000)+($G46-AL$1),0),"Wrong Code in B3")))),0)</f>
        <v>0</v>
      </c>
      <c r="AM46">
        <f ca="1">IF(AM$1&gt;$G46,IF($B$15="he",IF($B$3="em",$H46*(1-EXP(-0.05599*(AM$1-$G46)))*OFFSET('Exponential Model'!$I$72,($B$18-2000)+($G46-AM$1),0),IF($B$3="dm",$H46*(1-EXP(-0.05599*(AM$1-$G46)))*OFFSET('Dispersion Model'!$I$72,($B$18-2000)+($G46-AM$1),0),IF($B$3="pm",$H46*(1-EXP(-0.05599*(AM$1-$G46)))*OFFSET('Piston Model'!$I$72,($B$18-2000)+($G46-AM$1),0),"Wrong Code in B3"))),IF($B$3="em",$H46*OFFSET('Exponential Model'!$I$72,($B$18-2000)+($G46-AM$1),0),IF($B$3="dm",$H46*OFFSET('Dispersion Model'!$I$72,($B$18-2000)+($G46-AM$1),0),IF($B$3="pm",$H46*OFFSET('Piston Model'!$I$72,($B$18-2000)+($G46-AM$1),0),"Wrong Code in B3")))),0)</f>
        <v>0</v>
      </c>
      <c r="AN46">
        <f ca="1">IF(AN$1&gt;$G46,IF($B$15="he",IF($B$3="em",$H46*(1-EXP(-0.05599*(AN$1-$G46)))*OFFSET('Exponential Model'!$I$72,($B$18-2000)+($G46-AN$1),0),IF($B$3="dm",$H46*(1-EXP(-0.05599*(AN$1-$G46)))*OFFSET('Dispersion Model'!$I$72,($B$18-2000)+($G46-AN$1),0),IF($B$3="pm",$H46*(1-EXP(-0.05599*(AN$1-$G46)))*OFFSET('Piston Model'!$I$72,($B$18-2000)+($G46-AN$1),0),"Wrong Code in B3"))),IF($B$3="em",$H46*OFFSET('Exponential Model'!$I$72,($B$18-2000)+($G46-AN$1),0),IF($B$3="dm",$H46*OFFSET('Dispersion Model'!$I$72,($B$18-2000)+($G46-AN$1),0),IF($B$3="pm",$H46*OFFSET('Piston Model'!$I$72,($B$18-2000)+($G46-AN$1),0),"Wrong Code in B3")))),0)</f>
        <v>0</v>
      </c>
      <c r="AO46">
        <f ca="1">IF(AO$1&gt;$G46,IF($B$15="he",IF($B$3="em",$H46*(1-EXP(-0.05599*(AO$1-$G46)))*OFFSET('Exponential Model'!$I$72,($B$18-2000)+($G46-AO$1),0),IF($B$3="dm",$H46*(1-EXP(-0.05599*(AO$1-$G46)))*OFFSET('Dispersion Model'!$I$72,($B$18-2000)+($G46-AO$1),0),IF($B$3="pm",$H46*(1-EXP(-0.05599*(AO$1-$G46)))*OFFSET('Piston Model'!$I$72,($B$18-2000)+($G46-AO$1),0),"Wrong Code in B3"))),IF($B$3="em",$H46*OFFSET('Exponential Model'!$I$72,($B$18-2000)+($G46-AO$1),0),IF($B$3="dm",$H46*OFFSET('Dispersion Model'!$I$72,($B$18-2000)+($G46-AO$1),0),IF($B$3="pm",$H46*OFFSET('Piston Model'!$I$72,($B$18-2000)+($G46-AO$1),0),"Wrong Code in B3")))),0)</f>
        <v>0</v>
      </c>
      <c r="AP46">
        <f ca="1">IF(AP$1&gt;$G46,IF($B$15="he",IF($B$3="em",$H46*(1-EXP(-0.05599*(AP$1-$G46)))*OFFSET('Exponential Model'!$I$72,($B$18-2000)+($G46-AP$1),0),IF($B$3="dm",$H46*(1-EXP(-0.05599*(AP$1-$G46)))*OFFSET('Dispersion Model'!$I$72,($B$18-2000)+($G46-AP$1),0),IF($B$3="pm",$H46*(1-EXP(-0.05599*(AP$1-$G46)))*OFFSET('Piston Model'!$I$72,($B$18-2000)+($G46-AP$1),0),"Wrong Code in B3"))),IF($B$3="em",$H46*OFFSET('Exponential Model'!$I$72,($B$18-2000)+($G46-AP$1),0),IF($B$3="dm",$H46*OFFSET('Dispersion Model'!$I$72,($B$18-2000)+($G46-AP$1),0),IF($B$3="pm",$H46*OFFSET('Piston Model'!$I$72,($B$18-2000)+($G46-AP$1),0),"Wrong Code in B3")))),0)</f>
        <v>0</v>
      </c>
      <c r="AQ46">
        <f ca="1">IF(AQ$1&gt;$G46,IF($B$15="he",IF($B$3="em",$H46*(1-EXP(-0.05599*(AQ$1-$G46)))*OFFSET('Exponential Model'!$I$72,($B$18-2000)+($G46-AQ$1),0),IF($B$3="dm",$H46*(1-EXP(-0.05599*(AQ$1-$G46)))*OFFSET('Dispersion Model'!$I$72,($B$18-2000)+($G46-AQ$1),0),IF($B$3="pm",$H46*(1-EXP(-0.05599*(AQ$1-$G46)))*OFFSET('Piston Model'!$I$72,($B$18-2000)+($G46-AQ$1),0),"Wrong Code in B3"))),IF($B$3="em",$H46*OFFSET('Exponential Model'!$I$72,($B$18-2000)+($G46-AQ$1),0),IF($B$3="dm",$H46*OFFSET('Dispersion Model'!$I$72,($B$18-2000)+($G46-AQ$1),0),IF($B$3="pm",$H46*OFFSET('Piston Model'!$I$72,($B$18-2000)+($G46-AQ$1),0),"Wrong Code in B3")))),0)</f>
        <v>196.4</v>
      </c>
      <c r="AR46">
        <f ca="1">IF(AR$1&gt;$G46,IF($B$15="he",IF($B$3="em",$H46*(1-EXP(-0.05599*(AR$1-$G46)))*OFFSET('Exponential Model'!$I$72,($B$18-2000)+($G46-AR$1),0),IF($B$3="dm",$H46*(1-EXP(-0.05599*(AR$1-$G46)))*OFFSET('Dispersion Model'!$I$72,($B$18-2000)+($G46-AR$1),0),IF($B$3="pm",$H46*(1-EXP(-0.05599*(AR$1-$G46)))*OFFSET('Piston Model'!$I$72,($B$18-2000)+($G46-AR$1),0),"Wrong Code in B3"))),IF($B$3="em",$H46*OFFSET('Exponential Model'!$I$72,($B$18-2000)+($G46-AR$1),0),IF($B$3="dm",$H46*OFFSET('Dispersion Model'!$I$72,($B$18-2000)+($G46-AR$1),0),IF($B$3="pm",$H46*OFFSET('Piston Model'!$I$72,($B$18-2000)+($G46-AR$1),0),"Wrong Code in B3")))),0)</f>
        <v>0</v>
      </c>
      <c r="AS46">
        <f ca="1">IF(AS$1&gt;$G46,IF($B$15="he",IF($B$3="em",$H46*(1-EXP(-0.05599*(AS$1-$G46)))*OFFSET('Exponential Model'!$I$72,($B$18-2000)+($G46-AS$1),0),IF($B$3="dm",$H46*(1-EXP(-0.05599*(AS$1-$G46)))*OFFSET('Dispersion Model'!$I$72,($B$18-2000)+($G46-AS$1),0),IF($B$3="pm",$H46*(1-EXP(-0.05599*(AS$1-$G46)))*OFFSET('Piston Model'!$I$72,($B$18-2000)+($G46-AS$1),0),"Wrong Code in B3"))),IF($B$3="em",$H46*OFFSET('Exponential Model'!$I$72,($B$18-2000)+($G46-AS$1),0),IF($B$3="dm",$H46*OFFSET('Dispersion Model'!$I$72,($B$18-2000)+($G46-AS$1),0),IF($B$3="pm",$H46*OFFSET('Piston Model'!$I$72,($B$18-2000)+($G46-AS$1),0),"Wrong Code in B3")))),0)</f>
        <v>0</v>
      </c>
      <c r="AT46">
        <f ca="1">IF(AT$1&gt;$G46,IF($B$15="he",IF($B$3="em",$H46*(1-EXP(-0.05599*(AT$1-$G46)))*OFFSET('Exponential Model'!$I$72,($B$18-2000)+($G46-AT$1),0),IF($B$3="dm",$H46*(1-EXP(-0.05599*(AT$1-$G46)))*OFFSET('Dispersion Model'!$I$72,($B$18-2000)+($G46-AT$1),0),IF($B$3="pm",$H46*(1-EXP(-0.05599*(AT$1-$G46)))*OFFSET('Piston Model'!$I$72,($B$18-2000)+($G46-AT$1),0),"Wrong Code in B3"))),IF($B$3="em",$H46*OFFSET('Exponential Model'!$I$72,($B$18-2000)+($G46-AT$1),0),IF($B$3="dm",$H46*OFFSET('Dispersion Model'!$I$72,($B$18-2000)+($G46-AT$1),0),IF($B$3="pm",$H46*OFFSET('Piston Model'!$I$72,($B$18-2000)+($G46-AT$1),0),"Wrong Code in B3")))),0)</f>
        <v>0</v>
      </c>
      <c r="AU46">
        <f ca="1">IF(AU$1&gt;$G46,IF($B$15="he",IF($B$3="em",$H46*(1-EXP(-0.05599*(AU$1-$G46)))*OFFSET('Exponential Model'!$I$72,($B$18-2000)+($G46-AU$1),0),IF($B$3="dm",$H46*(1-EXP(-0.05599*(AU$1-$G46)))*OFFSET('Dispersion Model'!$I$72,($B$18-2000)+($G46-AU$1),0),IF($B$3="pm",$H46*(1-EXP(-0.05599*(AU$1-$G46)))*OFFSET('Piston Model'!$I$72,($B$18-2000)+($G46-AU$1),0),"Wrong Code in B3"))),IF($B$3="em",$H46*OFFSET('Exponential Model'!$I$72,($B$18-2000)+($G46-AU$1),0),IF($B$3="dm",$H46*OFFSET('Dispersion Model'!$I$72,($B$18-2000)+($G46-AU$1),0),IF($B$3="pm",$H46*OFFSET('Piston Model'!$I$72,($B$18-2000)+($G46-AU$1),0),"Wrong Code in B3")))),0)</f>
        <v>0</v>
      </c>
      <c r="AV46">
        <f ca="1">IF(AV$1&gt;$G46,IF($B$15="he",IF($B$3="em",$H46*(1-EXP(-0.05599*(AV$1-$G46)))*OFFSET('Exponential Model'!$I$72,($B$18-2000)+($G46-AV$1),0),IF($B$3="dm",$H46*(1-EXP(-0.05599*(AV$1-$G46)))*OFFSET('Dispersion Model'!$I$72,($B$18-2000)+($G46-AV$1),0),IF($B$3="pm",$H46*(1-EXP(-0.05599*(AV$1-$G46)))*OFFSET('Piston Model'!$I$72,($B$18-2000)+($G46-AV$1),0),"Wrong Code in B3"))),IF($B$3="em",$H46*OFFSET('Exponential Model'!$I$72,($B$18-2000)+($G46-AV$1),0),IF($B$3="dm",$H46*OFFSET('Dispersion Model'!$I$72,($B$18-2000)+($G46-AV$1),0),IF($B$3="pm",$H46*OFFSET('Piston Model'!$I$72,($B$18-2000)+($G46-AV$1),0),"Wrong Code in B3")))),0)</f>
        <v>0</v>
      </c>
      <c r="AW46">
        <f ca="1">IF(AW$1&gt;$G46,IF($B$15="he",IF($B$3="em",$H46*(1-EXP(-0.05599*(AW$1-$G46)))*OFFSET('Exponential Model'!$I$72,($B$18-2000)+($G46-AW$1),0),IF($B$3="dm",$H46*(1-EXP(-0.05599*(AW$1-$G46)))*OFFSET('Dispersion Model'!$I$72,($B$18-2000)+($G46-AW$1),0),IF($B$3="pm",$H46*(1-EXP(-0.05599*(AW$1-$G46)))*OFFSET('Piston Model'!$I$72,($B$18-2000)+($G46-AW$1),0),"Wrong Code in B3"))),IF($B$3="em",$H46*OFFSET('Exponential Model'!$I$72,($B$18-2000)+($G46-AW$1),0),IF($B$3="dm",$H46*OFFSET('Dispersion Model'!$I$72,($B$18-2000)+($G46-AW$1),0),IF($B$3="pm",$H46*OFFSET('Piston Model'!$I$72,($B$18-2000)+($G46-AW$1),0),"Wrong Code in B3")))),0)</f>
        <v>0</v>
      </c>
      <c r="AX46">
        <f ca="1">IF(AX$1&gt;$G46,IF($B$15="he",IF($B$3="em",$H46*(1-EXP(-0.05599*(AX$1-$G46)))*OFFSET('Exponential Model'!$I$72,($B$18-2000)+($G46-AX$1),0),IF($B$3="dm",$H46*(1-EXP(-0.05599*(AX$1-$G46)))*OFFSET('Dispersion Model'!$I$72,($B$18-2000)+($G46-AX$1),0),IF($B$3="pm",$H46*(1-EXP(-0.05599*(AX$1-$G46)))*OFFSET('Piston Model'!$I$72,($B$18-2000)+($G46-AX$1),0),"Wrong Code in B3"))),IF($B$3="em",$H46*OFFSET('Exponential Model'!$I$72,($B$18-2000)+($G46-AX$1),0),IF($B$3="dm",$H46*OFFSET('Dispersion Model'!$I$72,($B$18-2000)+($G46-AX$1),0),IF($B$3="pm",$H46*OFFSET('Piston Model'!$I$72,($B$18-2000)+($G46-AX$1),0),"Wrong Code in B3")))),0)</f>
        <v>0</v>
      </c>
      <c r="AY46">
        <f ca="1">IF(AY$1&gt;$G46,IF($B$15="he",IF($B$3="em",$H46*(1-EXP(-0.05599*(AY$1-$G46)))*OFFSET('Exponential Model'!$I$72,($B$18-2000)+($G46-AY$1),0),IF($B$3="dm",$H46*(1-EXP(-0.05599*(AY$1-$G46)))*OFFSET('Dispersion Model'!$I$72,($B$18-2000)+($G46-AY$1),0),IF($B$3="pm",$H46*(1-EXP(-0.05599*(AY$1-$G46)))*OFFSET('Piston Model'!$I$72,($B$18-2000)+($G46-AY$1),0),"Wrong Code in B3"))),IF($B$3="em",$H46*OFFSET('Exponential Model'!$I$72,($B$18-2000)+($G46-AY$1),0),IF($B$3="dm",$H46*OFFSET('Dispersion Model'!$I$72,($B$18-2000)+($G46-AY$1),0),IF($B$3="pm",$H46*OFFSET('Piston Model'!$I$72,($B$18-2000)+($G46-AY$1),0),"Wrong Code in B3")))),0)</f>
        <v>0</v>
      </c>
      <c r="AZ46">
        <f ca="1">IF(AZ$1&gt;$G46,IF($B$15="he",IF($B$3="em",$H46*(1-EXP(-0.05599*(AZ$1-$G46)))*OFFSET('Exponential Model'!$I$72,($B$18-2000)+($G46-AZ$1),0),IF($B$3="dm",$H46*(1-EXP(-0.05599*(AZ$1-$G46)))*OFFSET('Dispersion Model'!$I$72,($B$18-2000)+($G46-AZ$1),0),IF($B$3="pm",$H46*(1-EXP(-0.05599*(AZ$1-$G46)))*OFFSET('Piston Model'!$I$72,($B$18-2000)+($G46-AZ$1),0),"Wrong Code in B3"))),IF($B$3="em",$H46*OFFSET('Exponential Model'!$I$72,($B$18-2000)+($G46-AZ$1),0),IF($B$3="dm",$H46*OFFSET('Dispersion Model'!$I$72,($B$18-2000)+($G46-AZ$1),0),IF($B$3="pm",$H46*OFFSET('Piston Model'!$I$72,($B$18-2000)+($G46-AZ$1),0),"Wrong Code in B3")))),0)</f>
        <v>0</v>
      </c>
      <c r="BA46">
        <f ca="1">IF(BA$1&gt;$G46,IF($B$15="he",IF($B$3="em",$H46*(1-EXP(-0.05599*(BA$1-$G46)))*OFFSET('Exponential Model'!$I$72,($B$18-2000)+($G46-BA$1),0),IF($B$3="dm",$H46*(1-EXP(-0.05599*(BA$1-$G46)))*OFFSET('Dispersion Model'!$I$72,($B$18-2000)+($G46-BA$1),0),IF($B$3="pm",$H46*(1-EXP(-0.05599*(BA$1-$G46)))*OFFSET('Piston Model'!$I$72,($B$18-2000)+($G46-BA$1),0),"Wrong Code in B3"))),IF($B$3="em",$H46*OFFSET('Exponential Model'!$I$72,($B$18-2000)+($G46-BA$1),0),IF($B$3="dm",$H46*OFFSET('Dispersion Model'!$I$72,($B$18-2000)+($G46-BA$1),0),IF($B$3="pm",$H46*OFFSET('Piston Model'!$I$72,($B$18-2000)+($G46-BA$1),0),"Wrong Code in B3")))),0)</f>
        <v>0</v>
      </c>
      <c r="BB46">
        <f ca="1">IF(BB$1&gt;$G46,IF($B$15="he",IF($B$3="em",$H46*(1-EXP(-0.05599*(BB$1-$G46)))*OFFSET('Exponential Model'!$I$72,($B$18-2000)+($G46-BB$1),0),IF($B$3="dm",$H46*(1-EXP(-0.05599*(BB$1-$G46)))*OFFSET('Dispersion Model'!$I$72,($B$18-2000)+($G46-BB$1),0),IF($B$3="pm",$H46*(1-EXP(-0.05599*(BB$1-$G46)))*OFFSET('Piston Model'!$I$72,($B$18-2000)+($G46-BB$1),0),"Wrong Code in B3"))),IF($B$3="em",$H46*OFFSET('Exponential Model'!$I$72,($B$18-2000)+($G46-BB$1),0),IF($B$3="dm",$H46*OFFSET('Dispersion Model'!$I$72,($B$18-2000)+($G46-BB$1),0),IF($B$3="pm",$H46*OFFSET('Piston Model'!$I$72,($B$18-2000)+($G46-BB$1),0),"Wrong Code in B3")))),0)</f>
        <v>0</v>
      </c>
      <c r="BC46">
        <f ca="1">IF(BC$1&gt;$G46,IF($B$15="he",IF($B$3="em",$H46*(1-EXP(-0.05599*(BC$1-$G46)))*OFFSET('Exponential Model'!$I$72,($B$18-2000)+($G46-BC$1),0),IF($B$3="dm",$H46*(1-EXP(-0.05599*(BC$1-$G46)))*OFFSET('Dispersion Model'!$I$72,($B$18-2000)+($G46-BC$1),0),IF($B$3="pm",$H46*(1-EXP(-0.05599*(BC$1-$G46)))*OFFSET('Piston Model'!$I$72,($B$18-2000)+($G46-BC$1),0),"Wrong Code in B3"))),IF($B$3="em",$H46*OFFSET('Exponential Model'!$I$72,($B$18-2000)+($G46-BC$1),0),IF($B$3="dm",$H46*OFFSET('Dispersion Model'!$I$72,($B$18-2000)+($G46-BC$1),0),IF($B$3="pm",$H46*OFFSET('Piston Model'!$I$72,($B$18-2000)+($G46-BC$1),0),"Wrong Code in B3")))),0)</f>
        <v>0</v>
      </c>
      <c r="BD46">
        <f ca="1">IF(BD$1&gt;$G46,IF($B$15="he",IF($B$3="em",$H46*(1-EXP(-0.05599*(BD$1-$G46)))*OFFSET('Exponential Model'!$I$72,($B$18-2000)+($G46-BD$1),0),IF($B$3="dm",$H46*(1-EXP(-0.05599*(BD$1-$G46)))*OFFSET('Dispersion Model'!$I$72,($B$18-2000)+($G46-BD$1),0),IF($B$3="pm",$H46*(1-EXP(-0.05599*(BD$1-$G46)))*OFFSET('Piston Model'!$I$72,($B$18-2000)+($G46-BD$1),0),"Wrong Code in B3"))),IF($B$3="em",$H46*OFFSET('Exponential Model'!$I$72,($B$18-2000)+($G46-BD$1),0),IF($B$3="dm",$H46*OFFSET('Dispersion Model'!$I$72,($B$18-2000)+($G46-BD$1),0),IF($B$3="pm",$H46*OFFSET('Piston Model'!$I$72,($B$18-2000)+($G46-BD$1),0),"Wrong Code in B3")))),0)</f>
        <v>0</v>
      </c>
      <c r="BE46">
        <f ca="1">IF(BE$1&gt;$G46,IF($B$15="he",IF($B$3="em",$H46*(1-EXP(-0.05599*(BE$1-$G46)))*OFFSET('Exponential Model'!$I$72,($B$18-2000)+($G46-BE$1),0),IF($B$3="dm",$H46*(1-EXP(-0.05599*(BE$1-$G46)))*OFFSET('Dispersion Model'!$I$72,($B$18-2000)+($G46-BE$1),0),IF($B$3="pm",$H46*(1-EXP(-0.05599*(BE$1-$G46)))*OFFSET('Piston Model'!$I$72,($B$18-2000)+($G46-BE$1),0),"Wrong Code in B3"))),IF($B$3="em",$H46*OFFSET('Exponential Model'!$I$72,($B$18-2000)+($G46-BE$1),0),IF($B$3="dm",$H46*OFFSET('Dispersion Model'!$I$72,($B$18-2000)+($G46-BE$1),0),IF($B$3="pm",$H46*OFFSET('Piston Model'!$I$72,($B$18-2000)+($G46-BE$1),0),"Wrong Code in B3")))),0)</f>
        <v>0</v>
      </c>
      <c r="BF46">
        <f ca="1">IF(BF$1&gt;$G46,IF($B$15="he",IF($B$3="em",$H46*(1-EXP(-0.05599*(BF$1-$G46)))*OFFSET('Exponential Model'!$I$72,($B$18-2000)+($G46-BF$1),0),IF($B$3="dm",$H46*(1-EXP(-0.05599*(BF$1-$G46)))*OFFSET('Dispersion Model'!$I$72,($B$18-2000)+($G46-BF$1),0),IF($B$3="pm",$H46*(1-EXP(-0.05599*(BF$1-$G46)))*OFFSET('Piston Model'!$I$72,($B$18-2000)+($G46-BF$1),0),"Wrong Code in B3"))),IF($B$3="em",$H46*OFFSET('Exponential Model'!$I$72,($B$18-2000)+($G46-BF$1),0),IF($B$3="dm",$H46*OFFSET('Dispersion Model'!$I$72,($B$18-2000)+($G46-BF$1),0),IF($B$3="pm",$H46*OFFSET('Piston Model'!$I$72,($B$18-2000)+($G46-BF$1),0),"Wrong Code in B3")))),0)</f>
        <v>0</v>
      </c>
      <c r="BG46">
        <f ca="1">IF(BG$1&gt;$G46,IF($B$15="he",IF($B$3="em",$H46*(1-EXP(-0.05599*(BG$1-$G46)))*OFFSET('Exponential Model'!$I$72,($B$18-2000)+($G46-BG$1),0),IF($B$3="dm",$H46*(1-EXP(-0.05599*(BG$1-$G46)))*OFFSET('Dispersion Model'!$I$72,($B$18-2000)+($G46-BG$1),0),IF($B$3="pm",$H46*(1-EXP(-0.05599*(BG$1-$G46)))*OFFSET('Piston Model'!$I$72,($B$18-2000)+($G46-BG$1),0),"Wrong Code in B3"))),IF($B$3="em",$H46*OFFSET('Exponential Model'!$I$72,($B$18-2000)+($G46-BG$1),0),IF($B$3="dm",$H46*OFFSET('Dispersion Model'!$I$72,($B$18-2000)+($G46-BG$1),0),IF($B$3="pm",$H46*OFFSET('Piston Model'!$I$72,($B$18-2000)+($G46-BG$1),0),"Wrong Code in B3")))),0)</f>
        <v>0</v>
      </c>
    </row>
    <row r="47" spans="1:59" x14ac:dyDescent="0.15">
      <c r="G47">
        <v>1975</v>
      </c>
      <c r="H47">
        <f>IF($B$15="tr",'Tritium Input'!H56,IF($B$15="cfc",'CFC Input'!H56,IF($B$15="kr",'85Kr Input'!H56,IF($B$15="he",'Tritium Input'!H56,"Wrong Code in B12!"))))</f>
        <v>218.5</v>
      </c>
      <c r="I47">
        <f ca="1">IF(I$1&gt;$G47,IF($B$15="he",IF($B$3="em",$H47*(1-EXP(-0.05599*(I$1-$G47)))*OFFSET('Exponential Model'!$I$72,($B$18-2000)+($G47-I$1),0),IF($B$3="dm",$H47*(1-EXP(-0.05599*(I$1-$G47)))*OFFSET('Dispersion Model'!$I$72,($B$18-2000)+($G47-I$1),0),IF($B$3="pm",$H47*(1-EXP(-0.05599*(I$1-$G47)))*OFFSET('Piston Model'!$I$72,($B$18-2000)+($G47-I$1),0),"Wrong Code in B3"))),IF($B$3="em",$H47*OFFSET('Exponential Model'!$I$72,($B$18-2000)+($G47-I$1),0),IF($B$3="dm",$H47*OFFSET('Dispersion Model'!$I$72,($B$18-2000)+($G47-I$1),0),IF($B$3="pm",$H47*OFFSET('Piston Model'!$I$72,($B$18-2000)+($G47-I$1),0),"Wrong Code in B3")))),0)</f>
        <v>0</v>
      </c>
      <c r="J47">
        <f ca="1">IF(J$1&gt;$G47,IF($B$15="he",IF($B$3="em",$H47*(1-EXP(-0.05599*(J$1-$G47)))*OFFSET('Exponential Model'!$I$72,($B$18-2000)+($G47-J$1),0),IF($B$3="dm",$H47*(1-EXP(-0.05599*(J$1-$G47)))*OFFSET('Dispersion Model'!$I$72,($B$18-2000)+($G47-J$1),0),IF($B$3="pm",$H47*(1-EXP(-0.05599*(J$1-$G47)))*OFFSET('Piston Model'!$I$72,($B$18-2000)+($G47-J$1),0),"Wrong Code in B3"))),IF($B$3="em",$H47*OFFSET('Exponential Model'!$I$72,($B$18-2000)+($G47-J$1),0),IF($B$3="dm",$H47*OFFSET('Dispersion Model'!$I$72,($B$18-2000)+($G47-J$1),0),IF($B$3="pm",$H47*OFFSET('Piston Model'!$I$72,($B$18-2000)+($G47-J$1),0),"Wrong Code in B3")))),0)</f>
        <v>0</v>
      </c>
      <c r="K47">
        <f ca="1">IF(K$1&gt;$G47,IF($B$15="he",IF($B$3="em",$H47*(1-EXP(-0.05599*(K$1-$G47)))*OFFSET('Exponential Model'!$I$72,($B$18-2000)+($G47-K$1),0),IF($B$3="dm",$H47*(1-EXP(-0.05599*(K$1-$G47)))*OFFSET('Dispersion Model'!$I$72,($B$18-2000)+($G47-K$1),0),IF($B$3="pm",$H47*(1-EXP(-0.05599*(K$1-$G47)))*OFFSET('Piston Model'!$I$72,($B$18-2000)+($G47-K$1),0),"Wrong Code in B3"))),IF($B$3="em",$H47*OFFSET('Exponential Model'!$I$72,($B$18-2000)+($G47-K$1),0),IF($B$3="dm",$H47*OFFSET('Dispersion Model'!$I$72,($B$18-2000)+($G47-K$1),0),IF($B$3="pm",$H47*OFFSET('Piston Model'!$I$72,($B$18-2000)+($G47-K$1),0),"Wrong Code in B3")))),0)</f>
        <v>0</v>
      </c>
      <c r="L47">
        <f ca="1">IF(L$1&gt;$G47,IF($B$15="he",IF($B$3="em",$H47*(1-EXP(-0.05599*(L$1-$G47)))*OFFSET('Exponential Model'!$I$72,($B$18-2000)+($G47-L$1),0),IF($B$3="dm",$H47*(1-EXP(-0.05599*(L$1-$G47)))*OFFSET('Dispersion Model'!$I$72,($B$18-2000)+($G47-L$1),0),IF($B$3="pm",$H47*(1-EXP(-0.05599*(L$1-$G47)))*OFFSET('Piston Model'!$I$72,($B$18-2000)+($G47-L$1),0),"Wrong Code in B3"))),IF($B$3="em",$H47*OFFSET('Exponential Model'!$I$72,($B$18-2000)+($G47-L$1),0),IF($B$3="dm",$H47*OFFSET('Dispersion Model'!$I$72,($B$18-2000)+($G47-L$1),0),IF($B$3="pm",$H47*OFFSET('Piston Model'!$I$72,($B$18-2000)+($G47-L$1),0),"Wrong Code in B3")))),0)</f>
        <v>0</v>
      </c>
      <c r="M47">
        <f ca="1">IF(M$1&gt;$G47,IF($B$15="he",IF($B$3="em",$H47*(1-EXP(-0.05599*(M$1-$G47)))*OFFSET('Exponential Model'!$I$72,($B$18-2000)+($G47-M$1),0),IF($B$3="dm",$H47*(1-EXP(-0.05599*(M$1-$G47)))*OFFSET('Dispersion Model'!$I$72,($B$18-2000)+($G47-M$1),0),IF($B$3="pm",$H47*(1-EXP(-0.05599*(M$1-$G47)))*OFFSET('Piston Model'!$I$72,($B$18-2000)+($G47-M$1),0),"Wrong Code in B3"))),IF($B$3="em",$H47*OFFSET('Exponential Model'!$I$72,($B$18-2000)+($G47-M$1),0),IF($B$3="dm",$H47*OFFSET('Dispersion Model'!$I$72,($B$18-2000)+($G47-M$1),0),IF($B$3="pm",$H47*OFFSET('Piston Model'!$I$72,($B$18-2000)+($G47-M$1),0),"Wrong Code in B3")))),0)</f>
        <v>0</v>
      </c>
      <c r="N47">
        <f ca="1">IF(N$1&gt;$G47,IF($B$15="he",IF($B$3="em",$H47*(1-EXP(-0.05599*(N$1-$G47)))*OFFSET('Exponential Model'!$I$72,($B$18-2000)+($G47-N$1),0),IF($B$3="dm",$H47*(1-EXP(-0.05599*(N$1-$G47)))*OFFSET('Dispersion Model'!$I$72,($B$18-2000)+($G47-N$1),0),IF($B$3="pm",$H47*(1-EXP(-0.05599*(N$1-$G47)))*OFFSET('Piston Model'!$I$72,($B$18-2000)+($G47-N$1),0),"Wrong Code in B3"))),IF($B$3="em",$H47*OFFSET('Exponential Model'!$I$72,($B$18-2000)+($G47-N$1),0),IF($B$3="dm",$H47*OFFSET('Dispersion Model'!$I$72,($B$18-2000)+($G47-N$1),0),IF($B$3="pm",$H47*OFFSET('Piston Model'!$I$72,($B$18-2000)+($G47-N$1),0),"Wrong Code in B3")))),0)</f>
        <v>0</v>
      </c>
      <c r="O47">
        <f ca="1">IF(O$1&gt;$G47,IF($B$15="he",IF($B$3="em",$H47*(1-EXP(-0.05599*(O$1-$G47)))*OFFSET('Exponential Model'!$I$72,($B$18-2000)+($G47-O$1),0),IF($B$3="dm",$H47*(1-EXP(-0.05599*(O$1-$G47)))*OFFSET('Dispersion Model'!$I$72,($B$18-2000)+($G47-O$1),0),IF($B$3="pm",$H47*(1-EXP(-0.05599*(O$1-$G47)))*OFFSET('Piston Model'!$I$72,($B$18-2000)+($G47-O$1),0),"Wrong Code in B3"))),IF($B$3="em",$H47*OFFSET('Exponential Model'!$I$72,($B$18-2000)+($G47-O$1),0),IF($B$3="dm",$H47*OFFSET('Dispersion Model'!$I$72,($B$18-2000)+($G47-O$1),0),IF($B$3="pm",$H47*OFFSET('Piston Model'!$I$72,($B$18-2000)+($G47-O$1),0),"Wrong Code in B3")))),0)</f>
        <v>0</v>
      </c>
      <c r="P47">
        <f ca="1">IF(P$1&gt;$G47,IF($B$15="he",IF($B$3="em",$H47*(1-EXP(-0.05599*(P$1-$G47)))*OFFSET('Exponential Model'!$I$72,($B$18-2000)+($G47-P$1),0),IF($B$3="dm",$H47*(1-EXP(-0.05599*(P$1-$G47)))*OFFSET('Dispersion Model'!$I$72,($B$18-2000)+($G47-P$1),0),IF($B$3="pm",$H47*(1-EXP(-0.05599*(P$1-$G47)))*OFFSET('Piston Model'!$I$72,($B$18-2000)+($G47-P$1),0),"Wrong Code in B3"))),IF($B$3="em",$H47*OFFSET('Exponential Model'!$I$72,($B$18-2000)+($G47-P$1),0),IF($B$3="dm",$H47*OFFSET('Dispersion Model'!$I$72,($B$18-2000)+($G47-P$1),0),IF($B$3="pm",$H47*OFFSET('Piston Model'!$I$72,($B$18-2000)+($G47-P$1),0),"Wrong Code in B3")))),0)</f>
        <v>0</v>
      </c>
      <c r="Q47">
        <f ca="1">IF(Q$1&gt;$G47,IF($B$15="he",IF($B$3="em",$H47*(1-EXP(-0.05599*(Q$1-$G47)))*OFFSET('Exponential Model'!$I$72,($B$18-2000)+($G47-Q$1),0),IF($B$3="dm",$H47*(1-EXP(-0.05599*(Q$1-$G47)))*OFFSET('Dispersion Model'!$I$72,($B$18-2000)+($G47-Q$1),0),IF($B$3="pm",$H47*(1-EXP(-0.05599*(Q$1-$G47)))*OFFSET('Piston Model'!$I$72,($B$18-2000)+($G47-Q$1),0),"Wrong Code in B3"))),IF($B$3="em",$H47*OFFSET('Exponential Model'!$I$72,($B$18-2000)+($G47-Q$1),0),IF($B$3="dm",$H47*OFFSET('Dispersion Model'!$I$72,($B$18-2000)+($G47-Q$1),0),IF($B$3="pm",$H47*OFFSET('Piston Model'!$I$72,($B$18-2000)+($G47-Q$1),0),"Wrong Code in B3")))),0)</f>
        <v>0</v>
      </c>
      <c r="R47">
        <f ca="1">IF(R$1&gt;$G47,IF($B$15="he",IF($B$3="em",$H47*(1-EXP(-0.05599*(R$1-$G47)))*OFFSET('Exponential Model'!$I$72,($B$18-2000)+($G47-R$1),0),IF($B$3="dm",$H47*(1-EXP(-0.05599*(R$1-$G47)))*OFFSET('Dispersion Model'!$I$72,($B$18-2000)+($G47-R$1),0),IF($B$3="pm",$H47*(1-EXP(-0.05599*(R$1-$G47)))*OFFSET('Piston Model'!$I$72,($B$18-2000)+($G47-R$1),0),"Wrong Code in B3"))),IF($B$3="em",$H47*OFFSET('Exponential Model'!$I$72,($B$18-2000)+($G47-R$1),0),IF($B$3="dm",$H47*OFFSET('Dispersion Model'!$I$72,($B$18-2000)+($G47-R$1),0),IF($B$3="pm",$H47*OFFSET('Piston Model'!$I$72,($B$18-2000)+($G47-R$1),0),"Wrong Code in B3")))),0)</f>
        <v>0</v>
      </c>
      <c r="S47">
        <f ca="1">IF(S$1&gt;$G47,IF($B$15="he",IF($B$3="em",$H47*(1-EXP(-0.05599*(S$1-$G47)))*OFFSET('Exponential Model'!$I$72,($B$18-2000)+($G47-S$1),0),IF($B$3="dm",$H47*(1-EXP(-0.05599*(S$1-$G47)))*OFFSET('Dispersion Model'!$I$72,($B$18-2000)+($G47-S$1),0),IF($B$3="pm",$H47*(1-EXP(-0.05599*(S$1-$G47)))*OFFSET('Piston Model'!$I$72,($B$18-2000)+($G47-S$1),0),"Wrong Code in B3"))),IF($B$3="em",$H47*OFFSET('Exponential Model'!$I$72,($B$18-2000)+($G47-S$1),0),IF($B$3="dm",$H47*OFFSET('Dispersion Model'!$I$72,($B$18-2000)+($G47-S$1),0),IF($B$3="pm",$H47*OFFSET('Piston Model'!$I$72,($B$18-2000)+($G47-S$1),0),"Wrong Code in B3")))),0)</f>
        <v>0</v>
      </c>
      <c r="T47">
        <f ca="1">IF(T$1&gt;$G47,IF($B$15="he",IF($B$3="em",$H47*(1-EXP(-0.05599*(T$1-$G47)))*OFFSET('Exponential Model'!$I$72,($B$18-2000)+($G47-T$1),0),IF($B$3="dm",$H47*(1-EXP(-0.05599*(T$1-$G47)))*OFFSET('Dispersion Model'!$I$72,($B$18-2000)+($G47-T$1),0),IF($B$3="pm",$H47*(1-EXP(-0.05599*(T$1-$G47)))*OFFSET('Piston Model'!$I$72,($B$18-2000)+($G47-T$1),0),"Wrong Code in B3"))),IF($B$3="em",$H47*OFFSET('Exponential Model'!$I$72,($B$18-2000)+($G47-T$1),0),IF($B$3="dm",$H47*OFFSET('Dispersion Model'!$I$72,($B$18-2000)+($G47-T$1),0),IF($B$3="pm",$H47*OFFSET('Piston Model'!$I$72,($B$18-2000)+($G47-T$1),0),"Wrong Code in B3")))),0)</f>
        <v>0</v>
      </c>
      <c r="U47">
        <f ca="1">IF(U$1&gt;$G47,IF($B$15="he",IF($B$3="em",$H47*(1-EXP(-0.05599*(U$1-$G47)))*OFFSET('Exponential Model'!$I$72,($B$18-2000)+($G47-U$1),0),IF($B$3="dm",$H47*(1-EXP(-0.05599*(U$1-$G47)))*OFFSET('Dispersion Model'!$I$72,($B$18-2000)+($G47-U$1),0),IF($B$3="pm",$H47*(1-EXP(-0.05599*(U$1-$G47)))*OFFSET('Piston Model'!$I$72,($B$18-2000)+($G47-U$1),0),"Wrong Code in B3"))),IF($B$3="em",$H47*OFFSET('Exponential Model'!$I$72,($B$18-2000)+($G47-U$1),0),IF($B$3="dm",$H47*OFFSET('Dispersion Model'!$I$72,($B$18-2000)+($G47-U$1),0),IF($B$3="pm",$H47*OFFSET('Piston Model'!$I$72,($B$18-2000)+($G47-U$1),0),"Wrong Code in B3")))),0)</f>
        <v>0</v>
      </c>
      <c r="V47">
        <f ca="1">IF(V$1&gt;$G47,IF($B$15="he",IF($B$3="em",$H47*(1-EXP(-0.05599*(V$1-$G47)))*OFFSET('Exponential Model'!$I$72,($B$18-2000)+($G47-V$1),0),IF($B$3="dm",$H47*(1-EXP(-0.05599*(V$1-$G47)))*OFFSET('Dispersion Model'!$I$72,($B$18-2000)+($G47-V$1),0),IF($B$3="pm",$H47*(1-EXP(-0.05599*(V$1-$G47)))*OFFSET('Piston Model'!$I$72,($B$18-2000)+($G47-V$1),0),"Wrong Code in B3"))),IF($B$3="em",$H47*OFFSET('Exponential Model'!$I$72,($B$18-2000)+($G47-V$1),0),IF($B$3="dm",$H47*OFFSET('Dispersion Model'!$I$72,($B$18-2000)+($G47-V$1),0),IF($B$3="pm",$H47*OFFSET('Piston Model'!$I$72,($B$18-2000)+($G47-V$1),0),"Wrong Code in B3")))),0)</f>
        <v>0</v>
      </c>
      <c r="W47">
        <f ca="1">IF(W$1&gt;$G47,IF($B$15="he",IF($B$3="em",$H47*(1-EXP(-0.05599*(W$1-$G47)))*OFFSET('Exponential Model'!$I$72,($B$18-2000)+($G47-W$1),0),IF($B$3="dm",$H47*(1-EXP(-0.05599*(W$1-$G47)))*OFFSET('Dispersion Model'!$I$72,($B$18-2000)+($G47-W$1),0),IF($B$3="pm",$H47*(1-EXP(-0.05599*(W$1-$G47)))*OFFSET('Piston Model'!$I$72,($B$18-2000)+($G47-W$1),0),"Wrong Code in B3"))),IF($B$3="em",$H47*OFFSET('Exponential Model'!$I$72,($B$18-2000)+($G47-W$1),0),IF($B$3="dm",$H47*OFFSET('Dispersion Model'!$I$72,($B$18-2000)+($G47-W$1),0),IF($B$3="pm",$H47*OFFSET('Piston Model'!$I$72,($B$18-2000)+($G47-W$1),0),"Wrong Code in B3")))),0)</f>
        <v>0</v>
      </c>
      <c r="X47">
        <f ca="1">IF(X$1&gt;$G47,IF($B$15="he",IF($B$3="em",$H47*(1-EXP(-0.05599*(X$1-$G47)))*OFFSET('Exponential Model'!$I$72,($B$18-2000)+($G47-X$1),0),IF($B$3="dm",$H47*(1-EXP(-0.05599*(X$1-$G47)))*OFFSET('Dispersion Model'!$I$72,($B$18-2000)+($G47-X$1),0),IF($B$3="pm",$H47*(1-EXP(-0.05599*(X$1-$G47)))*OFFSET('Piston Model'!$I$72,($B$18-2000)+($G47-X$1),0),"Wrong Code in B3"))),IF($B$3="em",$H47*OFFSET('Exponential Model'!$I$72,($B$18-2000)+($G47-X$1),0),IF($B$3="dm",$H47*OFFSET('Dispersion Model'!$I$72,($B$18-2000)+($G47-X$1),0),IF($B$3="pm",$H47*OFFSET('Piston Model'!$I$72,($B$18-2000)+($G47-X$1),0),"Wrong Code in B3")))),0)</f>
        <v>0</v>
      </c>
      <c r="Y47">
        <f ca="1">IF(Y$1&gt;$G47,IF($B$15="he",IF($B$3="em",$H47*(1-EXP(-0.05599*(Y$1-$G47)))*OFFSET('Exponential Model'!$I$72,($B$18-2000)+($G47-Y$1),0),IF($B$3="dm",$H47*(1-EXP(-0.05599*(Y$1-$G47)))*OFFSET('Dispersion Model'!$I$72,($B$18-2000)+($G47-Y$1),0),IF($B$3="pm",$H47*(1-EXP(-0.05599*(Y$1-$G47)))*OFFSET('Piston Model'!$I$72,($B$18-2000)+($G47-Y$1),0),"Wrong Code in B3"))),IF($B$3="em",$H47*OFFSET('Exponential Model'!$I$72,($B$18-2000)+($G47-Y$1),0),IF($B$3="dm",$H47*OFFSET('Dispersion Model'!$I$72,($B$18-2000)+($G47-Y$1),0),IF($B$3="pm",$H47*OFFSET('Piston Model'!$I$72,($B$18-2000)+($G47-Y$1),0),"Wrong Code in B3")))),0)</f>
        <v>0</v>
      </c>
      <c r="Z47">
        <f ca="1">IF(Z$1&gt;$G47,IF($B$15="he",IF($B$3="em",$H47*(1-EXP(-0.05599*(Z$1-$G47)))*OFFSET('Exponential Model'!$I$72,($B$18-2000)+($G47-Z$1),0),IF($B$3="dm",$H47*(1-EXP(-0.05599*(Z$1-$G47)))*OFFSET('Dispersion Model'!$I$72,($B$18-2000)+($G47-Z$1),0),IF($B$3="pm",$H47*(1-EXP(-0.05599*(Z$1-$G47)))*OFFSET('Piston Model'!$I$72,($B$18-2000)+($G47-Z$1),0),"Wrong Code in B3"))),IF($B$3="em",$H47*OFFSET('Exponential Model'!$I$72,($B$18-2000)+($G47-Z$1),0),IF($B$3="dm",$H47*OFFSET('Dispersion Model'!$I$72,($B$18-2000)+($G47-Z$1),0),IF($B$3="pm",$H47*OFFSET('Piston Model'!$I$72,($B$18-2000)+($G47-Z$1),0),"Wrong Code in B3")))),0)</f>
        <v>0</v>
      </c>
      <c r="AA47">
        <f ca="1">IF(AA$1&gt;$G47,IF($B$15="he",IF($B$3="em",$H47*(1-EXP(-0.05599*(AA$1-$G47)))*OFFSET('Exponential Model'!$I$72,($B$18-2000)+($G47-AA$1),0),IF($B$3="dm",$H47*(1-EXP(-0.05599*(AA$1-$G47)))*OFFSET('Dispersion Model'!$I$72,($B$18-2000)+($G47-AA$1),0),IF($B$3="pm",$H47*(1-EXP(-0.05599*(AA$1-$G47)))*OFFSET('Piston Model'!$I$72,($B$18-2000)+($G47-AA$1),0),"Wrong Code in B3"))),IF($B$3="em",$H47*OFFSET('Exponential Model'!$I$72,($B$18-2000)+($G47-AA$1),0),IF($B$3="dm",$H47*OFFSET('Dispersion Model'!$I$72,($B$18-2000)+($G47-AA$1),0),IF($B$3="pm",$H47*OFFSET('Piston Model'!$I$72,($B$18-2000)+($G47-AA$1),0),"Wrong Code in B3")))),0)</f>
        <v>0</v>
      </c>
      <c r="AB47">
        <f ca="1">IF(AB$1&gt;$G47,IF($B$15="he",IF($B$3="em",$H47*(1-EXP(-0.05599*(AB$1-$G47)))*OFFSET('Exponential Model'!$I$72,($B$18-2000)+($G47-AB$1),0),IF($B$3="dm",$H47*(1-EXP(-0.05599*(AB$1-$G47)))*OFFSET('Dispersion Model'!$I$72,($B$18-2000)+($G47-AB$1),0),IF($B$3="pm",$H47*(1-EXP(-0.05599*(AB$1-$G47)))*OFFSET('Piston Model'!$I$72,($B$18-2000)+($G47-AB$1),0),"Wrong Code in B3"))),IF($B$3="em",$H47*OFFSET('Exponential Model'!$I$72,($B$18-2000)+($G47-AB$1),0),IF($B$3="dm",$H47*OFFSET('Dispersion Model'!$I$72,($B$18-2000)+($G47-AB$1),0),IF($B$3="pm",$H47*OFFSET('Piston Model'!$I$72,($B$18-2000)+($G47-AB$1),0),"Wrong Code in B3")))),0)</f>
        <v>0</v>
      </c>
      <c r="AC47">
        <f ca="1">IF(AC$1&gt;$G47,IF($B$15="he",IF($B$3="em",$H47*(1-EXP(-0.05599*(AC$1-$G47)))*OFFSET('Exponential Model'!$I$72,($B$18-2000)+($G47-AC$1),0),IF($B$3="dm",$H47*(1-EXP(-0.05599*(AC$1-$G47)))*OFFSET('Dispersion Model'!$I$72,($B$18-2000)+($G47-AC$1),0),IF($B$3="pm",$H47*(1-EXP(-0.05599*(AC$1-$G47)))*OFFSET('Piston Model'!$I$72,($B$18-2000)+($G47-AC$1),0),"Wrong Code in B3"))),IF($B$3="em",$H47*OFFSET('Exponential Model'!$I$72,($B$18-2000)+($G47-AC$1),0),IF($B$3="dm",$H47*OFFSET('Dispersion Model'!$I$72,($B$18-2000)+($G47-AC$1),0),IF($B$3="pm",$H47*OFFSET('Piston Model'!$I$72,($B$18-2000)+($G47-AC$1),0),"Wrong Code in B3")))),0)</f>
        <v>0</v>
      </c>
      <c r="AD47">
        <f ca="1">IF(AD$1&gt;$G47,IF($B$15="he",IF($B$3="em",$H47*(1-EXP(-0.05599*(AD$1-$G47)))*OFFSET('Exponential Model'!$I$72,($B$18-2000)+($G47-AD$1),0),IF($B$3="dm",$H47*(1-EXP(-0.05599*(AD$1-$G47)))*OFFSET('Dispersion Model'!$I$72,($B$18-2000)+($G47-AD$1),0),IF($B$3="pm",$H47*(1-EXP(-0.05599*(AD$1-$G47)))*OFFSET('Piston Model'!$I$72,($B$18-2000)+($G47-AD$1),0),"Wrong Code in B3"))),IF($B$3="em",$H47*OFFSET('Exponential Model'!$I$72,($B$18-2000)+($G47-AD$1),0),IF($B$3="dm",$H47*OFFSET('Dispersion Model'!$I$72,($B$18-2000)+($G47-AD$1),0),IF($B$3="pm",$H47*OFFSET('Piston Model'!$I$72,($B$18-2000)+($G47-AD$1),0),"Wrong Code in B3")))),0)</f>
        <v>0</v>
      </c>
      <c r="AE47">
        <f ca="1">IF(AE$1&gt;$G47,IF($B$15="he",IF($B$3="em",$H47*(1-EXP(-0.05599*(AE$1-$G47)))*OFFSET('Exponential Model'!$I$72,($B$18-2000)+($G47-AE$1),0),IF($B$3="dm",$H47*(1-EXP(-0.05599*(AE$1-$G47)))*OFFSET('Dispersion Model'!$I$72,($B$18-2000)+($G47-AE$1),0),IF($B$3="pm",$H47*(1-EXP(-0.05599*(AE$1-$G47)))*OFFSET('Piston Model'!$I$72,($B$18-2000)+($G47-AE$1),0),"Wrong Code in B3"))),IF($B$3="em",$H47*OFFSET('Exponential Model'!$I$72,($B$18-2000)+($G47-AE$1),0),IF($B$3="dm",$H47*OFFSET('Dispersion Model'!$I$72,($B$18-2000)+($G47-AE$1),0),IF($B$3="pm",$H47*OFFSET('Piston Model'!$I$72,($B$18-2000)+($G47-AE$1),0),"Wrong Code in B3")))),0)</f>
        <v>0</v>
      </c>
      <c r="AF47">
        <f ca="1">IF(AF$1&gt;$G47,IF($B$15="he",IF($B$3="em",$H47*(1-EXP(-0.05599*(AF$1-$G47)))*OFFSET('Exponential Model'!$I$72,($B$18-2000)+($G47-AF$1),0),IF($B$3="dm",$H47*(1-EXP(-0.05599*(AF$1-$G47)))*OFFSET('Dispersion Model'!$I$72,($B$18-2000)+($G47-AF$1),0),IF($B$3="pm",$H47*(1-EXP(-0.05599*(AF$1-$G47)))*OFFSET('Piston Model'!$I$72,($B$18-2000)+($G47-AF$1),0),"Wrong Code in B3"))),IF($B$3="em",$H47*OFFSET('Exponential Model'!$I$72,($B$18-2000)+($G47-AF$1),0),IF($B$3="dm",$H47*OFFSET('Dispersion Model'!$I$72,($B$18-2000)+($G47-AF$1),0),IF($B$3="pm",$H47*OFFSET('Piston Model'!$I$72,($B$18-2000)+($G47-AF$1),0),"Wrong Code in B3")))),0)</f>
        <v>0</v>
      </c>
      <c r="AG47">
        <f ca="1">IF(AG$1&gt;$G47,IF($B$15="he",IF($B$3="em",$H47*(1-EXP(-0.05599*(AG$1-$G47)))*OFFSET('Exponential Model'!$I$72,($B$18-2000)+($G47-AG$1),0),IF($B$3="dm",$H47*(1-EXP(-0.05599*(AG$1-$G47)))*OFFSET('Dispersion Model'!$I$72,($B$18-2000)+($G47-AG$1),0),IF($B$3="pm",$H47*(1-EXP(-0.05599*(AG$1-$G47)))*OFFSET('Piston Model'!$I$72,($B$18-2000)+($G47-AG$1),0),"Wrong Code in B3"))),IF($B$3="em",$H47*OFFSET('Exponential Model'!$I$72,($B$18-2000)+($G47-AG$1),0),IF($B$3="dm",$H47*OFFSET('Dispersion Model'!$I$72,($B$18-2000)+($G47-AG$1),0),IF($B$3="pm",$H47*OFFSET('Piston Model'!$I$72,($B$18-2000)+($G47-AG$1),0),"Wrong Code in B3")))),0)</f>
        <v>0</v>
      </c>
      <c r="AH47">
        <f ca="1">IF(AH$1&gt;$G47,IF($B$15="he",IF($B$3="em",$H47*(1-EXP(-0.05599*(AH$1-$G47)))*OFFSET('Exponential Model'!$I$72,($B$18-2000)+($G47-AH$1),0),IF($B$3="dm",$H47*(1-EXP(-0.05599*(AH$1-$G47)))*OFFSET('Dispersion Model'!$I$72,($B$18-2000)+($G47-AH$1),0),IF($B$3="pm",$H47*(1-EXP(-0.05599*(AH$1-$G47)))*OFFSET('Piston Model'!$I$72,($B$18-2000)+($G47-AH$1),0),"Wrong Code in B3"))),IF($B$3="em",$H47*OFFSET('Exponential Model'!$I$72,($B$18-2000)+($G47-AH$1),0),IF($B$3="dm",$H47*OFFSET('Dispersion Model'!$I$72,($B$18-2000)+($G47-AH$1),0),IF($B$3="pm",$H47*OFFSET('Piston Model'!$I$72,($B$18-2000)+($G47-AH$1),0),"Wrong Code in B3")))),0)</f>
        <v>0</v>
      </c>
      <c r="AI47">
        <f ca="1">IF(AI$1&gt;$G47,IF($B$15="he",IF($B$3="em",$H47*(1-EXP(-0.05599*(AI$1-$G47)))*OFFSET('Exponential Model'!$I$72,($B$18-2000)+($G47-AI$1),0),IF($B$3="dm",$H47*(1-EXP(-0.05599*(AI$1-$G47)))*OFFSET('Dispersion Model'!$I$72,($B$18-2000)+($G47-AI$1),0),IF($B$3="pm",$H47*(1-EXP(-0.05599*(AI$1-$G47)))*OFFSET('Piston Model'!$I$72,($B$18-2000)+($G47-AI$1),0),"Wrong Code in B3"))),IF($B$3="em",$H47*OFFSET('Exponential Model'!$I$72,($B$18-2000)+($G47-AI$1),0),IF($B$3="dm",$H47*OFFSET('Dispersion Model'!$I$72,($B$18-2000)+($G47-AI$1),0),IF($B$3="pm",$H47*OFFSET('Piston Model'!$I$72,($B$18-2000)+($G47-AI$1),0),"Wrong Code in B3")))),0)</f>
        <v>0</v>
      </c>
      <c r="AJ47">
        <f ca="1">IF(AJ$1&gt;$G47,IF($B$15="he",IF($B$3="em",$H47*(1-EXP(-0.05599*(AJ$1-$G47)))*OFFSET('Exponential Model'!$I$72,($B$18-2000)+($G47-AJ$1),0),IF($B$3="dm",$H47*(1-EXP(-0.05599*(AJ$1-$G47)))*OFFSET('Dispersion Model'!$I$72,($B$18-2000)+($G47-AJ$1),0),IF($B$3="pm",$H47*(1-EXP(-0.05599*(AJ$1-$G47)))*OFFSET('Piston Model'!$I$72,($B$18-2000)+($G47-AJ$1),0),"Wrong Code in B3"))),IF($B$3="em",$H47*OFFSET('Exponential Model'!$I$72,($B$18-2000)+($G47-AJ$1),0),IF($B$3="dm",$H47*OFFSET('Dispersion Model'!$I$72,($B$18-2000)+($G47-AJ$1),0),IF($B$3="pm",$H47*OFFSET('Piston Model'!$I$72,($B$18-2000)+($G47-AJ$1),0),"Wrong Code in B3")))),0)</f>
        <v>0</v>
      </c>
      <c r="AK47">
        <f ca="1">IF(AK$1&gt;$G47,IF($B$15="he",IF($B$3="em",$H47*(1-EXP(-0.05599*(AK$1-$G47)))*OFFSET('Exponential Model'!$I$72,($B$18-2000)+($G47-AK$1),0),IF($B$3="dm",$H47*(1-EXP(-0.05599*(AK$1-$G47)))*OFFSET('Dispersion Model'!$I$72,($B$18-2000)+($G47-AK$1),0),IF($B$3="pm",$H47*(1-EXP(-0.05599*(AK$1-$G47)))*OFFSET('Piston Model'!$I$72,($B$18-2000)+($G47-AK$1),0),"Wrong Code in B3"))),IF($B$3="em",$H47*OFFSET('Exponential Model'!$I$72,($B$18-2000)+($G47-AK$1),0),IF($B$3="dm",$H47*OFFSET('Dispersion Model'!$I$72,($B$18-2000)+($G47-AK$1),0),IF($B$3="pm",$H47*OFFSET('Piston Model'!$I$72,($B$18-2000)+($G47-AK$1),0),"Wrong Code in B3")))),0)</f>
        <v>0</v>
      </c>
      <c r="AL47">
        <f ca="1">IF(AL$1&gt;$G47,IF($B$15="he",IF($B$3="em",$H47*(1-EXP(-0.05599*(AL$1-$G47)))*OFFSET('Exponential Model'!$I$72,($B$18-2000)+($G47-AL$1),0),IF($B$3="dm",$H47*(1-EXP(-0.05599*(AL$1-$G47)))*OFFSET('Dispersion Model'!$I$72,($B$18-2000)+($G47-AL$1),0),IF($B$3="pm",$H47*(1-EXP(-0.05599*(AL$1-$G47)))*OFFSET('Piston Model'!$I$72,($B$18-2000)+($G47-AL$1),0),"Wrong Code in B3"))),IF($B$3="em",$H47*OFFSET('Exponential Model'!$I$72,($B$18-2000)+($G47-AL$1),0),IF($B$3="dm",$H47*OFFSET('Dispersion Model'!$I$72,($B$18-2000)+($G47-AL$1),0),IF($B$3="pm",$H47*OFFSET('Piston Model'!$I$72,($B$18-2000)+($G47-AL$1),0),"Wrong Code in B3")))),0)</f>
        <v>0</v>
      </c>
      <c r="AM47">
        <f ca="1">IF(AM$1&gt;$G47,IF($B$15="he",IF($B$3="em",$H47*(1-EXP(-0.05599*(AM$1-$G47)))*OFFSET('Exponential Model'!$I$72,($B$18-2000)+($G47-AM$1),0),IF($B$3="dm",$H47*(1-EXP(-0.05599*(AM$1-$G47)))*OFFSET('Dispersion Model'!$I$72,($B$18-2000)+($G47-AM$1),0),IF($B$3="pm",$H47*(1-EXP(-0.05599*(AM$1-$G47)))*OFFSET('Piston Model'!$I$72,($B$18-2000)+($G47-AM$1),0),"Wrong Code in B3"))),IF($B$3="em",$H47*OFFSET('Exponential Model'!$I$72,($B$18-2000)+($G47-AM$1),0),IF($B$3="dm",$H47*OFFSET('Dispersion Model'!$I$72,($B$18-2000)+($G47-AM$1),0),IF($B$3="pm",$H47*OFFSET('Piston Model'!$I$72,($B$18-2000)+($G47-AM$1),0),"Wrong Code in B3")))),0)</f>
        <v>0</v>
      </c>
      <c r="AN47">
        <f ca="1">IF(AN$1&gt;$G47,IF($B$15="he",IF($B$3="em",$H47*(1-EXP(-0.05599*(AN$1-$G47)))*OFFSET('Exponential Model'!$I$72,($B$18-2000)+($G47-AN$1),0),IF($B$3="dm",$H47*(1-EXP(-0.05599*(AN$1-$G47)))*OFFSET('Dispersion Model'!$I$72,($B$18-2000)+($G47-AN$1),0),IF($B$3="pm",$H47*(1-EXP(-0.05599*(AN$1-$G47)))*OFFSET('Piston Model'!$I$72,($B$18-2000)+($G47-AN$1),0),"Wrong Code in B3"))),IF($B$3="em",$H47*OFFSET('Exponential Model'!$I$72,($B$18-2000)+($G47-AN$1),0),IF($B$3="dm",$H47*OFFSET('Dispersion Model'!$I$72,($B$18-2000)+($G47-AN$1),0),IF($B$3="pm",$H47*OFFSET('Piston Model'!$I$72,($B$18-2000)+($G47-AN$1),0),"Wrong Code in B3")))),0)</f>
        <v>0</v>
      </c>
      <c r="AO47">
        <f ca="1">IF(AO$1&gt;$G47,IF($B$15="he",IF($B$3="em",$H47*(1-EXP(-0.05599*(AO$1-$G47)))*OFFSET('Exponential Model'!$I$72,($B$18-2000)+($G47-AO$1),0),IF($B$3="dm",$H47*(1-EXP(-0.05599*(AO$1-$G47)))*OFFSET('Dispersion Model'!$I$72,($B$18-2000)+($G47-AO$1),0),IF($B$3="pm",$H47*(1-EXP(-0.05599*(AO$1-$G47)))*OFFSET('Piston Model'!$I$72,($B$18-2000)+($G47-AO$1),0),"Wrong Code in B3"))),IF($B$3="em",$H47*OFFSET('Exponential Model'!$I$72,($B$18-2000)+($G47-AO$1),0),IF($B$3="dm",$H47*OFFSET('Dispersion Model'!$I$72,($B$18-2000)+($G47-AO$1),0),IF($B$3="pm",$H47*OFFSET('Piston Model'!$I$72,($B$18-2000)+($G47-AO$1),0),"Wrong Code in B3")))),0)</f>
        <v>0</v>
      </c>
      <c r="AP47">
        <f ca="1">IF(AP$1&gt;$G47,IF($B$15="he",IF($B$3="em",$H47*(1-EXP(-0.05599*(AP$1-$G47)))*OFFSET('Exponential Model'!$I$72,($B$18-2000)+($G47-AP$1),0),IF($B$3="dm",$H47*(1-EXP(-0.05599*(AP$1-$G47)))*OFFSET('Dispersion Model'!$I$72,($B$18-2000)+($G47-AP$1),0),IF($B$3="pm",$H47*(1-EXP(-0.05599*(AP$1-$G47)))*OFFSET('Piston Model'!$I$72,($B$18-2000)+($G47-AP$1),0),"Wrong Code in B3"))),IF($B$3="em",$H47*OFFSET('Exponential Model'!$I$72,($B$18-2000)+($G47-AP$1),0),IF($B$3="dm",$H47*OFFSET('Dispersion Model'!$I$72,($B$18-2000)+($G47-AP$1),0),IF($B$3="pm",$H47*OFFSET('Piston Model'!$I$72,($B$18-2000)+($G47-AP$1),0),"Wrong Code in B3")))),0)</f>
        <v>0</v>
      </c>
      <c r="AQ47">
        <f ca="1">IF(AQ$1&gt;$G47,IF($B$15="he",IF($B$3="em",$H47*(1-EXP(-0.05599*(AQ$1-$G47)))*OFFSET('Exponential Model'!$I$72,($B$18-2000)+($G47-AQ$1),0),IF($B$3="dm",$H47*(1-EXP(-0.05599*(AQ$1-$G47)))*OFFSET('Dispersion Model'!$I$72,($B$18-2000)+($G47-AQ$1),0),IF($B$3="pm",$H47*(1-EXP(-0.05599*(AQ$1-$G47)))*OFFSET('Piston Model'!$I$72,($B$18-2000)+($G47-AQ$1),0),"Wrong Code in B3"))),IF($B$3="em",$H47*OFFSET('Exponential Model'!$I$72,($B$18-2000)+($G47-AQ$1),0),IF($B$3="dm",$H47*OFFSET('Dispersion Model'!$I$72,($B$18-2000)+($G47-AQ$1),0),IF($B$3="pm",$H47*OFFSET('Piston Model'!$I$72,($B$18-2000)+($G47-AQ$1),0),"Wrong Code in B3")))),0)</f>
        <v>0</v>
      </c>
      <c r="AR47">
        <f ca="1">IF(AR$1&gt;$G47,IF($B$15="he",IF($B$3="em",$H47*(1-EXP(-0.05599*(AR$1-$G47)))*OFFSET('Exponential Model'!$I$72,($B$18-2000)+($G47-AR$1),0),IF($B$3="dm",$H47*(1-EXP(-0.05599*(AR$1-$G47)))*OFFSET('Dispersion Model'!$I$72,($B$18-2000)+($G47-AR$1),0),IF($B$3="pm",$H47*(1-EXP(-0.05599*(AR$1-$G47)))*OFFSET('Piston Model'!$I$72,($B$18-2000)+($G47-AR$1),0),"Wrong Code in B3"))),IF($B$3="em",$H47*OFFSET('Exponential Model'!$I$72,($B$18-2000)+($G47-AR$1),0),IF($B$3="dm",$H47*OFFSET('Dispersion Model'!$I$72,($B$18-2000)+($G47-AR$1),0),IF($B$3="pm",$H47*OFFSET('Piston Model'!$I$72,($B$18-2000)+($G47-AR$1),0),"Wrong Code in B3")))),0)</f>
        <v>218.5</v>
      </c>
      <c r="AS47">
        <f ca="1">IF(AS$1&gt;$G47,IF($B$15="he",IF($B$3="em",$H47*(1-EXP(-0.05599*(AS$1-$G47)))*OFFSET('Exponential Model'!$I$72,($B$18-2000)+($G47-AS$1),0),IF($B$3="dm",$H47*(1-EXP(-0.05599*(AS$1-$G47)))*OFFSET('Dispersion Model'!$I$72,($B$18-2000)+($G47-AS$1),0),IF($B$3="pm",$H47*(1-EXP(-0.05599*(AS$1-$G47)))*OFFSET('Piston Model'!$I$72,($B$18-2000)+($G47-AS$1),0),"Wrong Code in B3"))),IF($B$3="em",$H47*OFFSET('Exponential Model'!$I$72,($B$18-2000)+($G47-AS$1),0),IF($B$3="dm",$H47*OFFSET('Dispersion Model'!$I$72,($B$18-2000)+($G47-AS$1),0),IF($B$3="pm",$H47*OFFSET('Piston Model'!$I$72,($B$18-2000)+($G47-AS$1),0),"Wrong Code in B3")))),0)</f>
        <v>0</v>
      </c>
      <c r="AT47">
        <f ca="1">IF(AT$1&gt;$G47,IF($B$15="he",IF($B$3="em",$H47*(1-EXP(-0.05599*(AT$1-$G47)))*OFFSET('Exponential Model'!$I$72,($B$18-2000)+($G47-AT$1),0),IF($B$3="dm",$H47*(1-EXP(-0.05599*(AT$1-$G47)))*OFFSET('Dispersion Model'!$I$72,($B$18-2000)+($G47-AT$1),0),IF($B$3="pm",$H47*(1-EXP(-0.05599*(AT$1-$G47)))*OFFSET('Piston Model'!$I$72,($B$18-2000)+($G47-AT$1),0),"Wrong Code in B3"))),IF($B$3="em",$H47*OFFSET('Exponential Model'!$I$72,($B$18-2000)+($G47-AT$1),0),IF($B$3="dm",$H47*OFFSET('Dispersion Model'!$I$72,($B$18-2000)+($G47-AT$1),0),IF($B$3="pm",$H47*OFFSET('Piston Model'!$I$72,($B$18-2000)+($G47-AT$1),0),"Wrong Code in B3")))),0)</f>
        <v>0</v>
      </c>
      <c r="AU47">
        <f ca="1">IF(AU$1&gt;$G47,IF($B$15="he",IF($B$3="em",$H47*(1-EXP(-0.05599*(AU$1-$G47)))*OFFSET('Exponential Model'!$I$72,($B$18-2000)+($G47-AU$1),0),IF($B$3="dm",$H47*(1-EXP(-0.05599*(AU$1-$G47)))*OFFSET('Dispersion Model'!$I$72,($B$18-2000)+($G47-AU$1),0),IF($B$3="pm",$H47*(1-EXP(-0.05599*(AU$1-$G47)))*OFFSET('Piston Model'!$I$72,($B$18-2000)+($G47-AU$1),0),"Wrong Code in B3"))),IF($B$3="em",$H47*OFFSET('Exponential Model'!$I$72,($B$18-2000)+($G47-AU$1),0),IF($B$3="dm",$H47*OFFSET('Dispersion Model'!$I$72,($B$18-2000)+($G47-AU$1),0),IF($B$3="pm",$H47*OFFSET('Piston Model'!$I$72,($B$18-2000)+($G47-AU$1),0),"Wrong Code in B3")))),0)</f>
        <v>0</v>
      </c>
      <c r="AV47">
        <f ca="1">IF(AV$1&gt;$G47,IF($B$15="he",IF($B$3="em",$H47*(1-EXP(-0.05599*(AV$1-$G47)))*OFFSET('Exponential Model'!$I$72,($B$18-2000)+($G47-AV$1),0),IF($B$3="dm",$H47*(1-EXP(-0.05599*(AV$1-$G47)))*OFFSET('Dispersion Model'!$I$72,($B$18-2000)+($G47-AV$1),0),IF($B$3="pm",$H47*(1-EXP(-0.05599*(AV$1-$G47)))*OFFSET('Piston Model'!$I$72,($B$18-2000)+($G47-AV$1),0),"Wrong Code in B3"))),IF($B$3="em",$H47*OFFSET('Exponential Model'!$I$72,($B$18-2000)+($G47-AV$1),0),IF($B$3="dm",$H47*OFFSET('Dispersion Model'!$I$72,($B$18-2000)+($G47-AV$1),0),IF($B$3="pm",$H47*OFFSET('Piston Model'!$I$72,($B$18-2000)+($G47-AV$1),0),"Wrong Code in B3")))),0)</f>
        <v>0</v>
      </c>
      <c r="AW47">
        <f ca="1">IF(AW$1&gt;$G47,IF($B$15="he",IF($B$3="em",$H47*(1-EXP(-0.05599*(AW$1-$G47)))*OFFSET('Exponential Model'!$I$72,($B$18-2000)+($G47-AW$1),0),IF($B$3="dm",$H47*(1-EXP(-0.05599*(AW$1-$G47)))*OFFSET('Dispersion Model'!$I$72,($B$18-2000)+($G47-AW$1),0),IF($B$3="pm",$H47*(1-EXP(-0.05599*(AW$1-$G47)))*OFFSET('Piston Model'!$I$72,($B$18-2000)+($G47-AW$1),0),"Wrong Code in B3"))),IF($B$3="em",$H47*OFFSET('Exponential Model'!$I$72,($B$18-2000)+($G47-AW$1),0),IF($B$3="dm",$H47*OFFSET('Dispersion Model'!$I$72,($B$18-2000)+($G47-AW$1),0),IF($B$3="pm",$H47*OFFSET('Piston Model'!$I$72,($B$18-2000)+($G47-AW$1),0),"Wrong Code in B3")))),0)</f>
        <v>0</v>
      </c>
      <c r="AX47">
        <f ca="1">IF(AX$1&gt;$G47,IF($B$15="he",IF($B$3="em",$H47*(1-EXP(-0.05599*(AX$1-$G47)))*OFFSET('Exponential Model'!$I$72,($B$18-2000)+($G47-AX$1),0),IF($B$3="dm",$H47*(1-EXP(-0.05599*(AX$1-$G47)))*OFFSET('Dispersion Model'!$I$72,($B$18-2000)+($G47-AX$1),0),IF($B$3="pm",$H47*(1-EXP(-0.05599*(AX$1-$G47)))*OFFSET('Piston Model'!$I$72,($B$18-2000)+($G47-AX$1),0),"Wrong Code in B3"))),IF($B$3="em",$H47*OFFSET('Exponential Model'!$I$72,($B$18-2000)+($G47-AX$1),0),IF($B$3="dm",$H47*OFFSET('Dispersion Model'!$I$72,($B$18-2000)+($G47-AX$1),0),IF($B$3="pm",$H47*OFFSET('Piston Model'!$I$72,($B$18-2000)+($G47-AX$1),0),"Wrong Code in B3")))),0)</f>
        <v>0</v>
      </c>
      <c r="AY47">
        <f ca="1">IF(AY$1&gt;$G47,IF($B$15="he",IF($B$3="em",$H47*(1-EXP(-0.05599*(AY$1-$G47)))*OFFSET('Exponential Model'!$I$72,($B$18-2000)+($G47-AY$1),0),IF($B$3="dm",$H47*(1-EXP(-0.05599*(AY$1-$G47)))*OFFSET('Dispersion Model'!$I$72,($B$18-2000)+($G47-AY$1),0),IF($B$3="pm",$H47*(1-EXP(-0.05599*(AY$1-$G47)))*OFFSET('Piston Model'!$I$72,($B$18-2000)+($G47-AY$1),0),"Wrong Code in B3"))),IF($B$3="em",$H47*OFFSET('Exponential Model'!$I$72,($B$18-2000)+($G47-AY$1),0),IF($B$3="dm",$H47*OFFSET('Dispersion Model'!$I$72,($B$18-2000)+($G47-AY$1),0),IF($B$3="pm",$H47*OFFSET('Piston Model'!$I$72,($B$18-2000)+($G47-AY$1),0),"Wrong Code in B3")))),0)</f>
        <v>0</v>
      </c>
      <c r="AZ47">
        <f ca="1">IF(AZ$1&gt;$G47,IF($B$15="he",IF($B$3="em",$H47*(1-EXP(-0.05599*(AZ$1-$G47)))*OFFSET('Exponential Model'!$I$72,($B$18-2000)+($G47-AZ$1),0),IF($B$3="dm",$H47*(1-EXP(-0.05599*(AZ$1-$G47)))*OFFSET('Dispersion Model'!$I$72,($B$18-2000)+($G47-AZ$1),0),IF($B$3="pm",$H47*(1-EXP(-0.05599*(AZ$1-$G47)))*OFFSET('Piston Model'!$I$72,($B$18-2000)+($G47-AZ$1),0),"Wrong Code in B3"))),IF($B$3="em",$H47*OFFSET('Exponential Model'!$I$72,($B$18-2000)+($G47-AZ$1),0),IF($B$3="dm",$H47*OFFSET('Dispersion Model'!$I$72,($B$18-2000)+($G47-AZ$1),0),IF($B$3="pm",$H47*OFFSET('Piston Model'!$I$72,($B$18-2000)+($G47-AZ$1),0),"Wrong Code in B3")))),0)</f>
        <v>0</v>
      </c>
      <c r="BA47">
        <f ca="1">IF(BA$1&gt;$G47,IF($B$15="he",IF($B$3="em",$H47*(1-EXP(-0.05599*(BA$1-$G47)))*OFFSET('Exponential Model'!$I$72,($B$18-2000)+($G47-BA$1),0),IF($B$3="dm",$H47*(1-EXP(-0.05599*(BA$1-$G47)))*OFFSET('Dispersion Model'!$I$72,($B$18-2000)+($G47-BA$1),0),IF($B$3="pm",$H47*(1-EXP(-0.05599*(BA$1-$G47)))*OFFSET('Piston Model'!$I$72,($B$18-2000)+($G47-BA$1),0),"Wrong Code in B3"))),IF($B$3="em",$H47*OFFSET('Exponential Model'!$I$72,($B$18-2000)+($G47-BA$1),0),IF($B$3="dm",$H47*OFFSET('Dispersion Model'!$I$72,($B$18-2000)+($G47-BA$1),0),IF($B$3="pm",$H47*OFFSET('Piston Model'!$I$72,($B$18-2000)+($G47-BA$1),0),"Wrong Code in B3")))),0)</f>
        <v>0</v>
      </c>
      <c r="BB47">
        <f ca="1">IF(BB$1&gt;$G47,IF($B$15="he",IF($B$3="em",$H47*(1-EXP(-0.05599*(BB$1-$G47)))*OFFSET('Exponential Model'!$I$72,($B$18-2000)+($G47-BB$1),0),IF($B$3="dm",$H47*(1-EXP(-0.05599*(BB$1-$G47)))*OFFSET('Dispersion Model'!$I$72,($B$18-2000)+($G47-BB$1),0),IF($B$3="pm",$H47*(1-EXP(-0.05599*(BB$1-$G47)))*OFFSET('Piston Model'!$I$72,($B$18-2000)+($G47-BB$1),0),"Wrong Code in B3"))),IF($B$3="em",$H47*OFFSET('Exponential Model'!$I$72,($B$18-2000)+($G47-BB$1),0),IF($B$3="dm",$H47*OFFSET('Dispersion Model'!$I$72,($B$18-2000)+($G47-BB$1),0),IF($B$3="pm",$H47*OFFSET('Piston Model'!$I$72,($B$18-2000)+($G47-BB$1),0),"Wrong Code in B3")))),0)</f>
        <v>0</v>
      </c>
      <c r="BC47">
        <f ca="1">IF(BC$1&gt;$G47,IF($B$15="he",IF($B$3="em",$H47*(1-EXP(-0.05599*(BC$1-$G47)))*OFFSET('Exponential Model'!$I$72,($B$18-2000)+($G47-BC$1),0),IF($B$3="dm",$H47*(1-EXP(-0.05599*(BC$1-$G47)))*OFFSET('Dispersion Model'!$I$72,($B$18-2000)+($G47-BC$1),0),IF($B$3="pm",$H47*(1-EXP(-0.05599*(BC$1-$G47)))*OFFSET('Piston Model'!$I$72,($B$18-2000)+($G47-BC$1),0),"Wrong Code in B3"))),IF($B$3="em",$H47*OFFSET('Exponential Model'!$I$72,($B$18-2000)+($G47-BC$1),0),IF($B$3="dm",$H47*OFFSET('Dispersion Model'!$I$72,($B$18-2000)+($G47-BC$1),0),IF($B$3="pm",$H47*OFFSET('Piston Model'!$I$72,($B$18-2000)+($G47-BC$1),0),"Wrong Code in B3")))),0)</f>
        <v>0</v>
      </c>
      <c r="BD47">
        <f ca="1">IF(BD$1&gt;$G47,IF($B$15="he",IF($B$3="em",$H47*(1-EXP(-0.05599*(BD$1-$G47)))*OFFSET('Exponential Model'!$I$72,($B$18-2000)+($G47-BD$1),0),IF($B$3="dm",$H47*(1-EXP(-0.05599*(BD$1-$G47)))*OFFSET('Dispersion Model'!$I$72,($B$18-2000)+($G47-BD$1),0),IF($B$3="pm",$H47*(1-EXP(-0.05599*(BD$1-$G47)))*OFFSET('Piston Model'!$I$72,($B$18-2000)+($G47-BD$1),0),"Wrong Code in B3"))),IF($B$3="em",$H47*OFFSET('Exponential Model'!$I$72,($B$18-2000)+($G47-BD$1),0),IF($B$3="dm",$H47*OFFSET('Dispersion Model'!$I$72,($B$18-2000)+($G47-BD$1),0),IF($B$3="pm",$H47*OFFSET('Piston Model'!$I$72,($B$18-2000)+($G47-BD$1),0),"Wrong Code in B3")))),0)</f>
        <v>0</v>
      </c>
      <c r="BE47">
        <f ca="1">IF(BE$1&gt;$G47,IF($B$15="he",IF($B$3="em",$H47*(1-EXP(-0.05599*(BE$1-$G47)))*OFFSET('Exponential Model'!$I$72,($B$18-2000)+($G47-BE$1),0),IF($B$3="dm",$H47*(1-EXP(-0.05599*(BE$1-$G47)))*OFFSET('Dispersion Model'!$I$72,($B$18-2000)+($G47-BE$1),0),IF($B$3="pm",$H47*(1-EXP(-0.05599*(BE$1-$G47)))*OFFSET('Piston Model'!$I$72,($B$18-2000)+($G47-BE$1),0),"Wrong Code in B3"))),IF($B$3="em",$H47*OFFSET('Exponential Model'!$I$72,($B$18-2000)+($G47-BE$1),0),IF($B$3="dm",$H47*OFFSET('Dispersion Model'!$I$72,($B$18-2000)+($G47-BE$1),0),IF($B$3="pm",$H47*OFFSET('Piston Model'!$I$72,($B$18-2000)+($G47-BE$1),0),"Wrong Code in B3")))),0)</f>
        <v>0</v>
      </c>
      <c r="BF47">
        <f ca="1">IF(BF$1&gt;$G47,IF($B$15="he",IF($B$3="em",$H47*(1-EXP(-0.05599*(BF$1-$G47)))*OFFSET('Exponential Model'!$I$72,($B$18-2000)+($G47-BF$1),0),IF($B$3="dm",$H47*(1-EXP(-0.05599*(BF$1-$G47)))*OFFSET('Dispersion Model'!$I$72,($B$18-2000)+($G47-BF$1),0),IF($B$3="pm",$H47*(1-EXP(-0.05599*(BF$1-$G47)))*OFFSET('Piston Model'!$I$72,($B$18-2000)+($G47-BF$1),0),"Wrong Code in B3"))),IF($B$3="em",$H47*OFFSET('Exponential Model'!$I$72,($B$18-2000)+($G47-BF$1),0),IF($B$3="dm",$H47*OFFSET('Dispersion Model'!$I$72,($B$18-2000)+($G47-BF$1),0),IF($B$3="pm",$H47*OFFSET('Piston Model'!$I$72,($B$18-2000)+($G47-BF$1),0),"Wrong Code in B3")))),0)</f>
        <v>0</v>
      </c>
      <c r="BG47">
        <f ca="1">IF(BG$1&gt;$G47,IF($B$15="he",IF($B$3="em",$H47*(1-EXP(-0.05599*(BG$1-$G47)))*OFFSET('Exponential Model'!$I$72,($B$18-2000)+($G47-BG$1),0),IF($B$3="dm",$H47*(1-EXP(-0.05599*(BG$1-$G47)))*OFFSET('Dispersion Model'!$I$72,($B$18-2000)+($G47-BG$1),0),IF($B$3="pm",$H47*(1-EXP(-0.05599*(BG$1-$G47)))*OFFSET('Piston Model'!$I$72,($B$18-2000)+($G47-BG$1),0),"Wrong Code in B3"))),IF($B$3="em",$H47*OFFSET('Exponential Model'!$I$72,($B$18-2000)+($G47-BG$1),0),IF($B$3="dm",$H47*OFFSET('Dispersion Model'!$I$72,($B$18-2000)+($G47-BG$1),0),IF($B$3="pm",$H47*OFFSET('Piston Model'!$I$72,($B$18-2000)+($G47-BG$1),0),"Wrong Code in B3")))),0)</f>
        <v>0</v>
      </c>
    </row>
    <row r="48" spans="1:59" x14ac:dyDescent="0.15">
      <c r="G48">
        <v>1976</v>
      </c>
      <c r="H48">
        <f>IF($B$15="tr",'Tritium Input'!H57,IF($B$15="cfc",'CFC Input'!H57,IF($B$15="kr",'85Kr Input'!H57,IF($B$15="he",'Tritium Input'!H57,"Wrong Code in B12!"))))</f>
        <v>239.5</v>
      </c>
      <c r="I48">
        <f ca="1">IF(I$1&gt;$G48,IF($B$15="he",IF($B$3="em",$H48*(1-EXP(-0.05599*(I$1-$G48)))*OFFSET('Exponential Model'!$I$72,($B$18-2000)+($G48-I$1),0),IF($B$3="dm",$H48*(1-EXP(-0.05599*(I$1-$G48)))*OFFSET('Dispersion Model'!$I$72,($B$18-2000)+($G48-I$1),0),IF($B$3="pm",$H48*(1-EXP(-0.05599*(I$1-$G48)))*OFFSET('Piston Model'!$I$72,($B$18-2000)+($G48-I$1),0),"Wrong Code in B3"))),IF($B$3="em",$H48*OFFSET('Exponential Model'!$I$72,($B$18-2000)+($G48-I$1),0),IF($B$3="dm",$H48*OFFSET('Dispersion Model'!$I$72,($B$18-2000)+($G48-I$1),0),IF($B$3="pm",$H48*OFFSET('Piston Model'!$I$72,($B$18-2000)+($G48-I$1),0),"Wrong Code in B3")))),0)</f>
        <v>0</v>
      </c>
      <c r="J48">
        <f ca="1">IF(J$1&gt;$G48,IF($B$15="he",IF($B$3="em",$H48*(1-EXP(-0.05599*(J$1-$G48)))*OFFSET('Exponential Model'!$I$72,($B$18-2000)+($G48-J$1),0),IF($B$3="dm",$H48*(1-EXP(-0.05599*(J$1-$G48)))*OFFSET('Dispersion Model'!$I$72,($B$18-2000)+($G48-J$1),0),IF($B$3="pm",$H48*(1-EXP(-0.05599*(J$1-$G48)))*OFFSET('Piston Model'!$I$72,($B$18-2000)+($G48-J$1),0),"Wrong Code in B3"))),IF($B$3="em",$H48*OFFSET('Exponential Model'!$I$72,($B$18-2000)+($G48-J$1),0),IF($B$3="dm",$H48*OFFSET('Dispersion Model'!$I$72,($B$18-2000)+($G48-J$1),0),IF($B$3="pm",$H48*OFFSET('Piston Model'!$I$72,($B$18-2000)+($G48-J$1),0),"Wrong Code in B3")))),0)</f>
        <v>0</v>
      </c>
      <c r="K48">
        <f ca="1">IF(K$1&gt;$G48,IF($B$15="he",IF($B$3="em",$H48*(1-EXP(-0.05599*(K$1-$G48)))*OFFSET('Exponential Model'!$I$72,($B$18-2000)+($G48-K$1),0),IF($B$3="dm",$H48*(1-EXP(-0.05599*(K$1-$G48)))*OFFSET('Dispersion Model'!$I$72,($B$18-2000)+($G48-K$1),0),IF($B$3="pm",$H48*(1-EXP(-0.05599*(K$1-$G48)))*OFFSET('Piston Model'!$I$72,($B$18-2000)+($G48-K$1),0),"Wrong Code in B3"))),IF($B$3="em",$H48*OFFSET('Exponential Model'!$I$72,($B$18-2000)+($G48-K$1),0),IF($B$3="dm",$H48*OFFSET('Dispersion Model'!$I$72,($B$18-2000)+($G48-K$1),0),IF($B$3="pm",$H48*OFFSET('Piston Model'!$I$72,($B$18-2000)+($G48-K$1),0),"Wrong Code in B3")))),0)</f>
        <v>0</v>
      </c>
      <c r="L48">
        <f ca="1">IF(L$1&gt;$G48,IF($B$15="he",IF($B$3="em",$H48*(1-EXP(-0.05599*(L$1-$G48)))*OFFSET('Exponential Model'!$I$72,($B$18-2000)+($G48-L$1),0),IF($B$3="dm",$H48*(1-EXP(-0.05599*(L$1-$G48)))*OFFSET('Dispersion Model'!$I$72,($B$18-2000)+($G48-L$1),0),IF($B$3="pm",$H48*(1-EXP(-0.05599*(L$1-$G48)))*OFFSET('Piston Model'!$I$72,($B$18-2000)+($G48-L$1),0),"Wrong Code in B3"))),IF($B$3="em",$H48*OFFSET('Exponential Model'!$I$72,($B$18-2000)+($G48-L$1),0),IF($B$3="dm",$H48*OFFSET('Dispersion Model'!$I$72,($B$18-2000)+($G48-L$1),0),IF($B$3="pm",$H48*OFFSET('Piston Model'!$I$72,($B$18-2000)+($G48-L$1),0),"Wrong Code in B3")))),0)</f>
        <v>0</v>
      </c>
      <c r="M48">
        <f ca="1">IF(M$1&gt;$G48,IF($B$15="he",IF($B$3="em",$H48*(1-EXP(-0.05599*(M$1-$G48)))*OFFSET('Exponential Model'!$I$72,($B$18-2000)+($G48-M$1),0),IF($B$3="dm",$H48*(1-EXP(-0.05599*(M$1-$G48)))*OFFSET('Dispersion Model'!$I$72,($B$18-2000)+($G48-M$1),0),IF($B$3="pm",$H48*(1-EXP(-0.05599*(M$1-$G48)))*OFFSET('Piston Model'!$I$72,($B$18-2000)+($G48-M$1),0),"Wrong Code in B3"))),IF($B$3="em",$H48*OFFSET('Exponential Model'!$I$72,($B$18-2000)+($G48-M$1),0),IF($B$3="dm",$H48*OFFSET('Dispersion Model'!$I$72,($B$18-2000)+($G48-M$1),0),IF($B$3="pm",$H48*OFFSET('Piston Model'!$I$72,($B$18-2000)+($G48-M$1),0),"Wrong Code in B3")))),0)</f>
        <v>0</v>
      </c>
      <c r="N48">
        <f ca="1">IF(N$1&gt;$G48,IF($B$15="he",IF($B$3="em",$H48*(1-EXP(-0.05599*(N$1-$G48)))*OFFSET('Exponential Model'!$I$72,($B$18-2000)+($G48-N$1),0),IF($B$3="dm",$H48*(1-EXP(-0.05599*(N$1-$G48)))*OFFSET('Dispersion Model'!$I$72,($B$18-2000)+($G48-N$1),0),IF($B$3="pm",$H48*(1-EXP(-0.05599*(N$1-$G48)))*OFFSET('Piston Model'!$I$72,($B$18-2000)+($G48-N$1),0),"Wrong Code in B3"))),IF($B$3="em",$H48*OFFSET('Exponential Model'!$I$72,($B$18-2000)+($G48-N$1),0),IF($B$3="dm",$H48*OFFSET('Dispersion Model'!$I$72,($B$18-2000)+($G48-N$1),0),IF($B$3="pm",$H48*OFFSET('Piston Model'!$I$72,($B$18-2000)+($G48-N$1),0),"Wrong Code in B3")))),0)</f>
        <v>0</v>
      </c>
      <c r="O48">
        <f ca="1">IF(O$1&gt;$G48,IF($B$15="he",IF($B$3="em",$H48*(1-EXP(-0.05599*(O$1-$G48)))*OFFSET('Exponential Model'!$I$72,($B$18-2000)+($G48-O$1),0),IF($B$3="dm",$H48*(1-EXP(-0.05599*(O$1-$G48)))*OFFSET('Dispersion Model'!$I$72,($B$18-2000)+($G48-O$1),0),IF($B$3="pm",$H48*(1-EXP(-0.05599*(O$1-$G48)))*OFFSET('Piston Model'!$I$72,($B$18-2000)+($G48-O$1),0),"Wrong Code in B3"))),IF($B$3="em",$H48*OFFSET('Exponential Model'!$I$72,($B$18-2000)+($G48-O$1),0),IF($B$3="dm",$H48*OFFSET('Dispersion Model'!$I$72,($B$18-2000)+($G48-O$1),0),IF($B$3="pm",$H48*OFFSET('Piston Model'!$I$72,($B$18-2000)+($G48-O$1),0),"Wrong Code in B3")))),0)</f>
        <v>0</v>
      </c>
      <c r="P48">
        <f ca="1">IF(P$1&gt;$G48,IF($B$15="he",IF($B$3="em",$H48*(1-EXP(-0.05599*(P$1-$G48)))*OFFSET('Exponential Model'!$I$72,($B$18-2000)+($G48-P$1),0),IF($B$3="dm",$H48*(1-EXP(-0.05599*(P$1-$G48)))*OFFSET('Dispersion Model'!$I$72,($B$18-2000)+($G48-P$1),0),IF($B$3="pm",$H48*(1-EXP(-0.05599*(P$1-$G48)))*OFFSET('Piston Model'!$I$72,($B$18-2000)+($G48-P$1),0),"Wrong Code in B3"))),IF($B$3="em",$H48*OFFSET('Exponential Model'!$I$72,($B$18-2000)+($G48-P$1),0),IF($B$3="dm",$H48*OFFSET('Dispersion Model'!$I$72,($B$18-2000)+($G48-P$1),0),IF($B$3="pm",$H48*OFFSET('Piston Model'!$I$72,($B$18-2000)+($G48-P$1),0),"Wrong Code in B3")))),0)</f>
        <v>0</v>
      </c>
      <c r="Q48">
        <f ca="1">IF(Q$1&gt;$G48,IF($B$15="he",IF($B$3="em",$H48*(1-EXP(-0.05599*(Q$1-$G48)))*OFFSET('Exponential Model'!$I$72,($B$18-2000)+($G48-Q$1),0),IF($B$3="dm",$H48*(1-EXP(-0.05599*(Q$1-$G48)))*OFFSET('Dispersion Model'!$I$72,($B$18-2000)+($G48-Q$1),0),IF($B$3="pm",$H48*(1-EXP(-0.05599*(Q$1-$G48)))*OFFSET('Piston Model'!$I$72,($B$18-2000)+($G48-Q$1),0),"Wrong Code in B3"))),IF($B$3="em",$H48*OFFSET('Exponential Model'!$I$72,($B$18-2000)+($G48-Q$1),0),IF($B$3="dm",$H48*OFFSET('Dispersion Model'!$I$72,($B$18-2000)+($G48-Q$1),0),IF($B$3="pm",$H48*OFFSET('Piston Model'!$I$72,($B$18-2000)+($G48-Q$1),0),"Wrong Code in B3")))),0)</f>
        <v>0</v>
      </c>
      <c r="R48">
        <f ca="1">IF(R$1&gt;$G48,IF($B$15="he",IF($B$3="em",$H48*(1-EXP(-0.05599*(R$1-$G48)))*OFFSET('Exponential Model'!$I$72,($B$18-2000)+($G48-R$1),0),IF($B$3="dm",$H48*(1-EXP(-0.05599*(R$1-$G48)))*OFFSET('Dispersion Model'!$I$72,($B$18-2000)+($G48-R$1),0),IF($B$3="pm",$H48*(1-EXP(-0.05599*(R$1-$G48)))*OFFSET('Piston Model'!$I$72,($B$18-2000)+($G48-R$1),0),"Wrong Code in B3"))),IF($B$3="em",$H48*OFFSET('Exponential Model'!$I$72,($B$18-2000)+($G48-R$1),0),IF($B$3="dm",$H48*OFFSET('Dispersion Model'!$I$72,($B$18-2000)+($G48-R$1),0),IF($B$3="pm",$H48*OFFSET('Piston Model'!$I$72,($B$18-2000)+($G48-R$1),0),"Wrong Code in B3")))),0)</f>
        <v>0</v>
      </c>
      <c r="S48">
        <f ca="1">IF(S$1&gt;$G48,IF($B$15="he",IF($B$3="em",$H48*(1-EXP(-0.05599*(S$1-$G48)))*OFFSET('Exponential Model'!$I$72,($B$18-2000)+($G48-S$1),0),IF($B$3="dm",$H48*(1-EXP(-0.05599*(S$1-$G48)))*OFFSET('Dispersion Model'!$I$72,($B$18-2000)+($G48-S$1),0),IF($B$3="pm",$H48*(1-EXP(-0.05599*(S$1-$G48)))*OFFSET('Piston Model'!$I$72,($B$18-2000)+($G48-S$1),0),"Wrong Code in B3"))),IF($B$3="em",$H48*OFFSET('Exponential Model'!$I$72,($B$18-2000)+($G48-S$1),0),IF($B$3="dm",$H48*OFFSET('Dispersion Model'!$I$72,($B$18-2000)+($G48-S$1),0),IF($B$3="pm",$H48*OFFSET('Piston Model'!$I$72,($B$18-2000)+($G48-S$1),0),"Wrong Code in B3")))),0)</f>
        <v>0</v>
      </c>
      <c r="T48">
        <f ca="1">IF(T$1&gt;$G48,IF($B$15="he",IF($B$3="em",$H48*(1-EXP(-0.05599*(T$1-$G48)))*OFFSET('Exponential Model'!$I$72,($B$18-2000)+($G48-T$1),0),IF($B$3="dm",$H48*(1-EXP(-0.05599*(T$1-$G48)))*OFFSET('Dispersion Model'!$I$72,($B$18-2000)+($G48-T$1),0),IF($B$3="pm",$H48*(1-EXP(-0.05599*(T$1-$G48)))*OFFSET('Piston Model'!$I$72,($B$18-2000)+($G48-T$1),0),"Wrong Code in B3"))),IF($B$3="em",$H48*OFFSET('Exponential Model'!$I$72,($B$18-2000)+($G48-T$1),0),IF($B$3="dm",$H48*OFFSET('Dispersion Model'!$I$72,($B$18-2000)+($G48-T$1),0),IF($B$3="pm",$H48*OFFSET('Piston Model'!$I$72,($B$18-2000)+($G48-T$1),0),"Wrong Code in B3")))),0)</f>
        <v>0</v>
      </c>
      <c r="U48">
        <f ca="1">IF(U$1&gt;$G48,IF($B$15="he",IF($B$3="em",$H48*(1-EXP(-0.05599*(U$1-$G48)))*OFFSET('Exponential Model'!$I$72,($B$18-2000)+($G48-U$1),0),IF($B$3="dm",$H48*(1-EXP(-0.05599*(U$1-$G48)))*OFFSET('Dispersion Model'!$I$72,($B$18-2000)+($G48-U$1),0),IF($B$3="pm",$H48*(1-EXP(-0.05599*(U$1-$G48)))*OFFSET('Piston Model'!$I$72,($B$18-2000)+($G48-U$1),0),"Wrong Code in B3"))),IF($B$3="em",$H48*OFFSET('Exponential Model'!$I$72,($B$18-2000)+($G48-U$1),0),IF($B$3="dm",$H48*OFFSET('Dispersion Model'!$I$72,($B$18-2000)+($G48-U$1),0),IF($B$3="pm",$H48*OFFSET('Piston Model'!$I$72,($B$18-2000)+($G48-U$1),0),"Wrong Code in B3")))),0)</f>
        <v>0</v>
      </c>
      <c r="V48">
        <f ca="1">IF(V$1&gt;$G48,IF($B$15="he",IF($B$3="em",$H48*(1-EXP(-0.05599*(V$1-$G48)))*OFFSET('Exponential Model'!$I$72,($B$18-2000)+($G48-V$1),0),IF($B$3="dm",$H48*(1-EXP(-0.05599*(V$1-$G48)))*OFFSET('Dispersion Model'!$I$72,($B$18-2000)+($G48-V$1),0),IF($B$3="pm",$H48*(1-EXP(-0.05599*(V$1-$G48)))*OFFSET('Piston Model'!$I$72,($B$18-2000)+($G48-V$1),0),"Wrong Code in B3"))),IF($B$3="em",$H48*OFFSET('Exponential Model'!$I$72,($B$18-2000)+($G48-V$1),0),IF($B$3="dm",$H48*OFFSET('Dispersion Model'!$I$72,($B$18-2000)+($G48-V$1),0),IF($B$3="pm",$H48*OFFSET('Piston Model'!$I$72,($B$18-2000)+($G48-V$1),0),"Wrong Code in B3")))),0)</f>
        <v>0</v>
      </c>
      <c r="W48">
        <f ca="1">IF(W$1&gt;$G48,IF($B$15="he",IF($B$3="em",$H48*(1-EXP(-0.05599*(W$1-$G48)))*OFFSET('Exponential Model'!$I$72,($B$18-2000)+($G48-W$1),0),IF($B$3="dm",$H48*(1-EXP(-0.05599*(W$1-$G48)))*OFFSET('Dispersion Model'!$I$72,($B$18-2000)+($G48-W$1),0),IF($B$3="pm",$H48*(1-EXP(-0.05599*(W$1-$G48)))*OFFSET('Piston Model'!$I$72,($B$18-2000)+($G48-W$1),0),"Wrong Code in B3"))),IF($B$3="em",$H48*OFFSET('Exponential Model'!$I$72,($B$18-2000)+($G48-W$1),0),IF($B$3="dm",$H48*OFFSET('Dispersion Model'!$I$72,($B$18-2000)+($G48-W$1),0),IF($B$3="pm",$H48*OFFSET('Piston Model'!$I$72,($B$18-2000)+($G48-W$1),0),"Wrong Code in B3")))),0)</f>
        <v>0</v>
      </c>
      <c r="X48">
        <f ca="1">IF(X$1&gt;$G48,IF($B$15="he",IF($B$3="em",$H48*(1-EXP(-0.05599*(X$1-$G48)))*OFFSET('Exponential Model'!$I$72,($B$18-2000)+($G48-X$1),0),IF($B$3="dm",$H48*(1-EXP(-0.05599*(X$1-$G48)))*OFFSET('Dispersion Model'!$I$72,($B$18-2000)+($G48-X$1),0),IF($B$3="pm",$H48*(1-EXP(-0.05599*(X$1-$G48)))*OFFSET('Piston Model'!$I$72,($B$18-2000)+($G48-X$1),0),"Wrong Code in B3"))),IF($B$3="em",$H48*OFFSET('Exponential Model'!$I$72,($B$18-2000)+($G48-X$1),0),IF($B$3="dm",$H48*OFFSET('Dispersion Model'!$I$72,($B$18-2000)+($G48-X$1),0),IF($B$3="pm",$H48*OFFSET('Piston Model'!$I$72,($B$18-2000)+($G48-X$1),0),"Wrong Code in B3")))),0)</f>
        <v>0</v>
      </c>
      <c r="Y48">
        <f ca="1">IF(Y$1&gt;$G48,IF($B$15="he",IF($B$3="em",$H48*(1-EXP(-0.05599*(Y$1-$G48)))*OFFSET('Exponential Model'!$I$72,($B$18-2000)+($G48-Y$1),0),IF($B$3="dm",$H48*(1-EXP(-0.05599*(Y$1-$G48)))*OFFSET('Dispersion Model'!$I$72,($B$18-2000)+($G48-Y$1),0),IF($B$3="pm",$H48*(1-EXP(-0.05599*(Y$1-$G48)))*OFFSET('Piston Model'!$I$72,($B$18-2000)+($G48-Y$1),0),"Wrong Code in B3"))),IF($B$3="em",$H48*OFFSET('Exponential Model'!$I$72,($B$18-2000)+($G48-Y$1),0),IF($B$3="dm",$H48*OFFSET('Dispersion Model'!$I$72,($B$18-2000)+($G48-Y$1),0),IF($B$3="pm",$H48*OFFSET('Piston Model'!$I$72,($B$18-2000)+($G48-Y$1),0),"Wrong Code in B3")))),0)</f>
        <v>0</v>
      </c>
      <c r="Z48">
        <f ca="1">IF(Z$1&gt;$G48,IF($B$15="he",IF($B$3="em",$H48*(1-EXP(-0.05599*(Z$1-$G48)))*OFFSET('Exponential Model'!$I$72,($B$18-2000)+($G48-Z$1),0),IF($B$3="dm",$H48*(1-EXP(-0.05599*(Z$1-$G48)))*OFFSET('Dispersion Model'!$I$72,($B$18-2000)+($G48-Z$1),0),IF($B$3="pm",$H48*(1-EXP(-0.05599*(Z$1-$G48)))*OFFSET('Piston Model'!$I$72,($B$18-2000)+($G48-Z$1),0),"Wrong Code in B3"))),IF($B$3="em",$H48*OFFSET('Exponential Model'!$I$72,($B$18-2000)+($G48-Z$1),0),IF($B$3="dm",$H48*OFFSET('Dispersion Model'!$I$72,($B$18-2000)+($G48-Z$1),0),IF($B$3="pm",$H48*OFFSET('Piston Model'!$I$72,($B$18-2000)+($G48-Z$1),0),"Wrong Code in B3")))),0)</f>
        <v>0</v>
      </c>
      <c r="AA48">
        <f ca="1">IF(AA$1&gt;$G48,IF($B$15="he",IF($B$3="em",$H48*(1-EXP(-0.05599*(AA$1-$G48)))*OFFSET('Exponential Model'!$I$72,($B$18-2000)+($G48-AA$1),0),IF($B$3="dm",$H48*(1-EXP(-0.05599*(AA$1-$G48)))*OFFSET('Dispersion Model'!$I$72,($B$18-2000)+($G48-AA$1),0),IF($B$3="pm",$H48*(1-EXP(-0.05599*(AA$1-$G48)))*OFFSET('Piston Model'!$I$72,($B$18-2000)+($G48-AA$1),0),"Wrong Code in B3"))),IF($B$3="em",$H48*OFFSET('Exponential Model'!$I$72,($B$18-2000)+($G48-AA$1),0),IF($B$3="dm",$H48*OFFSET('Dispersion Model'!$I$72,($B$18-2000)+($G48-AA$1),0),IF($B$3="pm",$H48*OFFSET('Piston Model'!$I$72,($B$18-2000)+($G48-AA$1),0),"Wrong Code in B3")))),0)</f>
        <v>0</v>
      </c>
      <c r="AB48">
        <f ca="1">IF(AB$1&gt;$G48,IF($B$15="he",IF($B$3="em",$H48*(1-EXP(-0.05599*(AB$1-$G48)))*OFFSET('Exponential Model'!$I$72,($B$18-2000)+($G48-AB$1),0),IF($B$3="dm",$H48*(1-EXP(-0.05599*(AB$1-$G48)))*OFFSET('Dispersion Model'!$I$72,($B$18-2000)+($G48-AB$1),0),IF($B$3="pm",$H48*(1-EXP(-0.05599*(AB$1-$G48)))*OFFSET('Piston Model'!$I$72,($B$18-2000)+($G48-AB$1),0),"Wrong Code in B3"))),IF($B$3="em",$H48*OFFSET('Exponential Model'!$I$72,($B$18-2000)+($G48-AB$1),0),IF($B$3="dm",$H48*OFFSET('Dispersion Model'!$I$72,($B$18-2000)+($G48-AB$1),0),IF($B$3="pm",$H48*OFFSET('Piston Model'!$I$72,($B$18-2000)+($G48-AB$1),0),"Wrong Code in B3")))),0)</f>
        <v>0</v>
      </c>
      <c r="AC48">
        <f ca="1">IF(AC$1&gt;$G48,IF($B$15="he",IF($B$3="em",$H48*(1-EXP(-0.05599*(AC$1-$G48)))*OFFSET('Exponential Model'!$I$72,($B$18-2000)+($G48-AC$1),0),IF($B$3="dm",$H48*(1-EXP(-0.05599*(AC$1-$G48)))*OFFSET('Dispersion Model'!$I$72,($B$18-2000)+($G48-AC$1),0),IF($B$3="pm",$H48*(1-EXP(-0.05599*(AC$1-$G48)))*OFFSET('Piston Model'!$I$72,($B$18-2000)+($G48-AC$1),0),"Wrong Code in B3"))),IF($B$3="em",$H48*OFFSET('Exponential Model'!$I$72,($B$18-2000)+($G48-AC$1),0),IF($B$3="dm",$H48*OFFSET('Dispersion Model'!$I$72,($B$18-2000)+($G48-AC$1),0),IF($B$3="pm",$H48*OFFSET('Piston Model'!$I$72,($B$18-2000)+($G48-AC$1),0),"Wrong Code in B3")))),0)</f>
        <v>0</v>
      </c>
      <c r="AD48">
        <f ca="1">IF(AD$1&gt;$G48,IF($B$15="he",IF($B$3="em",$H48*(1-EXP(-0.05599*(AD$1-$G48)))*OFFSET('Exponential Model'!$I$72,($B$18-2000)+($G48-AD$1),0),IF($B$3="dm",$H48*(1-EXP(-0.05599*(AD$1-$G48)))*OFFSET('Dispersion Model'!$I$72,($B$18-2000)+($G48-AD$1),0),IF($B$3="pm",$H48*(1-EXP(-0.05599*(AD$1-$G48)))*OFFSET('Piston Model'!$I$72,($B$18-2000)+($G48-AD$1),0),"Wrong Code in B3"))),IF($B$3="em",$H48*OFFSET('Exponential Model'!$I$72,($B$18-2000)+($G48-AD$1),0),IF($B$3="dm",$H48*OFFSET('Dispersion Model'!$I$72,($B$18-2000)+($G48-AD$1),0),IF($B$3="pm",$H48*OFFSET('Piston Model'!$I$72,($B$18-2000)+($G48-AD$1),0),"Wrong Code in B3")))),0)</f>
        <v>0</v>
      </c>
      <c r="AE48">
        <f ca="1">IF(AE$1&gt;$G48,IF($B$15="he",IF($B$3="em",$H48*(1-EXP(-0.05599*(AE$1-$G48)))*OFFSET('Exponential Model'!$I$72,($B$18-2000)+($G48-AE$1),0),IF($B$3="dm",$H48*(1-EXP(-0.05599*(AE$1-$G48)))*OFFSET('Dispersion Model'!$I$72,($B$18-2000)+($G48-AE$1),0),IF($B$3="pm",$H48*(1-EXP(-0.05599*(AE$1-$G48)))*OFFSET('Piston Model'!$I$72,($B$18-2000)+($G48-AE$1),0),"Wrong Code in B3"))),IF($B$3="em",$H48*OFFSET('Exponential Model'!$I$72,($B$18-2000)+($G48-AE$1),0),IF($B$3="dm",$H48*OFFSET('Dispersion Model'!$I$72,($B$18-2000)+($G48-AE$1),0),IF($B$3="pm",$H48*OFFSET('Piston Model'!$I$72,($B$18-2000)+($G48-AE$1),0),"Wrong Code in B3")))),0)</f>
        <v>0</v>
      </c>
      <c r="AF48">
        <f ca="1">IF(AF$1&gt;$G48,IF($B$15="he",IF($B$3="em",$H48*(1-EXP(-0.05599*(AF$1-$G48)))*OFFSET('Exponential Model'!$I$72,($B$18-2000)+($G48-AF$1),0),IF($B$3="dm",$H48*(1-EXP(-0.05599*(AF$1-$G48)))*OFFSET('Dispersion Model'!$I$72,($B$18-2000)+($G48-AF$1),0),IF($B$3="pm",$H48*(1-EXP(-0.05599*(AF$1-$G48)))*OFFSET('Piston Model'!$I$72,($B$18-2000)+($G48-AF$1),0),"Wrong Code in B3"))),IF($B$3="em",$H48*OFFSET('Exponential Model'!$I$72,($B$18-2000)+($G48-AF$1),0),IF($B$3="dm",$H48*OFFSET('Dispersion Model'!$I$72,($B$18-2000)+($G48-AF$1),0),IF($B$3="pm",$H48*OFFSET('Piston Model'!$I$72,($B$18-2000)+($G48-AF$1),0),"Wrong Code in B3")))),0)</f>
        <v>0</v>
      </c>
      <c r="AG48">
        <f ca="1">IF(AG$1&gt;$G48,IF($B$15="he",IF($B$3="em",$H48*(1-EXP(-0.05599*(AG$1-$G48)))*OFFSET('Exponential Model'!$I$72,($B$18-2000)+($G48-AG$1),0),IF($B$3="dm",$H48*(1-EXP(-0.05599*(AG$1-$G48)))*OFFSET('Dispersion Model'!$I$72,($B$18-2000)+($G48-AG$1),0),IF($B$3="pm",$H48*(1-EXP(-0.05599*(AG$1-$G48)))*OFFSET('Piston Model'!$I$72,($B$18-2000)+($G48-AG$1),0),"Wrong Code in B3"))),IF($B$3="em",$H48*OFFSET('Exponential Model'!$I$72,($B$18-2000)+($G48-AG$1),0),IF($B$3="dm",$H48*OFFSET('Dispersion Model'!$I$72,($B$18-2000)+($G48-AG$1),0),IF($B$3="pm",$H48*OFFSET('Piston Model'!$I$72,($B$18-2000)+($G48-AG$1),0),"Wrong Code in B3")))),0)</f>
        <v>0</v>
      </c>
      <c r="AH48">
        <f ca="1">IF(AH$1&gt;$G48,IF($B$15="he",IF($B$3="em",$H48*(1-EXP(-0.05599*(AH$1-$G48)))*OFFSET('Exponential Model'!$I$72,($B$18-2000)+($G48-AH$1),0),IF($B$3="dm",$H48*(1-EXP(-0.05599*(AH$1-$G48)))*OFFSET('Dispersion Model'!$I$72,($B$18-2000)+($G48-AH$1),0),IF($B$3="pm",$H48*(1-EXP(-0.05599*(AH$1-$G48)))*OFFSET('Piston Model'!$I$72,($B$18-2000)+($G48-AH$1),0),"Wrong Code in B3"))),IF($B$3="em",$H48*OFFSET('Exponential Model'!$I$72,($B$18-2000)+($G48-AH$1),0),IF($B$3="dm",$H48*OFFSET('Dispersion Model'!$I$72,($B$18-2000)+($G48-AH$1),0),IF($B$3="pm",$H48*OFFSET('Piston Model'!$I$72,($B$18-2000)+($G48-AH$1),0),"Wrong Code in B3")))),0)</f>
        <v>0</v>
      </c>
      <c r="AI48">
        <f ca="1">IF(AI$1&gt;$G48,IF($B$15="he",IF($B$3="em",$H48*(1-EXP(-0.05599*(AI$1-$G48)))*OFFSET('Exponential Model'!$I$72,($B$18-2000)+($G48-AI$1),0),IF($B$3="dm",$H48*(1-EXP(-0.05599*(AI$1-$G48)))*OFFSET('Dispersion Model'!$I$72,($B$18-2000)+($G48-AI$1),0),IF($B$3="pm",$H48*(1-EXP(-0.05599*(AI$1-$G48)))*OFFSET('Piston Model'!$I$72,($B$18-2000)+($G48-AI$1),0),"Wrong Code in B3"))),IF($B$3="em",$H48*OFFSET('Exponential Model'!$I$72,($B$18-2000)+($G48-AI$1),0),IF($B$3="dm",$H48*OFFSET('Dispersion Model'!$I$72,($B$18-2000)+($G48-AI$1),0),IF($B$3="pm",$H48*OFFSET('Piston Model'!$I$72,($B$18-2000)+($G48-AI$1),0),"Wrong Code in B3")))),0)</f>
        <v>0</v>
      </c>
      <c r="AJ48">
        <f ca="1">IF(AJ$1&gt;$G48,IF($B$15="he",IF($B$3="em",$H48*(1-EXP(-0.05599*(AJ$1-$G48)))*OFFSET('Exponential Model'!$I$72,($B$18-2000)+($G48-AJ$1),0),IF($B$3="dm",$H48*(1-EXP(-0.05599*(AJ$1-$G48)))*OFFSET('Dispersion Model'!$I$72,($B$18-2000)+($G48-AJ$1),0),IF($B$3="pm",$H48*(1-EXP(-0.05599*(AJ$1-$G48)))*OFFSET('Piston Model'!$I$72,($B$18-2000)+($G48-AJ$1),0),"Wrong Code in B3"))),IF($B$3="em",$H48*OFFSET('Exponential Model'!$I$72,($B$18-2000)+($G48-AJ$1),0),IF($B$3="dm",$H48*OFFSET('Dispersion Model'!$I$72,($B$18-2000)+($G48-AJ$1),0),IF($B$3="pm",$H48*OFFSET('Piston Model'!$I$72,($B$18-2000)+($G48-AJ$1),0),"Wrong Code in B3")))),0)</f>
        <v>0</v>
      </c>
      <c r="AK48">
        <f ca="1">IF(AK$1&gt;$G48,IF($B$15="he",IF($B$3="em",$H48*(1-EXP(-0.05599*(AK$1-$G48)))*OFFSET('Exponential Model'!$I$72,($B$18-2000)+($G48-AK$1),0),IF($B$3="dm",$H48*(1-EXP(-0.05599*(AK$1-$G48)))*OFFSET('Dispersion Model'!$I$72,($B$18-2000)+($G48-AK$1),0),IF($B$3="pm",$H48*(1-EXP(-0.05599*(AK$1-$G48)))*OFFSET('Piston Model'!$I$72,($B$18-2000)+($G48-AK$1),0),"Wrong Code in B3"))),IF($B$3="em",$H48*OFFSET('Exponential Model'!$I$72,($B$18-2000)+($G48-AK$1),0),IF($B$3="dm",$H48*OFFSET('Dispersion Model'!$I$72,($B$18-2000)+($G48-AK$1),0),IF($B$3="pm",$H48*OFFSET('Piston Model'!$I$72,($B$18-2000)+($G48-AK$1),0),"Wrong Code in B3")))),0)</f>
        <v>0</v>
      </c>
      <c r="AL48">
        <f ca="1">IF(AL$1&gt;$G48,IF($B$15="he",IF($B$3="em",$H48*(1-EXP(-0.05599*(AL$1-$G48)))*OFFSET('Exponential Model'!$I$72,($B$18-2000)+($G48-AL$1),0),IF($B$3="dm",$H48*(1-EXP(-0.05599*(AL$1-$G48)))*OFFSET('Dispersion Model'!$I$72,($B$18-2000)+($G48-AL$1),0),IF($B$3="pm",$H48*(1-EXP(-0.05599*(AL$1-$G48)))*OFFSET('Piston Model'!$I$72,($B$18-2000)+($G48-AL$1),0),"Wrong Code in B3"))),IF($B$3="em",$H48*OFFSET('Exponential Model'!$I$72,($B$18-2000)+($G48-AL$1),0),IF($B$3="dm",$H48*OFFSET('Dispersion Model'!$I$72,($B$18-2000)+($G48-AL$1),0),IF($B$3="pm",$H48*OFFSET('Piston Model'!$I$72,($B$18-2000)+($G48-AL$1),0),"Wrong Code in B3")))),0)</f>
        <v>0</v>
      </c>
      <c r="AM48">
        <f ca="1">IF(AM$1&gt;$G48,IF($B$15="he",IF($B$3="em",$H48*(1-EXP(-0.05599*(AM$1-$G48)))*OFFSET('Exponential Model'!$I$72,($B$18-2000)+($G48-AM$1),0),IF($B$3="dm",$H48*(1-EXP(-0.05599*(AM$1-$G48)))*OFFSET('Dispersion Model'!$I$72,($B$18-2000)+($G48-AM$1),0),IF($B$3="pm",$H48*(1-EXP(-0.05599*(AM$1-$G48)))*OFFSET('Piston Model'!$I$72,($B$18-2000)+($G48-AM$1),0),"Wrong Code in B3"))),IF($B$3="em",$H48*OFFSET('Exponential Model'!$I$72,($B$18-2000)+($G48-AM$1),0),IF($B$3="dm",$H48*OFFSET('Dispersion Model'!$I$72,($B$18-2000)+($G48-AM$1),0),IF($B$3="pm",$H48*OFFSET('Piston Model'!$I$72,($B$18-2000)+($G48-AM$1),0),"Wrong Code in B3")))),0)</f>
        <v>0</v>
      </c>
      <c r="AN48">
        <f ca="1">IF(AN$1&gt;$G48,IF($B$15="he",IF($B$3="em",$H48*(1-EXP(-0.05599*(AN$1-$G48)))*OFFSET('Exponential Model'!$I$72,($B$18-2000)+($G48-AN$1),0),IF($B$3="dm",$H48*(1-EXP(-0.05599*(AN$1-$G48)))*OFFSET('Dispersion Model'!$I$72,($B$18-2000)+($G48-AN$1),0),IF($B$3="pm",$H48*(1-EXP(-0.05599*(AN$1-$G48)))*OFFSET('Piston Model'!$I$72,($B$18-2000)+($G48-AN$1),0),"Wrong Code in B3"))),IF($B$3="em",$H48*OFFSET('Exponential Model'!$I$72,($B$18-2000)+($G48-AN$1),0),IF($B$3="dm",$H48*OFFSET('Dispersion Model'!$I$72,($B$18-2000)+($G48-AN$1),0),IF($B$3="pm",$H48*OFFSET('Piston Model'!$I$72,($B$18-2000)+($G48-AN$1),0),"Wrong Code in B3")))),0)</f>
        <v>0</v>
      </c>
      <c r="AO48">
        <f ca="1">IF(AO$1&gt;$G48,IF($B$15="he",IF($B$3="em",$H48*(1-EXP(-0.05599*(AO$1-$G48)))*OFFSET('Exponential Model'!$I$72,($B$18-2000)+($G48-AO$1),0),IF($B$3="dm",$H48*(1-EXP(-0.05599*(AO$1-$G48)))*OFFSET('Dispersion Model'!$I$72,($B$18-2000)+($G48-AO$1),0),IF($B$3="pm",$H48*(1-EXP(-0.05599*(AO$1-$G48)))*OFFSET('Piston Model'!$I$72,($B$18-2000)+($G48-AO$1),0),"Wrong Code in B3"))),IF($B$3="em",$H48*OFFSET('Exponential Model'!$I$72,($B$18-2000)+($G48-AO$1),0),IF($B$3="dm",$H48*OFFSET('Dispersion Model'!$I$72,($B$18-2000)+($G48-AO$1),0),IF($B$3="pm",$H48*OFFSET('Piston Model'!$I$72,($B$18-2000)+($G48-AO$1),0),"Wrong Code in B3")))),0)</f>
        <v>0</v>
      </c>
      <c r="AP48">
        <f ca="1">IF(AP$1&gt;$G48,IF($B$15="he",IF($B$3="em",$H48*(1-EXP(-0.05599*(AP$1-$G48)))*OFFSET('Exponential Model'!$I$72,($B$18-2000)+($G48-AP$1),0),IF($B$3="dm",$H48*(1-EXP(-0.05599*(AP$1-$G48)))*OFFSET('Dispersion Model'!$I$72,($B$18-2000)+($G48-AP$1),0),IF($B$3="pm",$H48*(1-EXP(-0.05599*(AP$1-$G48)))*OFFSET('Piston Model'!$I$72,($B$18-2000)+($G48-AP$1),0),"Wrong Code in B3"))),IF($B$3="em",$H48*OFFSET('Exponential Model'!$I$72,($B$18-2000)+($G48-AP$1),0),IF($B$3="dm",$H48*OFFSET('Dispersion Model'!$I$72,($B$18-2000)+($G48-AP$1),0),IF($B$3="pm",$H48*OFFSET('Piston Model'!$I$72,($B$18-2000)+($G48-AP$1),0),"Wrong Code in B3")))),0)</f>
        <v>0</v>
      </c>
      <c r="AQ48">
        <f ca="1">IF(AQ$1&gt;$G48,IF($B$15="he",IF($B$3="em",$H48*(1-EXP(-0.05599*(AQ$1-$G48)))*OFFSET('Exponential Model'!$I$72,($B$18-2000)+($G48-AQ$1),0),IF($B$3="dm",$H48*(1-EXP(-0.05599*(AQ$1-$G48)))*OFFSET('Dispersion Model'!$I$72,($B$18-2000)+($G48-AQ$1),0),IF($B$3="pm",$H48*(1-EXP(-0.05599*(AQ$1-$G48)))*OFFSET('Piston Model'!$I$72,($B$18-2000)+($G48-AQ$1),0),"Wrong Code in B3"))),IF($B$3="em",$H48*OFFSET('Exponential Model'!$I$72,($B$18-2000)+($G48-AQ$1),0),IF($B$3="dm",$H48*OFFSET('Dispersion Model'!$I$72,($B$18-2000)+($G48-AQ$1),0),IF($B$3="pm",$H48*OFFSET('Piston Model'!$I$72,($B$18-2000)+($G48-AQ$1),0),"Wrong Code in B3")))),0)</f>
        <v>0</v>
      </c>
      <c r="AR48">
        <f ca="1">IF(AR$1&gt;$G48,IF($B$15="he",IF($B$3="em",$H48*(1-EXP(-0.05599*(AR$1-$G48)))*OFFSET('Exponential Model'!$I$72,($B$18-2000)+($G48-AR$1),0),IF($B$3="dm",$H48*(1-EXP(-0.05599*(AR$1-$G48)))*OFFSET('Dispersion Model'!$I$72,($B$18-2000)+($G48-AR$1),0),IF($B$3="pm",$H48*(1-EXP(-0.05599*(AR$1-$G48)))*OFFSET('Piston Model'!$I$72,($B$18-2000)+($G48-AR$1),0),"Wrong Code in B3"))),IF($B$3="em",$H48*OFFSET('Exponential Model'!$I$72,($B$18-2000)+($G48-AR$1),0),IF($B$3="dm",$H48*OFFSET('Dispersion Model'!$I$72,($B$18-2000)+($G48-AR$1),0),IF($B$3="pm",$H48*OFFSET('Piston Model'!$I$72,($B$18-2000)+($G48-AR$1),0),"Wrong Code in B3")))),0)</f>
        <v>0</v>
      </c>
      <c r="AS48">
        <f ca="1">IF(AS$1&gt;$G48,IF($B$15="he",IF($B$3="em",$H48*(1-EXP(-0.05599*(AS$1-$G48)))*OFFSET('Exponential Model'!$I$72,($B$18-2000)+($G48-AS$1),0),IF($B$3="dm",$H48*(1-EXP(-0.05599*(AS$1-$G48)))*OFFSET('Dispersion Model'!$I$72,($B$18-2000)+($G48-AS$1),0),IF($B$3="pm",$H48*(1-EXP(-0.05599*(AS$1-$G48)))*OFFSET('Piston Model'!$I$72,($B$18-2000)+($G48-AS$1),0),"Wrong Code in B3"))),IF($B$3="em",$H48*OFFSET('Exponential Model'!$I$72,($B$18-2000)+($G48-AS$1),0),IF($B$3="dm",$H48*OFFSET('Dispersion Model'!$I$72,($B$18-2000)+($G48-AS$1),0),IF($B$3="pm",$H48*OFFSET('Piston Model'!$I$72,($B$18-2000)+($G48-AS$1),0),"Wrong Code in B3")))),0)</f>
        <v>239.5</v>
      </c>
      <c r="AT48">
        <f ca="1">IF(AT$1&gt;$G48,IF($B$15="he",IF($B$3="em",$H48*(1-EXP(-0.05599*(AT$1-$G48)))*OFFSET('Exponential Model'!$I$72,($B$18-2000)+($G48-AT$1),0),IF($B$3="dm",$H48*(1-EXP(-0.05599*(AT$1-$G48)))*OFFSET('Dispersion Model'!$I$72,($B$18-2000)+($G48-AT$1),0),IF($B$3="pm",$H48*(1-EXP(-0.05599*(AT$1-$G48)))*OFFSET('Piston Model'!$I$72,($B$18-2000)+($G48-AT$1),0),"Wrong Code in B3"))),IF($B$3="em",$H48*OFFSET('Exponential Model'!$I$72,($B$18-2000)+($G48-AT$1),0),IF($B$3="dm",$H48*OFFSET('Dispersion Model'!$I$72,($B$18-2000)+($G48-AT$1),0),IF($B$3="pm",$H48*OFFSET('Piston Model'!$I$72,($B$18-2000)+($G48-AT$1),0),"Wrong Code in B3")))),0)</f>
        <v>0</v>
      </c>
      <c r="AU48">
        <f ca="1">IF(AU$1&gt;$G48,IF($B$15="he",IF($B$3="em",$H48*(1-EXP(-0.05599*(AU$1-$G48)))*OFFSET('Exponential Model'!$I$72,($B$18-2000)+($G48-AU$1),0),IF($B$3="dm",$H48*(1-EXP(-0.05599*(AU$1-$G48)))*OFFSET('Dispersion Model'!$I$72,($B$18-2000)+($G48-AU$1),0),IF($B$3="pm",$H48*(1-EXP(-0.05599*(AU$1-$G48)))*OFFSET('Piston Model'!$I$72,($B$18-2000)+($G48-AU$1),0),"Wrong Code in B3"))),IF($B$3="em",$H48*OFFSET('Exponential Model'!$I$72,($B$18-2000)+($G48-AU$1),0),IF($B$3="dm",$H48*OFFSET('Dispersion Model'!$I$72,($B$18-2000)+($G48-AU$1),0),IF($B$3="pm",$H48*OFFSET('Piston Model'!$I$72,($B$18-2000)+($G48-AU$1),0),"Wrong Code in B3")))),0)</f>
        <v>0</v>
      </c>
      <c r="AV48">
        <f ca="1">IF(AV$1&gt;$G48,IF($B$15="he",IF($B$3="em",$H48*(1-EXP(-0.05599*(AV$1-$G48)))*OFFSET('Exponential Model'!$I$72,($B$18-2000)+($G48-AV$1),0),IF($B$3="dm",$H48*(1-EXP(-0.05599*(AV$1-$G48)))*OFFSET('Dispersion Model'!$I$72,($B$18-2000)+($G48-AV$1),0),IF($B$3="pm",$H48*(1-EXP(-0.05599*(AV$1-$G48)))*OFFSET('Piston Model'!$I$72,($B$18-2000)+($G48-AV$1),0),"Wrong Code in B3"))),IF($B$3="em",$H48*OFFSET('Exponential Model'!$I$72,($B$18-2000)+($G48-AV$1),0),IF($B$3="dm",$H48*OFFSET('Dispersion Model'!$I$72,($B$18-2000)+($G48-AV$1),0),IF($B$3="pm",$H48*OFFSET('Piston Model'!$I$72,($B$18-2000)+($G48-AV$1),0),"Wrong Code in B3")))),0)</f>
        <v>0</v>
      </c>
      <c r="AW48">
        <f ca="1">IF(AW$1&gt;$G48,IF($B$15="he",IF($B$3="em",$H48*(1-EXP(-0.05599*(AW$1-$G48)))*OFFSET('Exponential Model'!$I$72,($B$18-2000)+($G48-AW$1),0),IF($B$3="dm",$H48*(1-EXP(-0.05599*(AW$1-$G48)))*OFFSET('Dispersion Model'!$I$72,($B$18-2000)+($G48-AW$1),0),IF($B$3="pm",$H48*(1-EXP(-0.05599*(AW$1-$G48)))*OFFSET('Piston Model'!$I$72,($B$18-2000)+($G48-AW$1),0),"Wrong Code in B3"))),IF($B$3="em",$H48*OFFSET('Exponential Model'!$I$72,($B$18-2000)+($G48-AW$1),0),IF($B$3="dm",$H48*OFFSET('Dispersion Model'!$I$72,($B$18-2000)+($G48-AW$1),0),IF($B$3="pm",$H48*OFFSET('Piston Model'!$I$72,($B$18-2000)+($G48-AW$1),0),"Wrong Code in B3")))),0)</f>
        <v>0</v>
      </c>
      <c r="AX48">
        <f ca="1">IF(AX$1&gt;$G48,IF($B$15="he",IF($B$3="em",$H48*(1-EXP(-0.05599*(AX$1-$G48)))*OFFSET('Exponential Model'!$I$72,($B$18-2000)+($G48-AX$1),0),IF($B$3="dm",$H48*(1-EXP(-0.05599*(AX$1-$G48)))*OFFSET('Dispersion Model'!$I$72,($B$18-2000)+($G48-AX$1),0),IF($B$3="pm",$H48*(1-EXP(-0.05599*(AX$1-$G48)))*OFFSET('Piston Model'!$I$72,($B$18-2000)+($G48-AX$1),0),"Wrong Code in B3"))),IF($B$3="em",$H48*OFFSET('Exponential Model'!$I$72,($B$18-2000)+($G48-AX$1),0),IF($B$3="dm",$H48*OFFSET('Dispersion Model'!$I$72,($B$18-2000)+($G48-AX$1),0),IF($B$3="pm",$H48*OFFSET('Piston Model'!$I$72,($B$18-2000)+($G48-AX$1),0),"Wrong Code in B3")))),0)</f>
        <v>0</v>
      </c>
      <c r="AY48">
        <f ca="1">IF(AY$1&gt;$G48,IF($B$15="he",IF($B$3="em",$H48*(1-EXP(-0.05599*(AY$1-$G48)))*OFFSET('Exponential Model'!$I$72,($B$18-2000)+($G48-AY$1),0),IF($B$3="dm",$H48*(1-EXP(-0.05599*(AY$1-$G48)))*OFFSET('Dispersion Model'!$I$72,($B$18-2000)+($G48-AY$1),0),IF($B$3="pm",$H48*(1-EXP(-0.05599*(AY$1-$G48)))*OFFSET('Piston Model'!$I$72,($B$18-2000)+($G48-AY$1),0),"Wrong Code in B3"))),IF($B$3="em",$H48*OFFSET('Exponential Model'!$I$72,($B$18-2000)+($G48-AY$1),0),IF($B$3="dm",$H48*OFFSET('Dispersion Model'!$I$72,($B$18-2000)+($G48-AY$1),0),IF($B$3="pm",$H48*OFFSET('Piston Model'!$I$72,($B$18-2000)+($G48-AY$1),0),"Wrong Code in B3")))),0)</f>
        <v>0</v>
      </c>
      <c r="AZ48">
        <f ca="1">IF(AZ$1&gt;$G48,IF($B$15="he",IF($B$3="em",$H48*(1-EXP(-0.05599*(AZ$1-$G48)))*OFFSET('Exponential Model'!$I$72,($B$18-2000)+($G48-AZ$1),0),IF($B$3="dm",$H48*(1-EXP(-0.05599*(AZ$1-$G48)))*OFFSET('Dispersion Model'!$I$72,($B$18-2000)+($G48-AZ$1),0),IF($B$3="pm",$H48*(1-EXP(-0.05599*(AZ$1-$G48)))*OFFSET('Piston Model'!$I$72,($B$18-2000)+($G48-AZ$1),0),"Wrong Code in B3"))),IF($B$3="em",$H48*OFFSET('Exponential Model'!$I$72,($B$18-2000)+($G48-AZ$1),0),IF($B$3="dm",$H48*OFFSET('Dispersion Model'!$I$72,($B$18-2000)+($G48-AZ$1),0),IF($B$3="pm",$H48*OFFSET('Piston Model'!$I$72,($B$18-2000)+($G48-AZ$1),0),"Wrong Code in B3")))),0)</f>
        <v>0</v>
      </c>
      <c r="BA48">
        <f ca="1">IF(BA$1&gt;$G48,IF($B$15="he",IF($B$3="em",$H48*(1-EXP(-0.05599*(BA$1-$G48)))*OFFSET('Exponential Model'!$I$72,($B$18-2000)+($G48-BA$1),0),IF($B$3="dm",$H48*(1-EXP(-0.05599*(BA$1-$G48)))*OFFSET('Dispersion Model'!$I$72,($B$18-2000)+($G48-BA$1),0),IF($B$3="pm",$H48*(1-EXP(-0.05599*(BA$1-$G48)))*OFFSET('Piston Model'!$I$72,($B$18-2000)+($G48-BA$1),0),"Wrong Code in B3"))),IF($B$3="em",$H48*OFFSET('Exponential Model'!$I$72,($B$18-2000)+($G48-BA$1),0),IF($B$3="dm",$H48*OFFSET('Dispersion Model'!$I$72,($B$18-2000)+($G48-BA$1),0),IF($B$3="pm",$H48*OFFSET('Piston Model'!$I$72,($B$18-2000)+($G48-BA$1),0),"Wrong Code in B3")))),0)</f>
        <v>0</v>
      </c>
      <c r="BB48">
        <f ca="1">IF(BB$1&gt;$G48,IF($B$15="he",IF($B$3="em",$H48*(1-EXP(-0.05599*(BB$1-$G48)))*OFFSET('Exponential Model'!$I$72,($B$18-2000)+($G48-BB$1),0),IF($B$3="dm",$H48*(1-EXP(-0.05599*(BB$1-$G48)))*OFFSET('Dispersion Model'!$I$72,($B$18-2000)+($G48-BB$1),0),IF($B$3="pm",$H48*(1-EXP(-0.05599*(BB$1-$G48)))*OFFSET('Piston Model'!$I$72,($B$18-2000)+($G48-BB$1),0),"Wrong Code in B3"))),IF($B$3="em",$H48*OFFSET('Exponential Model'!$I$72,($B$18-2000)+($G48-BB$1),0),IF($B$3="dm",$H48*OFFSET('Dispersion Model'!$I$72,($B$18-2000)+($G48-BB$1),0),IF($B$3="pm",$H48*OFFSET('Piston Model'!$I$72,($B$18-2000)+($G48-BB$1),0),"Wrong Code in B3")))),0)</f>
        <v>0</v>
      </c>
      <c r="BC48">
        <f ca="1">IF(BC$1&gt;$G48,IF($B$15="he",IF($B$3="em",$H48*(1-EXP(-0.05599*(BC$1-$G48)))*OFFSET('Exponential Model'!$I$72,($B$18-2000)+($G48-BC$1),0),IF($B$3="dm",$H48*(1-EXP(-0.05599*(BC$1-$G48)))*OFFSET('Dispersion Model'!$I$72,($B$18-2000)+($G48-BC$1),0),IF($B$3="pm",$H48*(1-EXP(-0.05599*(BC$1-$G48)))*OFFSET('Piston Model'!$I$72,($B$18-2000)+($G48-BC$1),0),"Wrong Code in B3"))),IF($B$3="em",$H48*OFFSET('Exponential Model'!$I$72,($B$18-2000)+($G48-BC$1),0),IF($B$3="dm",$H48*OFFSET('Dispersion Model'!$I$72,($B$18-2000)+($G48-BC$1),0),IF($B$3="pm",$H48*OFFSET('Piston Model'!$I$72,($B$18-2000)+($G48-BC$1),0),"Wrong Code in B3")))),0)</f>
        <v>0</v>
      </c>
      <c r="BD48">
        <f ca="1">IF(BD$1&gt;$G48,IF($B$15="he",IF($B$3="em",$H48*(1-EXP(-0.05599*(BD$1-$G48)))*OFFSET('Exponential Model'!$I$72,($B$18-2000)+($G48-BD$1),0),IF($B$3="dm",$H48*(1-EXP(-0.05599*(BD$1-$G48)))*OFFSET('Dispersion Model'!$I$72,($B$18-2000)+($G48-BD$1),0),IF($B$3="pm",$H48*(1-EXP(-0.05599*(BD$1-$G48)))*OFFSET('Piston Model'!$I$72,($B$18-2000)+($G48-BD$1),0),"Wrong Code in B3"))),IF($B$3="em",$H48*OFFSET('Exponential Model'!$I$72,($B$18-2000)+($G48-BD$1),0),IF($B$3="dm",$H48*OFFSET('Dispersion Model'!$I$72,($B$18-2000)+($G48-BD$1),0),IF($B$3="pm",$H48*OFFSET('Piston Model'!$I$72,($B$18-2000)+($G48-BD$1),0),"Wrong Code in B3")))),0)</f>
        <v>0</v>
      </c>
      <c r="BE48">
        <f ca="1">IF(BE$1&gt;$G48,IF($B$15="he",IF($B$3="em",$H48*(1-EXP(-0.05599*(BE$1-$G48)))*OFFSET('Exponential Model'!$I$72,($B$18-2000)+($G48-BE$1),0),IF($B$3="dm",$H48*(1-EXP(-0.05599*(BE$1-$G48)))*OFFSET('Dispersion Model'!$I$72,($B$18-2000)+($G48-BE$1),0),IF($B$3="pm",$H48*(1-EXP(-0.05599*(BE$1-$G48)))*OFFSET('Piston Model'!$I$72,($B$18-2000)+($G48-BE$1),0),"Wrong Code in B3"))),IF($B$3="em",$H48*OFFSET('Exponential Model'!$I$72,($B$18-2000)+($G48-BE$1),0),IF($B$3="dm",$H48*OFFSET('Dispersion Model'!$I$72,($B$18-2000)+($G48-BE$1),0),IF($B$3="pm",$H48*OFFSET('Piston Model'!$I$72,($B$18-2000)+($G48-BE$1),0),"Wrong Code in B3")))),0)</f>
        <v>0</v>
      </c>
      <c r="BF48">
        <f ca="1">IF(BF$1&gt;$G48,IF($B$15="he",IF($B$3="em",$H48*(1-EXP(-0.05599*(BF$1-$G48)))*OFFSET('Exponential Model'!$I$72,($B$18-2000)+($G48-BF$1),0),IF($B$3="dm",$H48*(1-EXP(-0.05599*(BF$1-$G48)))*OFFSET('Dispersion Model'!$I$72,($B$18-2000)+($G48-BF$1),0),IF($B$3="pm",$H48*(1-EXP(-0.05599*(BF$1-$G48)))*OFFSET('Piston Model'!$I$72,($B$18-2000)+($G48-BF$1),0),"Wrong Code in B3"))),IF($B$3="em",$H48*OFFSET('Exponential Model'!$I$72,($B$18-2000)+($G48-BF$1),0),IF($B$3="dm",$H48*OFFSET('Dispersion Model'!$I$72,($B$18-2000)+($G48-BF$1),0),IF($B$3="pm",$H48*OFFSET('Piston Model'!$I$72,($B$18-2000)+($G48-BF$1),0),"Wrong Code in B3")))),0)</f>
        <v>0</v>
      </c>
      <c r="BG48">
        <f ca="1">IF(BG$1&gt;$G48,IF($B$15="he",IF($B$3="em",$H48*(1-EXP(-0.05599*(BG$1-$G48)))*OFFSET('Exponential Model'!$I$72,($B$18-2000)+($G48-BG$1),0),IF($B$3="dm",$H48*(1-EXP(-0.05599*(BG$1-$G48)))*OFFSET('Dispersion Model'!$I$72,($B$18-2000)+($G48-BG$1),0),IF($B$3="pm",$H48*(1-EXP(-0.05599*(BG$1-$G48)))*OFFSET('Piston Model'!$I$72,($B$18-2000)+($G48-BG$1),0),"Wrong Code in B3"))),IF($B$3="em",$H48*OFFSET('Exponential Model'!$I$72,($B$18-2000)+($G48-BG$1),0),IF($B$3="dm",$H48*OFFSET('Dispersion Model'!$I$72,($B$18-2000)+($G48-BG$1),0),IF($B$3="pm",$H48*OFFSET('Piston Model'!$I$72,($B$18-2000)+($G48-BG$1),0),"Wrong Code in B3")))),0)</f>
        <v>0</v>
      </c>
    </row>
    <row r="49" spans="7:59" x14ac:dyDescent="0.15">
      <c r="G49">
        <v>1977</v>
      </c>
      <c r="H49">
        <f>IF($B$15="tr",'Tritium Input'!H58,IF($B$15="cfc",'CFC Input'!H58,IF($B$15="kr",'85Kr Input'!H58,IF($B$15="he",'Tritium Input'!H58,"Wrong Code in B12!"))))</f>
        <v>259.60000000000002</v>
      </c>
      <c r="I49">
        <f ca="1">IF(I$1&gt;$G49,IF($B$15="he",IF($B$3="em",$H49*(1-EXP(-0.05599*(I$1-$G49)))*OFFSET('Exponential Model'!$I$72,($B$18-2000)+($G49-I$1),0),IF($B$3="dm",$H49*(1-EXP(-0.05599*(I$1-$G49)))*OFFSET('Dispersion Model'!$I$72,($B$18-2000)+($G49-I$1),0),IF($B$3="pm",$H49*(1-EXP(-0.05599*(I$1-$G49)))*OFFSET('Piston Model'!$I$72,($B$18-2000)+($G49-I$1),0),"Wrong Code in B3"))),IF($B$3="em",$H49*OFFSET('Exponential Model'!$I$72,($B$18-2000)+($G49-I$1),0),IF($B$3="dm",$H49*OFFSET('Dispersion Model'!$I$72,($B$18-2000)+($G49-I$1),0),IF($B$3="pm",$H49*OFFSET('Piston Model'!$I$72,($B$18-2000)+($G49-I$1),0),"Wrong Code in B3")))),0)</f>
        <v>0</v>
      </c>
      <c r="J49">
        <f ca="1">IF(J$1&gt;$G49,IF($B$15="he",IF($B$3="em",$H49*(1-EXP(-0.05599*(J$1-$G49)))*OFFSET('Exponential Model'!$I$72,($B$18-2000)+($G49-J$1),0),IF($B$3="dm",$H49*(1-EXP(-0.05599*(J$1-$G49)))*OFFSET('Dispersion Model'!$I$72,($B$18-2000)+($G49-J$1),0),IF($B$3="pm",$H49*(1-EXP(-0.05599*(J$1-$G49)))*OFFSET('Piston Model'!$I$72,($B$18-2000)+($G49-J$1),0),"Wrong Code in B3"))),IF($B$3="em",$H49*OFFSET('Exponential Model'!$I$72,($B$18-2000)+($G49-J$1),0),IF($B$3="dm",$H49*OFFSET('Dispersion Model'!$I$72,($B$18-2000)+($G49-J$1),0),IF($B$3="pm",$H49*OFFSET('Piston Model'!$I$72,($B$18-2000)+($G49-J$1),0),"Wrong Code in B3")))),0)</f>
        <v>0</v>
      </c>
      <c r="K49">
        <f ca="1">IF(K$1&gt;$G49,IF($B$15="he",IF($B$3="em",$H49*(1-EXP(-0.05599*(K$1-$G49)))*OFFSET('Exponential Model'!$I$72,($B$18-2000)+($G49-K$1),0),IF($B$3="dm",$H49*(1-EXP(-0.05599*(K$1-$G49)))*OFFSET('Dispersion Model'!$I$72,($B$18-2000)+($G49-K$1),0),IF($B$3="pm",$H49*(1-EXP(-0.05599*(K$1-$G49)))*OFFSET('Piston Model'!$I$72,($B$18-2000)+($G49-K$1),0),"Wrong Code in B3"))),IF($B$3="em",$H49*OFFSET('Exponential Model'!$I$72,($B$18-2000)+($G49-K$1),0),IF($B$3="dm",$H49*OFFSET('Dispersion Model'!$I$72,($B$18-2000)+($G49-K$1),0),IF($B$3="pm",$H49*OFFSET('Piston Model'!$I$72,($B$18-2000)+($G49-K$1),0),"Wrong Code in B3")))),0)</f>
        <v>0</v>
      </c>
      <c r="L49">
        <f ca="1">IF(L$1&gt;$G49,IF($B$15="he",IF($B$3="em",$H49*(1-EXP(-0.05599*(L$1-$G49)))*OFFSET('Exponential Model'!$I$72,($B$18-2000)+($G49-L$1),0),IF($B$3="dm",$H49*(1-EXP(-0.05599*(L$1-$G49)))*OFFSET('Dispersion Model'!$I$72,($B$18-2000)+($G49-L$1),0),IF($B$3="pm",$H49*(1-EXP(-0.05599*(L$1-$G49)))*OFFSET('Piston Model'!$I$72,($B$18-2000)+($G49-L$1),0),"Wrong Code in B3"))),IF($B$3="em",$H49*OFFSET('Exponential Model'!$I$72,($B$18-2000)+($G49-L$1),0),IF($B$3="dm",$H49*OFFSET('Dispersion Model'!$I$72,($B$18-2000)+($G49-L$1),0),IF($B$3="pm",$H49*OFFSET('Piston Model'!$I$72,($B$18-2000)+($G49-L$1),0),"Wrong Code in B3")))),0)</f>
        <v>0</v>
      </c>
      <c r="M49">
        <f ca="1">IF(M$1&gt;$G49,IF($B$15="he",IF($B$3="em",$H49*(1-EXP(-0.05599*(M$1-$G49)))*OFFSET('Exponential Model'!$I$72,($B$18-2000)+($G49-M$1),0),IF($B$3="dm",$H49*(1-EXP(-0.05599*(M$1-$G49)))*OFFSET('Dispersion Model'!$I$72,($B$18-2000)+($G49-M$1),0),IF($B$3="pm",$H49*(1-EXP(-0.05599*(M$1-$G49)))*OFFSET('Piston Model'!$I$72,($B$18-2000)+($G49-M$1),0),"Wrong Code in B3"))),IF($B$3="em",$H49*OFFSET('Exponential Model'!$I$72,($B$18-2000)+($G49-M$1),0),IF($B$3="dm",$H49*OFFSET('Dispersion Model'!$I$72,($B$18-2000)+($G49-M$1),0),IF($B$3="pm",$H49*OFFSET('Piston Model'!$I$72,($B$18-2000)+($G49-M$1),0),"Wrong Code in B3")))),0)</f>
        <v>0</v>
      </c>
      <c r="N49">
        <f ca="1">IF(N$1&gt;$G49,IF($B$15="he",IF($B$3="em",$H49*(1-EXP(-0.05599*(N$1-$G49)))*OFFSET('Exponential Model'!$I$72,($B$18-2000)+($G49-N$1),0),IF($B$3="dm",$H49*(1-EXP(-0.05599*(N$1-$G49)))*OFFSET('Dispersion Model'!$I$72,($B$18-2000)+($G49-N$1),0),IF($B$3="pm",$H49*(1-EXP(-0.05599*(N$1-$G49)))*OFFSET('Piston Model'!$I$72,($B$18-2000)+($G49-N$1),0),"Wrong Code in B3"))),IF($B$3="em",$H49*OFFSET('Exponential Model'!$I$72,($B$18-2000)+($G49-N$1),0),IF($B$3="dm",$H49*OFFSET('Dispersion Model'!$I$72,($B$18-2000)+($G49-N$1),0),IF($B$3="pm",$H49*OFFSET('Piston Model'!$I$72,($B$18-2000)+($G49-N$1),0),"Wrong Code in B3")))),0)</f>
        <v>0</v>
      </c>
      <c r="O49">
        <f ca="1">IF(O$1&gt;$G49,IF($B$15="he",IF($B$3="em",$H49*(1-EXP(-0.05599*(O$1-$G49)))*OFFSET('Exponential Model'!$I$72,($B$18-2000)+($G49-O$1),0),IF($B$3="dm",$H49*(1-EXP(-0.05599*(O$1-$G49)))*OFFSET('Dispersion Model'!$I$72,($B$18-2000)+($G49-O$1),0),IF($B$3="pm",$H49*(1-EXP(-0.05599*(O$1-$G49)))*OFFSET('Piston Model'!$I$72,($B$18-2000)+($G49-O$1),0),"Wrong Code in B3"))),IF($B$3="em",$H49*OFFSET('Exponential Model'!$I$72,($B$18-2000)+($G49-O$1),0),IF($B$3="dm",$H49*OFFSET('Dispersion Model'!$I$72,($B$18-2000)+($G49-O$1),0),IF($B$3="pm",$H49*OFFSET('Piston Model'!$I$72,($B$18-2000)+($G49-O$1),0),"Wrong Code in B3")))),0)</f>
        <v>0</v>
      </c>
      <c r="P49">
        <f ca="1">IF(P$1&gt;$G49,IF($B$15="he",IF($B$3="em",$H49*(1-EXP(-0.05599*(P$1-$G49)))*OFFSET('Exponential Model'!$I$72,($B$18-2000)+($G49-P$1),0),IF($B$3="dm",$H49*(1-EXP(-0.05599*(P$1-$G49)))*OFFSET('Dispersion Model'!$I$72,($B$18-2000)+($G49-P$1),0),IF($B$3="pm",$H49*(1-EXP(-0.05599*(P$1-$G49)))*OFFSET('Piston Model'!$I$72,($B$18-2000)+($G49-P$1),0),"Wrong Code in B3"))),IF($B$3="em",$H49*OFFSET('Exponential Model'!$I$72,($B$18-2000)+($G49-P$1),0),IF($B$3="dm",$H49*OFFSET('Dispersion Model'!$I$72,($B$18-2000)+($G49-P$1),0),IF($B$3="pm",$H49*OFFSET('Piston Model'!$I$72,($B$18-2000)+($G49-P$1),0),"Wrong Code in B3")))),0)</f>
        <v>0</v>
      </c>
      <c r="Q49">
        <f ca="1">IF(Q$1&gt;$G49,IF($B$15="he",IF($B$3="em",$H49*(1-EXP(-0.05599*(Q$1-$G49)))*OFFSET('Exponential Model'!$I$72,($B$18-2000)+($G49-Q$1),0),IF($B$3="dm",$H49*(1-EXP(-0.05599*(Q$1-$G49)))*OFFSET('Dispersion Model'!$I$72,($B$18-2000)+($G49-Q$1),0),IF($B$3="pm",$H49*(1-EXP(-0.05599*(Q$1-$G49)))*OFFSET('Piston Model'!$I$72,($B$18-2000)+($G49-Q$1),0),"Wrong Code in B3"))),IF($B$3="em",$H49*OFFSET('Exponential Model'!$I$72,($B$18-2000)+($G49-Q$1),0),IF($B$3="dm",$H49*OFFSET('Dispersion Model'!$I$72,($B$18-2000)+($G49-Q$1),0),IF($B$3="pm",$H49*OFFSET('Piston Model'!$I$72,($B$18-2000)+($G49-Q$1),0),"Wrong Code in B3")))),0)</f>
        <v>0</v>
      </c>
      <c r="R49">
        <f ca="1">IF(R$1&gt;$G49,IF($B$15="he",IF($B$3="em",$H49*(1-EXP(-0.05599*(R$1-$G49)))*OFFSET('Exponential Model'!$I$72,($B$18-2000)+($G49-R$1),0),IF($B$3="dm",$H49*(1-EXP(-0.05599*(R$1-$G49)))*OFFSET('Dispersion Model'!$I$72,($B$18-2000)+($G49-R$1),0),IF($B$3="pm",$H49*(1-EXP(-0.05599*(R$1-$G49)))*OFFSET('Piston Model'!$I$72,($B$18-2000)+($G49-R$1),0),"Wrong Code in B3"))),IF($B$3="em",$H49*OFFSET('Exponential Model'!$I$72,($B$18-2000)+($G49-R$1),0),IF($B$3="dm",$H49*OFFSET('Dispersion Model'!$I$72,($B$18-2000)+($G49-R$1),0),IF($B$3="pm",$H49*OFFSET('Piston Model'!$I$72,($B$18-2000)+($G49-R$1),0),"Wrong Code in B3")))),0)</f>
        <v>0</v>
      </c>
      <c r="S49">
        <f ca="1">IF(S$1&gt;$G49,IF($B$15="he",IF($B$3="em",$H49*(1-EXP(-0.05599*(S$1-$G49)))*OFFSET('Exponential Model'!$I$72,($B$18-2000)+($G49-S$1),0),IF($B$3="dm",$H49*(1-EXP(-0.05599*(S$1-$G49)))*OFFSET('Dispersion Model'!$I$72,($B$18-2000)+($G49-S$1),0),IF($B$3="pm",$H49*(1-EXP(-0.05599*(S$1-$G49)))*OFFSET('Piston Model'!$I$72,($B$18-2000)+($G49-S$1),0),"Wrong Code in B3"))),IF($B$3="em",$H49*OFFSET('Exponential Model'!$I$72,($B$18-2000)+($G49-S$1),0),IF($B$3="dm",$H49*OFFSET('Dispersion Model'!$I$72,($B$18-2000)+($G49-S$1),0),IF($B$3="pm",$H49*OFFSET('Piston Model'!$I$72,($B$18-2000)+($G49-S$1),0),"Wrong Code in B3")))),0)</f>
        <v>0</v>
      </c>
      <c r="T49">
        <f ca="1">IF(T$1&gt;$G49,IF($B$15="he",IF($B$3="em",$H49*(1-EXP(-0.05599*(T$1-$G49)))*OFFSET('Exponential Model'!$I$72,($B$18-2000)+($G49-T$1),0),IF($B$3="dm",$H49*(1-EXP(-0.05599*(T$1-$G49)))*OFFSET('Dispersion Model'!$I$72,($B$18-2000)+($G49-T$1),0),IF($B$3="pm",$H49*(1-EXP(-0.05599*(T$1-$G49)))*OFFSET('Piston Model'!$I$72,($B$18-2000)+($G49-T$1),0),"Wrong Code in B3"))),IF($B$3="em",$H49*OFFSET('Exponential Model'!$I$72,($B$18-2000)+($G49-T$1),0),IF($B$3="dm",$H49*OFFSET('Dispersion Model'!$I$72,($B$18-2000)+($G49-T$1),0),IF($B$3="pm",$H49*OFFSET('Piston Model'!$I$72,($B$18-2000)+($G49-T$1),0),"Wrong Code in B3")))),0)</f>
        <v>0</v>
      </c>
      <c r="U49">
        <f ca="1">IF(U$1&gt;$G49,IF($B$15="he",IF($B$3="em",$H49*(1-EXP(-0.05599*(U$1-$G49)))*OFFSET('Exponential Model'!$I$72,($B$18-2000)+($G49-U$1),0),IF($B$3="dm",$H49*(1-EXP(-0.05599*(U$1-$G49)))*OFFSET('Dispersion Model'!$I$72,($B$18-2000)+($G49-U$1),0),IF($B$3="pm",$H49*(1-EXP(-0.05599*(U$1-$G49)))*OFFSET('Piston Model'!$I$72,($B$18-2000)+($G49-U$1),0),"Wrong Code in B3"))),IF($B$3="em",$H49*OFFSET('Exponential Model'!$I$72,($B$18-2000)+($G49-U$1),0),IF($B$3="dm",$H49*OFFSET('Dispersion Model'!$I$72,($B$18-2000)+($G49-U$1),0),IF($B$3="pm",$H49*OFFSET('Piston Model'!$I$72,($B$18-2000)+($G49-U$1),0),"Wrong Code in B3")))),0)</f>
        <v>0</v>
      </c>
      <c r="V49">
        <f ca="1">IF(V$1&gt;$G49,IF($B$15="he",IF($B$3="em",$H49*(1-EXP(-0.05599*(V$1-$G49)))*OFFSET('Exponential Model'!$I$72,($B$18-2000)+($G49-V$1),0),IF($B$3="dm",$H49*(1-EXP(-0.05599*(V$1-$G49)))*OFFSET('Dispersion Model'!$I$72,($B$18-2000)+($G49-V$1),0),IF($B$3="pm",$H49*(1-EXP(-0.05599*(V$1-$G49)))*OFFSET('Piston Model'!$I$72,($B$18-2000)+($G49-V$1),0),"Wrong Code in B3"))),IF($B$3="em",$H49*OFFSET('Exponential Model'!$I$72,($B$18-2000)+($G49-V$1),0),IF($B$3="dm",$H49*OFFSET('Dispersion Model'!$I$72,($B$18-2000)+($G49-V$1),0),IF($B$3="pm",$H49*OFFSET('Piston Model'!$I$72,($B$18-2000)+($G49-V$1),0),"Wrong Code in B3")))),0)</f>
        <v>0</v>
      </c>
      <c r="W49">
        <f ca="1">IF(W$1&gt;$G49,IF($B$15="he",IF($B$3="em",$H49*(1-EXP(-0.05599*(W$1-$G49)))*OFFSET('Exponential Model'!$I$72,($B$18-2000)+($G49-W$1),0),IF($B$3="dm",$H49*(1-EXP(-0.05599*(W$1-$G49)))*OFFSET('Dispersion Model'!$I$72,($B$18-2000)+($G49-W$1),0),IF($B$3="pm",$H49*(1-EXP(-0.05599*(W$1-$G49)))*OFFSET('Piston Model'!$I$72,($B$18-2000)+($G49-W$1),0),"Wrong Code in B3"))),IF($B$3="em",$H49*OFFSET('Exponential Model'!$I$72,($B$18-2000)+($G49-W$1),0),IF($B$3="dm",$H49*OFFSET('Dispersion Model'!$I$72,($B$18-2000)+($G49-W$1),0),IF($B$3="pm",$H49*OFFSET('Piston Model'!$I$72,($B$18-2000)+($G49-W$1),0),"Wrong Code in B3")))),0)</f>
        <v>0</v>
      </c>
      <c r="X49">
        <f ca="1">IF(X$1&gt;$G49,IF($B$15="he",IF($B$3="em",$H49*(1-EXP(-0.05599*(X$1-$G49)))*OFFSET('Exponential Model'!$I$72,($B$18-2000)+($G49-X$1),0),IF($B$3="dm",$H49*(1-EXP(-0.05599*(X$1-$G49)))*OFFSET('Dispersion Model'!$I$72,($B$18-2000)+($G49-X$1),0),IF($B$3="pm",$H49*(1-EXP(-0.05599*(X$1-$G49)))*OFFSET('Piston Model'!$I$72,($B$18-2000)+($G49-X$1),0),"Wrong Code in B3"))),IF($B$3="em",$H49*OFFSET('Exponential Model'!$I$72,($B$18-2000)+($G49-X$1),0),IF($B$3="dm",$H49*OFFSET('Dispersion Model'!$I$72,($B$18-2000)+($G49-X$1),0),IF($B$3="pm",$H49*OFFSET('Piston Model'!$I$72,($B$18-2000)+($G49-X$1),0),"Wrong Code in B3")))),0)</f>
        <v>0</v>
      </c>
      <c r="Y49">
        <f ca="1">IF(Y$1&gt;$G49,IF($B$15="he",IF($B$3="em",$H49*(1-EXP(-0.05599*(Y$1-$G49)))*OFFSET('Exponential Model'!$I$72,($B$18-2000)+($G49-Y$1),0),IF($B$3="dm",$H49*(1-EXP(-0.05599*(Y$1-$G49)))*OFFSET('Dispersion Model'!$I$72,($B$18-2000)+($G49-Y$1),0),IF($B$3="pm",$H49*(1-EXP(-0.05599*(Y$1-$G49)))*OFFSET('Piston Model'!$I$72,($B$18-2000)+($G49-Y$1),0),"Wrong Code in B3"))),IF($B$3="em",$H49*OFFSET('Exponential Model'!$I$72,($B$18-2000)+($G49-Y$1),0),IF($B$3="dm",$H49*OFFSET('Dispersion Model'!$I$72,($B$18-2000)+($G49-Y$1),0),IF($B$3="pm",$H49*OFFSET('Piston Model'!$I$72,($B$18-2000)+($G49-Y$1),0),"Wrong Code in B3")))),0)</f>
        <v>0</v>
      </c>
      <c r="Z49">
        <f ca="1">IF(Z$1&gt;$G49,IF($B$15="he",IF($B$3="em",$H49*(1-EXP(-0.05599*(Z$1-$G49)))*OFFSET('Exponential Model'!$I$72,($B$18-2000)+($G49-Z$1),0),IF($B$3="dm",$H49*(1-EXP(-0.05599*(Z$1-$G49)))*OFFSET('Dispersion Model'!$I$72,($B$18-2000)+($G49-Z$1),0),IF($B$3="pm",$H49*(1-EXP(-0.05599*(Z$1-$G49)))*OFFSET('Piston Model'!$I$72,($B$18-2000)+($G49-Z$1),0),"Wrong Code in B3"))),IF($B$3="em",$H49*OFFSET('Exponential Model'!$I$72,($B$18-2000)+($G49-Z$1),0),IF($B$3="dm",$H49*OFFSET('Dispersion Model'!$I$72,($B$18-2000)+($G49-Z$1),0),IF($B$3="pm",$H49*OFFSET('Piston Model'!$I$72,($B$18-2000)+($G49-Z$1),0),"Wrong Code in B3")))),0)</f>
        <v>0</v>
      </c>
      <c r="AA49">
        <f ca="1">IF(AA$1&gt;$G49,IF($B$15="he",IF($B$3="em",$H49*(1-EXP(-0.05599*(AA$1-$G49)))*OFFSET('Exponential Model'!$I$72,($B$18-2000)+($G49-AA$1),0),IF($B$3="dm",$H49*(1-EXP(-0.05599*(AA$1-$G49)))*OFFSET('Dispersion Model'!$I$72,($B$18-2000)+($G49-AA$1),0),IF($B$3="pm",$H49*(1-EXP(-0.05599*(AA$1-$G49)))*OFFSET('Piston Model'!$I$72,($B$18-2000)+($G49-AA$1),0),"Wrong Code in B3"))),IF($B$3="em",$H49*OFFSET('Exponential Model'!$I$72,($B$18-2000)+($G49-AA$1),0),IF($B$3="dm",$H49*OFFSET('Dispersion Model'!$I$72,($B$18-2000)+($G49-AA$1),0),IF($B$3="pm",$H49*OFFSET('Piston Model'!$I$72,($B$18-2000)+($G49-AA$1),0),"Wrong Code in B3")))),0)</f>
        <v>0</v>
      </c>
      <c r="AB49">
        <f ca="1">IF(AB$1&gt;$G49,IF($B$15="he",IF($B$3="em",$H49*(1-EXP(-0.05599*(AB$1-$G49)))*OFFSET('Exponential Model'!$I$72,($B$18-2000)+($G49-AB$1),0),IF($B$3="dm",$H49*(1-EXP(-0.05599*(AB$1-$G49)))*OFFSET('Dispersion Model'!$I$72,($B$18-2000)+($G49-AB$1),0),IF($B$3="pm",$H49*(1-EXP(-0.05599*(AB$1-$G49)))*OFFSET('Piston Model'!$I$72,($B$18-2000)+($G49-AB$1),0),"Wrong Code in B3"))),IF($B$3="em",$H49*OFFSET('Exponential Model'!$I$72,($B$18-2000)+($G49-AB$1),0),IF($B$3="dm",$H49*OFFSET('Dispersion Model'!$I$72,($B$18-2000)+($G49-AB$1),0),IF($B$3="pm",$H49*OFFSET('Piston Model'!$I$72,($B$18-2000)+($G49-AB$1),0),"Wrong Code in B3")))),0)</f>
        <v>0</v>
      </c>
      <c r="AC49">
        <f ca="1">IF(AC$1&gt;$G49,IF($B$15="he",IF($B$3="em",$H49*(1-EXP(-0.05599*(AC$1-$G49)))*OFFSET('Exponential Model'!$I$72,($B$18-2000)+($G49-AC$1),0),IF($B$3="dm",$H49*(1-EXP(-0.05599*(AC$1-$G49)))*OFFSET('Dispersion Model'!$I$72,($B$18-2000)+($G49-AC$1),0),IF($B$3="pm",$H49*(1-EXP(-0.05599*(AC$1-$G49)))*OFFSET('Piston Model'!$I$72,($B$18-2000)+($G49-AC$1),0),"Wrong Code in B3"))),IF($B$3="em",$H49*OFFSET('Exponential Model'!$I$72,($B$18-2000)+($G49-AC$1),0),IF($B$3="dm",$H49*OFFSET('Dispersion Model'!$I$72,($B$18-2000)+($G49-AC$1),0),IF($B$3="pm",$H49*OFFSET('Piston Model'!$I$72,($B$18-2000)+($G49-AC$1),0),"Wrong Code in B3")))),0)</f>
        <v>0</v>
      </c>
      <c r="AD49">
        <f ca="1">IF(AD$1&gt;$G49,IF($B$15="he",IF($B$3="em",$H49*(1-EXP(-0.05599*(AD$1-$G49)))*OFFSET('Exponential Model'!$I$72,($B$18-2000)+($G49-AD$1),0),IF($B$3="dm",$H49*(1-EXP(-0.05599*(AD$1-$G49)))*OFFSET('Dispersion Model'!$I$72,($B$18-2000)+($G49-AD$1),0),IF($B$3="pm",$H49*(1-EXP(-0.05599*(AD$1-$G49)))*OFFSET('Piston Model'!$I$72,($B$18-2000)+($G49-AD$1),0),"Wrong Code in B3"))),IF($B$3="em",$H49*OFFSET('Exponential Model'!$I$72,($B$18-2000)+($G49-AD$1),0),IF($B$3="dm",$H49*OFFSET('Dispersion Model'!$I$72,($B$18-2000)+($G49-AD$1),0),IF($B$3="pm",$H49*OFFSET('Piston Model'!$I$72,($B$18-2000)+($G49-AD$1),0),"Wrong Code in B3")))),0)</f>
        <v>0</v>
      </c>
      <c r="AE49">
        <f ca="1">IF(AE$1&gt;$G49,IF($B$15="he",IF($B$3="em",$H49*(1-EXP(-0.05599*(AE$1-$G49)))*OFFSET('Exponential Model'!$I$72,($B$18-2000)+($G49-AE$1),0),IF($B$3="dm",$H49*(1-EXP(-0.05599*(AE$1-$G49)))*OFFSET('Dispersion Model'!$I$72,($B$18-2000)+($G49-AE$1),0),IF($B$3="pm",$H49*(1-EXP(-0.05599*(AE$1-$G49)))*OFFSET('Piston Model'!$I$72,($B$18-2000)+($G49-AE$1),0),"Wrong Code in B3"))),IF($B$3="em",$H49*OFFSET('Exponential Model'!$I$72,($B$18-2000)+($G49-AE$1),0),IF($B$3="dm",$H49*OFFSET('Dispersion Model'!$I$72,($B$18-2000)+($G49-AE$1),0),IF($B$3="pm",$H49*OFFSET('Piston Model'!$I$72,($B$18-2000)+($G49-AE$1),0),"Wrong Code in B3")))),0)</f>
        <v>0</v>
      </c>
      <c r="AF49">
        <f ca="1">IF(AF$1&gt;$G49,IF($B$15="he",IF($B$3="em",$H49*(1-EXP(-0.05599*(AF$1-$G49)))*OFFSET('Exponential Model'!$I$72,($B$18-2000)+($G49-AF$1),0),IF($B$3="dm",$H49*(1-EXP(-0.05599*(AF$1-$G49)))*OFFSET('Dispersion Model'!$I$72,($B$18-2000)+($G49-AF$1),0),IF($B$3="pm",$H49*(1-EXP(-0.05599*(AF$1-$G49)))*OFFSET('Piston Model'!$I$72,($B$18-2000)+($G49-AF$1),0),"Wrong Code in B3"))),IF($B$3="em",$H49*OFFSET('Exponential Model'!$I$72,($B$18-2000)+($G49-AF$1),0),IF($B$3="dm",$H49*OFFSET('Dispersion Model'!$I$72,($B$18-2000)+($G49-AF$1),0),IF($B$3="pm",$H49*OFFSET('Piston Model'!$I$72,($B$18-2000)+($G49-AF$1),0),"Wrong Code in B3")))),0)</f>
        <v>0</v>
      </c>
      <c r="AG49">
        <f ca="1">IF(AG$1&gt;$G49,IF($B$15="he",IF($B$3="em",$H49*(1-EXP(-0.05599*(AG$1-$G49)))*OFFSET('Exponential Model'!$I$72,($B$18-2000)+($G49-AG$1),0),IF($B$3="dm",$H49*(1-EXP(-0.05599*(AG$1-$G49)))*OFFSET('Dispersion Model'!$I$72,($B$18-2000)+($G49-AG$1),0),IF($B$3="pm",$H49*(1-EXP(-0.05599*(AG$1-$G49)))*OFFSET('Piston Model'!$I$72,($B$18-2000)+($G49-AG$1),0),"Wrong Code in B3"))),IF($B$3="em",$H49*OFFSET('Exponential Model'!$I$72,($B$18-2000)+($G49-AG$1),0),IF($B$3="dm",$H49*OFFSET('Dispersion Model'!$I$72,($B$18-2000)+($G49-AG$1),0),IF($B$3="pm",$H49*OFFSET('Piston Model'!$I$72,($B$18-2000)+($G49-AG$1),0),"Wrong Code in B3")))),0)</f>
        <v>0</v>
      </c>
      <c r="AH49">
        <f ca="1">IF(AH$1&gt;$G49,IF($B$15="he",IF($B$3="em",$H49*(1-EXP(-0.05599*(AH$1-$G49)))*OFFSET('Exponential Model'!$I$72,($B$18-2000)+($G49-AH$1),0),IF($B$3="dm",$H49*(1-EXP(-0.05599*(AH$1-$G49)))*OFFSET('Dispersion Model'!$I$72,($B$18-2000)+($G49-AH$1),0),IF($B$3="pm",$H49*(1-EXP(-0.05599*(AH$1-$G49)))*OFFSET('Piston Model'!$I$72,($B$18-2000)+($G49-AH$1),0),"Wrong Code in B3"))),IF($B$3="em",$H49*OFFSET('Exponential Model'!$I$72,($B$18-2000)+($G49-AH$1),0),IF($B$3="dm",$H49*OFFSET('Dispersion Model'!$I$72,($B$18-2000)+($G49-AH$1),0),IF($B$3="pm",$H49*OFFSET('Piston Model'!$I$72,($B$18-2000)+($G49-AH$1),0),"Wrong Code in B3")))),0)</f>
        <v>0</v>
      </c>
      <c r="AI49">
        <f ca="1">IF(AI$1&gt;$G49,IF($B$15="he",IF($B$3="em",$H49*(1-EXP(-0.05599*(AI$1-$G49)))*OFFSET('Exponential Model'!$I$72,($B$18-2000)+($G49-AI$1),0),IF($B$3="dm",$H49*(1-EXP(-0.05599*(AI$1-$G49)))*OFFSET('Dispersion Model'!$I$72,($B$18-2000)+($G49-AI$1),0),IF($B$3="pm",$H49*(1-EXP(-0.05599*(AI$1-$G49)))*OFFSET('Piston Model'!$I$72,($B$18-2000)+($G49-AI$1),0),"Wrong Code in B3"))),IF($B$3="em",$H49*OFFSET('Exponential Model'!$I$72,($B$18-2000)+($G49-AI$1),0),IF($B$3="dm",$H49*OFFSET('Dispersion Model'!$I$72,($B$18-2000)+($G49-AI$1),0),IF($B$3="pm",$H49*OFFSET('Piston Model'!$I$72,($B$18-2000)+($G49-AI$1),0),"Wrong Code in B3")))),0)</f>
        <v>0</v>
      </c>
      <c r="AJ49">
        <f ca="1">IF(AJ$1&gt;$G49,IF($B$15="he",IF($B$3="em",$H49*(1-EXP(-0.05599*(AJ$1-$G49)))*OFFSET('Exponential Model'!$I$72,($B$18-2000)+($G49-AJ$1),0),IF($B$3="dm",$H49*(1-EXP(-0.05599*(AJ$1-$G49)))*OFFSET('Dispersion Model'!$I$72,($B$18-2000)+($G49-AJ$1),0),IF($B$3="pm",$H49*(1-EXP(-0.05599*(AJ$1-$G49)))*OFFSET('Piston Model'!$I$72,($B$18-2000)+($G49-AJ$1),0),"Wrong Code in B3"))),IF($B$3="em",$H49*OFFSET('Exponential Model'!$I$72,($B$18-2000)+($G49-AJ$1),0),IF($B$3="dm",$H49*OFFSET('Dispersion Model'!$I$72,($B$18-2000)+($G49-AJ$1),0),IF($B$3="pm",$H49*OFFSET('Piston Model'!$I$72,($B$18-2000)+($G49-AJ$1),0),"Wrong Code in B3")))),0)</f>
        <v>0</v>
      </c>
      <c r="AK49">
        <f ca="1">IF(AK$1&gt;$G49,IF($B$15="he",IF($B$3="em",$H49*(1-EXP(-0.05599*(AK$1-$G49)))*OFFSET('Exponential Model'!$I$72,($B$18-2000)+($G49-AK$1),0),IF($B$3="dm",$H49*(1-EXP(-0.05599*(AK$1-$G49)))*OFFSET('Dispersion Model'!$I$72,($B$18-2000)+($G49-AK$1),0),IF($B$3="pm",$H49*(1-EXP(-0.05599*(AK$1-$G49)))*OFFSET('Piston Model'!$I$72,($B$18-2000)+($G49-AK$1),0),"Wrong Code in B3"))),IF($B$3="em",$H49*OFFSET('Exponential Model'!$I$72,($B$18-2000)+($G49-AK$1),0),IF($B$3="dm",$H49*OFFSET('Dispersion Model'!$I$72,($B$18-2000)+($G49-AK$1),0),IF($B$3="pm",$H49*OFFSET('Piston Model'!$I$72,($B$18-2000)+($G49-AK$1),0),"Wrong Code in B3")))),0)</f>
        <v>0</v>
      </c>
      <c r="AL49">
        <f ca="1">IF(AL$1&gt;$G49,IF($B$15="he",IF($B$3="em",$H49*(1-EXP(-0.05599*(AL$1-$G49)))*OFFSET('Exponential Model'!$I$72,($B$18-2000)+($G49-AL$1),0),IF($B$3="dm",$H49*(1-EXP(-0.05599*(AL$1-$G49)))*OFFSET('Dispersion Model'!$I$72,($B$18-2000)+($G49-AL$1),0),IF($B$3="pm",$H49*(1-EXP(-0.05599*(AL$1-$G49)))*OFFSET('Piston Model'!$I$72,($B$18-2000)+($G49-AL$1),0),"Wrong Code in B3"))),IF($B$3="em",$H49*OFFSET('Exponential Model'!$I$72,($B$18-2000)+($G49-AL$1),0),IF($B$3="dm",$H49*OFFSET('Dispersion Model'!$I$72,($B$18-2000)+($G49-AL$1),0),IF($B$3="pm",$H49*OFFSET('Piston Model'!$I$72,($B$18-2000)+($G49-AL$1),0),"Wrong Code in B3")))),0)</f>
        <v>0</v>
      </c>
      <c r="AM49">
        <f ca="1">IF(AM$1&gt;$G49,IF($B$15="he",IF($B$3="em",$H49*(1-EXP(-0.05599*(AM$1-$G49)))*OFFSET('Exponential Model'!$I$72,($B$18-2000)+($G49-AM$1),0),IF($B$3="dm",$H49*(1-EXP(-0.05599*(AM$1-$G49)))*OFFSET('Dispersion Model'!$I$72,($B$18-2000)+($G49-AM$1),0),IF($B$3="pm",$H49*(1-EXP(-0.05599*(AM$1-$G49)))*OFFSET('Piston Model'!$I$72,($B$18-2000)+($G49-AM$1),0),"Wrong Code in B3"))),IF($B$3="em",$H49*OFFSET('Exponential Model'!$I$72,($B$18-2000)+($G49-AM$1),0),IF($B$3="dm",$H49*OFFSET('Dispersion Model'!$I$72,($B$18-2000)+($G49-AM$1),0),IF($B$3="pm",$H49*OFFSET('Piston Model'!$I$72,($B$18-2000)+($G49-AM$1),0),"Wrong Code in B3")))),0)</f>
        <v>0</v>
      </c>
      <c r="AN49">
        <f ca="1">IF(AN$1&gt;$G49,IF($B$15="he",IF($B$3="em",$H49*(1-EXP(-0.05599*(AN$1-$G49)))*OFFSET('Exponential Model'!$I$72,($B$18-2000)+($G49-AN$1),0),IF($B$3="dm",$H49*(1-EXP(-0.05599*(AN$1-$G49)))*OFFSET('Dispersion Model'!$I$72,($B$18-2000)+($G49-AN$1),0),IF($B$3="pm",$H49*(1-EXP(-0.05599*(AN$1-$G49)))*OFFSET('Piston Model'!$I$72,($B$18-2000)+($G49-AN$1),0),"Wrong Code in B3"))),IF($B$3="em",$H49*OFFSET('Exponential Model'!$I$72,($B$18-2000)+($G49-AN$1),0),IF($B$3="dm",$H49*OFFSET('Dispersion Model'!$I$72,($B$18-2000)+($G49-AN$1),0),IF($B$3="pm",$H49*OFFSET('Piston Model'!$I$72,($B$18-2000)+($G49-AN$1),0),"Wrong Code in B3")))),0)</f>
        <v>0</v>
      </c>
      <c r="AO49">
        <f ca="1">IF(AO$1&gt;$G49,IF($B$15="he",IF($B$3="em",$H49*(1-EXP(-0.05599*(AO$1-$G49)))*OFFSET('Exponential Model'!$I$72,($B$18-2000)+($G49-AO$1),0),IF($B$3="dm",$H49*(1-EXP(-0.05599*(AO$1-$G49)))*OFFSET('Dispersion Model'!$I$72,($B$18-2000)+($G49-AO$1),0),IF($B$3="pm",$H49*(1-EXP(-0.05599*(AO$1-$G49)))*OFFSET('Piston Model'!$I$72,($B$18-2000)+($G49-AO$1),0),"Wrong Code in B3"))),IF($B$3="em",$H49*OFFSET('Exponential Model'!$I$72,($B$18-2000)+($G49-AO$1),0),IF($B$3="dm",$H49*OFFSET('Dispersion Model'!$I$72,($B$18-2000)+($G49-AO$1),0),IF($B$3="pm",$H49*OFFSET('Piston Model'!$I$72,($B$18-2000)+($G49-AO$1),0),"Wrong Code in B3")))),0)</f>
        <v>0</v>
      </c>
      <c r="AP49">
        <f ca="1">IF(AP$1&gt;$G49,IF($B$15="he",IF($B$3="em",$H49*(1-EXP(-0.05599*(AP$1-$G49)))*OFFSET('Exponential Model'!$I$72,($B$18-2000)+($G49-AP$1),0),IF($B$3="dm",$H49*(1-EXP(-0.05599*(AP$1-$G49)))*OFFSET('Dispersion Model'!$I$72,($B$18-2000)+($G49-AP$1),0),IF($B$3="pm",$H49*(1-EXP(-0.05599*(AP$1-$G49)))*OFFSET('Piston Model'!$I$72,($B$18-2000)+($G49-AP$1),0),"Wrong Code in B3"))),IF($B$3="em",$H49*OFFSET('Exponential Model'!$I$72,($B$18-2000)+($G49-AP$1),0),IF($B$3="dm",$H49*OFFSET('Dispersion Model'!$I$72,($B$18-2000)+($G49-AP$1),0),IF($B$3="pm",$H49*OFFSET('Piston Model'!$I$72,($B$18-2000)+($G49-AP$1),0),"Wrong Code in B3")))),0)</f>
        <v>0</v>
      </c>
      <c r="AQ49">
        <f ca="1">IF(AQ$1&gt;$G49,IF($B$15="he",IF($B$3="em",$H49*(1-EXP(-0.05599*(AQ$1-$G49)))*OFFSET('Exponential Model'!$I$72,($B$18-2000)+($G49-AQ$1),0),IF($B$3="dm",$H49*(1-EXP(-0.05599*(AQ$1-$G49)))*OFFSET('Dispersion Model'!$I$72,($B$18-2000)+($G49-AQ$1),0),IF($B$3="pm",$H49*(1-EXP(-0.05599*(AQ$1-$G49)))*OFFSET('Piston Model'!$I$72,($B$18-2000)+($G49-AQ$1),0),"Wrong Code in B3"))),IF($B$3="em",$H49*OFFSET('Exponential Model'!$I$72,($B$18-2000)+($G49-AQ$1),0),IF($B$3="dm",$H49*OFFSET('Dispersion Model'!$I$72,($B$18-2000)+($G49-AQ$1),0),IF($B$3="pm",$H49*OFFSET('Piston Model'!$I$72,($B$18-2000)+($G49-AQ$1),0),"Wrong Code in B3")))),0)</f>
        <v>0</v>
      </c>
      <c r="AR49">
        <f ca="1">IF(AR$1&gt;$G49,IF($B$15="he",IF($B$3="em",$H49*(1-EXP(-0.05599*(AR$1-$G49)))*OFFSET('Exponential Model'!$I$72,($B$18-2000)+($G49-AR$1),0),IF($B$3="dm",$H49*(1-EXP(-0.05599*(AR$1-$G49)))*OFFSET('Dispersion Model'!$I$72,($B$18-2000)+($G49-AR$1),0),IF($B$3="pm",$H49*(1-EXP(-0.05599*(AR$1-$G49)))*OFFSET('Piston Model'!$I$72,($B$18-2000)+($G49-AR$1),0),"Wrong Code in B3"))),IF($B$3="em",$H49*OFFSET('Exponential Model'!$I$72,($B$18-2000)+($G49-AR$1),0),IF($B$3="dm",$H49*OFFSET('Dispersion Model'!$I$72,($B$18-2000)+($G49-AR$1),0),IF($B$3="pm",$H49*OFFSET('Piston Model'!$I$72,($B$18-2000)+($G49-AR$1),0),"Wrong Code in B3")))),0)</f>
        <v>0</v>
      </c>
      <c r="AS49">
        <f ca="1">IF(AS$1&gt;$G49,IF($B$15="he",IF($B$3="em",$H49*(1-EXP(-0.05599*(AS$1-$G49)))*OFFSET('Exponential Model'!$I$72,($B$18-2000)+($G49-AS$1),0),IF($B$3="dm",$H49*(1-EXP(-0.05599*(AS$1-$G49)))*OFFSET('Dispersion Model'!$I$72,($B$18-2000)+($G49-AS$1),0),IF($B$3="pm",$H49*(1-EXP(-0.05599*(AS$1-$G49)))*OFFSET('Piston Model'!$I$72,($B$18-2000)+($G49-AS$1),0),"Wrong Code in B3"))),IF($B$3="em",$H49*OFFSET('Exponential Model'!$I$72,($B$18-2000)+($G49-AS$1),0),IF($B$3="dm",$H49*OFFSET('Dispersion Model'!$I$72,($B$18-2000)+($G49-AS$1),0),IF($B$3="pm",$H49*OFFSET('Piston Model'!$I$72,($B$18-2000)+($G49-AS$1),0),"Wrong Code in B3")))),0)</f>
        <v>0</v>
      </c>
      <c r="AT49">
        <f ca="1">IF(AT$1&gt;$G49,IF($B$15="he",IF($B$3="em",$H49*(1-EXP(-0.05599*(AT$1-$G49)))*OFFSET('Exponential Model'!$I$72,($B$18-2000)+($G49-AT$1),0),IF($B$3="dm",$H49*(1-EXP(-0.05599*(AT$1-$G49)))*OFFSET('Dispersion Model'!$I$72,($B$18-2000)+($G49-AT$1),0),IF($B$3="pm",$H49*(1-EXP(-0.05599*(AT$1-$G49)))*OFFSET('Piston Model'!$I$72,($B$18-2000)+($G49-AT$1),0),"Wrong Code in B3"))),IF($B$3="em",$H49*OFFSET('Exponential Model'!$I$72,($B$18-2000)+($G49-AT$1),0),IF($B$3="dm",$H49*OFFSET('Dispersion Model'!$I$72,($B$18-2000)+($G49-AT$1),0),IF($B$3="pm",$H49*OFFSET('Piston Model'!$I$72,($B$18-2000)+($G49-AT$1),0),"Wrong Code in B3")))),0)</f>
        <v>259.60000000000002</v>
      </c>
      <c r="AU49">
        <f ca="1">IF(AU$1&gt;$G49,IF($B$15="he",IF($B$3="em",$H49*(1-EXP(-0.05599*(AU$1-$G49)))*OFFSET('Exponential Model'!$I$72,($B$18-2000)+($G49-AU$1),0),IF($B$3="dm",$H49*(1-EXP(-0.05599*(AU$1-$G49)))*OFFSET('Dispersion Model'!$I$72,($B$18-2000)+($G49-AU$1),0),IF($B$3="pm",$H49*(1-EXP(-0.05599*(AU$1-$G49)))*OFFSET('Piston Model'!$I$72,($B$18-2000)+($G49-AU$1),0),"Wrong Code in B3"))),IF($B$3="em",$H49*OFFSET('Exponential Model'!$I$72,($B$18-2000)+($G49-AU$1),0),IF($B$3="dm",$H49*OFFSET('Dispersion Model'!$I$72,($B$18-2000)+($G49-AU$1),0),IF($B$3="pm",$H49*OFFSET('Piston Model'!$I$72,($B$18-2000)+($G49-AU$1),0),"Wrong Code in B3")))),0)</f>
        <v>0</v>
      </c>
      <c r="AV49">
        <f ca="1">IF(AV$1&gt;$G49,IF($B$15="he",IF($B$3="em",$H49*(1-EXP(-0.05599*(AV$1-$G49)))*OFFSET('Exponential Model'!$I$72,($B$18-2000)+($G49-AV$1),0),IF($B$3="dm",$H49*(1-EXP(-0.05599*(AV$1-$G49)))*OFFSET('Dispersion Model'!$I$72,($B$18-2000)+($G49-AV$1),0),IF($B$3="pm",$H49*(1-EXP(-0.05599*(AV$1-$G49)))*OFFSET('Piston Model'!$I$72,($B$18-2000)+($G49-AV$1),0),"Wrong Code in B3"))),IF($B$3="em",$H49*OFFSET('Exponential Model'!$I$72,($B$18-2000)+($G49-AV$1),0),IF($B$3="dm",$H49*OFFSET('Dispersion Model'!$I$72,($B$18-2000)+($G49-AV$1),0),IF($B$3="pm",$H49*OFFSET('Piston Model'!$I$72,($B$18-2000)+($G49-AV$1),0),"Wrong Code in B3")))),0)</f>
        <v>0</v>
      </c>
      <c r="AW49">
        <f ca="1">IF(AW$1&gt;$G49,IF($B$15="he",IF($B$3="em",$H49*(1-EXP(-0.05599*(AW$1-$G49)))*OFFSET('Exponential Model'!$I$72,($B$18-2000)+($G49-AW$1),0),IF($B$3="dm",$H49*(1-EXP(-0.05599*(AW$1-$G49)))*OFFSET('Dispersion Model'!$I$72,($B$18-2000)+($G49-AW$1),0),IF($B$3="pm",$H49*(1-EXP(-0.05599*(AW$1-$G49)))*OFFSET('Piston Model'!$I$72,($B$18-2000)+($G49-AW$1),0),"Wrong Code in B3"))),IF($B$3="em",$H49*OFFSET('Exponential Model'!$I$72,($B$18-2000)+($G49-AW$1),0),IF($B$3="dm",$H49*OFFSET('Dispersion Model'!$I$72,($B$18-2000)+($G49-AW$1),0),IF($B$3="pm",$H49*OFFSET('Piston Model'!$I$72,($B$18-2000)+($G49-AW$1),0),"Wrong Code in B3")))),0)</f>
        <v>0</v>
      </c>
      <c r="AX49">
        <f ca="1">IF(AX$1&gt;$G49,IF($B$15="he",IF($B$3="em",$H49*(1-EXP(-0.05599*(AX$1-$G49)))*OFFSET('Exponential Model'!$I$72,($B$18-2000)+($G49-AX$1),0),IF($B$3="dm",$H49*(1-EXP(-0.05599*(AX$1-$G49)))*OFFSET('Dispersion Model'!$I$72,($B$18-2000)+($G49-AX$1),0),IF($B$3="pm",$H49*(1-EXP(-0.05599*(AX$1-$G49)))*OFFSET('Piston Model'!$I$72,($B$18-2000)+($G49-AX$1),0),"Wrong Code in B3"))),IF($B$3="em",$H49*OFFSET('Exponential Model'!$I$72,($B$18-2000)+($G49-AX$1),0),IF($B$3="dm",$H49*OFFSET('Dispersion Model'!$I$72,($B$18-2000)+($G49-AX$1),0),IF($B$3="pm",$H49*OFFSET('Piston Model'!$I$72,($B$18-2000)+($G49-AX$1),0),"Wrong Code in B3")))),0)</f>
        <v>0</v>
      </c>
      <c r="AY49">
        <f ca="1">IF(AY$1&gt;$G49,IF($B$15="he",IF($B$3="em",$H49*(1-EXP(-0.05599*(AY$1-$G49)))*OFFSET('Exponential Model'!$I$72,($B$18-2000)+($G49-AY$1),0),IF($B$3="dm",$H49*(1-EXP(-0.05599*(AY$1-$G49)))*OFFSET('Dispersion Model'!$I$72,($B$18-2000)+($G49-AY$1),0),IF($B$3="pm",$H49*(1-EXP(-0.05599*(AY$1-$G49)))*OFFSET('Piston Model'!$I$72,($B$18-2000)+($G49-AY$1),0),"Wrong Code in B3"))),IF($B$3="em",$H49*OFFSET('Exponential Model'!$I$72,($B$18-2000)+($G49-AY$1),0),IF($B$3="dm",$H49*OFFSET('Dispersion Model'!$I$72,($B$18-2000)+($G49-AY$1),0),IF($B$3="pm",$H49*OFFSET('Piston Model'!$I$72,($B$18-2000)+($G49-AY$1),0),"Wrong Code in B3")))),0)</f>
        <v>0</v>
      </c>
      <c r="AZ49">
        <f ca="1">IF(AZ$1&gt;$G49,IF($B$15="he",IF($B$3="em",$H49*(1-EXP(-0.05599*(AZ$1-$G49)))*OFFSET('Exponential Model'!$I$72,($B$18-2000)+($G49-AZ$1),0),IF($B$3="dm",$H49*(1-EXP(-0.05599*(AZ$1-$G49)))*OFFSET('Dispersion Model'!$I$72,($B$18-2000)+($G49-AZ$1),0),IF($B$3="pm",$H49*(1-EXP(-0.05599*(AZ$1-$G49)))*OFFSET('Piston Model'!$I$72,($B$18-2000)+($G49-AZ$1),0),"Wrong Code in B3"))),IF($B$3="em",$H49*OFFSET('Exponential Model'!$I$72,($B$18-2000)+($G49-AZ$1),0),IF($B$3="dm",$H49*OFFSET('Dispersion Model'!$I$72,($B$18-2000)+($G49-AZ$1),0),IF($B$3="pm",$H49*OFFSET('Piston Model'!$I$72,($B$18-2000)+($G49-AZ$1),0),"Wrong Code in B3")))),0)</f>
        <v>0</v>
      </c>
      <c r="BA49">
        <f ca="1">IF(BA$1&gt;$G49,IF($B$15="he",IF($B$3="em",$H49*(1-EXP(-0.05599*(BA$1-$G49)))*OFFSET('Exponential Model'!$I$72,($B$18-2000)+($G49-BA$1),0),IF($B$3="dm",$H49*(1-EXP(-0.05599*(BA$1-$G49)))*OFFSET('Dispersion Model'!$I$72,($B$18-2000)+($G49-BA$1),0),IF($B$3="pm",$H49*(1-EXP(-0.05599*(BA$1-$G49)))*OFFSET('Piston Model'!$I$72,($B$18-2000)+($G49-BA$1),0),"Wrong Code in B3"))),IF($B$3="em",$H49*OFFSET('Exponential Model'!$I$72,($B$18-2000)+($G49-BA$1),0),IF($B$3="dm",$H49*OFFSET('Dispersion Model'!$I$72,($B$18-2000)+($G49-BA$1),0),IF($B$3="pm",$H49*OFFSET('Piston Model'!$I$72,($B$18-2000)+($G49-BA$1),0),"Wrong Code in B3")))),0)</f>
        <v>0</v>
      </c>
      <c r="BB49">
        <f ca="1">IF(BB$1&gt;$G49,IF($B$15="he",IF($B$3="em",$H49*(1-EXP(-0.05599*(BB$1-$G49)))*OFFSET('Exponential Model'!$I$72,($B$18-2000)+($G49-BB$1),0),IF($B$3="dm",$H49*(1-EXP(-0.05599*(BB$1-$G49)))*OFFSET('Dispersion Model'!$I$72,($B$18-2000)+($G49-BB$1),0),IF($B$3="pm",$H49*(1-EXP(-0.05599*(BB$1-$G49)))*OFFSET('Piston Model'!$I$72,($B$18-2000)+($G49-BB$1),0),"Wrong Code in B3"))),IF($B$3="em",$H49*OFFSET('Exponential Model'!$I$72,($B$18-2000)+($G49-BB$1),0),IF($B$3="dm",$H49*OFFSET('Dispersion Model'!$I$72,($B$18-2000)+($G49-BB$1),0),IF($B$3="pm",$H49*OFFSET('Piston Model'!$I$72,($B$18-2000)+($G49-BB$1),0),"Wrong Code in B3")))),0)</f>
        <v>0</v>
      </c>
      <c r="BC49">
        <f ca="1">IF(BC$1&gt;$G49,IF($B$15="he",IF($B$3="em",$H49*(1-EXP(-0.05599*(BC$1-$G49)))*OFFSET('Exponential Model'!$I$72,($B$18-2000)+($G49-BC$1),0),IF($B$3="dm",$H49*(1-EXP(-0.05599*(BC$1-$G49)))*OFFSET('Dispersion Model'!$I$72,($B$18-2000)+($G49-BC$1),0),IF($B$3="pm",$H49*(1-EXP(-0.05599*(BC$1-$G49)))*OFFSET('Piston Model'!$I$72,($B$18-2000)+($G49-BC$1),0),"Wrong Code in B3"))),IF($B$3="em",$H49*OFFSET('Exponential Model'!$I$72,($B$18-2000)+($G49-BC$1),0),IF($B$3="dm",$H49*OFFSET('Dispersion Model'!$I$72,($B$18-2000)+($G49-BC$1),0),IF($B$3="pm",$H49*OFFSET('Piston Model'!$I$72,($B$18-2000)+($G49-BC$1),0),"Wrong Code in B3")))),0)</f>
        <v>0</v>
      </c>
      <c r="BD49">
        <f ca="1">IF(BD$1&gt;$G49,IF($B$15="he",IF($B$3="em",$H49*(1-EXP(-0.05599*(BD$1-$G49)))*OFFSET('Exponential Model'!$I$72,($B$18-2000)+($G49-BD$1),0),IF($B$3="dm",$H49*(1-EXP(-0.05599*(BD$1-$G49)))*OFFSET('Dispersion Model'!$I$72,($B$18-2000)+($G49-BD$1),0),IF($B$3="pm",$H49*(1-EXP(-0.05599*(BD$1-$G49)))*OFFSET('Piston Model'!$I$72,($B$18-2000)+($G49-BD$1),0),"Wrong Code in B3"))),IF($B$3="em",$H49*OFFSET('Exponential Model'!$I$72,($B$18-2000)+($G49-BD$1),0),IF($B$3="dm",$H49*OFFSET('Dispersion Model'!$I$72,($B$18-2000)+($G49-BD$1),0),IF($B$3="pm",$H49*OFFSET('Piston Model'!$I$72,($B$18-2000)+($G49-BD$1),0),"Wrong Code in B3")))),0)</f>
        <v>0</v>
      </c>
      <c r="BE49">
        <f ca="1">IF(BE$1&gt;$G49,IF($B$15="he",IF($B$3="em",$H49*(1-EXP(-0.05599*(BE$1-$G49)))*OFFSET('Exponential Model'!$I$72,($B$18-2000)+($G49-BE$1),0),IF($B$3="dm",$H49*(1-EXP(-0.05599*(BE$1-$G49)))*OFFSET('Dispersion Model'!$I$72,($B$18-2000)+($G49-BE$1),0),IF($B$3="pm",$H49*(1-EXP(-0.05599*(BE$1-$G49)))*OFFSET('Piston Model'!$I$72,($B$18-2000)+($G49-BE$1),0),"Wrong Code in B3"))),IF($B$3="em",$H49*OFFSET('Exponential Model'!$I$72,($B$18-2000)+($G49-BE$1),0),IF($B$3="dm",$H49*OFFSET('Dispersion Model'!$I$72,($B$18-2000)+($G49-BE$1),0),IF($B$3="pm",$H49*OFFSET('Piston Model'!$I$72,($B$18-2000)+($G49-BE$1),0),"Wrong Code in B3")))),0)</f>
        <v>0</v>
      </c>
      <c r="BF49">
        <f ca="1">IF(BF$1&gt;$G49,IF($B$15="he",IF($B$3="em",$H49*(1-EXP(-0.05599*(BF$1-$G49)))*OFFSET('Exponential Model'!$I$72,($B$18-2000)+($G49-BF$1),0),IF($B$3="dm",$H49*(1-EXP(-0.05599*(BF$1-$G49)))*OFFSET('Dispersion Model'!$I$72,($B$18-2000)+($G49-BF$1),0),IF($B$3="pm",$H49*(1-EXP(-0.05599*(BF$1-$G49)))*OFFSET('Piston Model'!$I$72,($B$18-2000)+($G49-BF$1),0),"Wrong Code in B3"))),IF($B$3="em",$H49*OFFSET('Exponential Model'!$I$72,($B$18-2000)+($G49-BF$1),0),IF($B$3="dm",$H49*OFFSET('Dispersion Model'!$I$72,($B$18-2000)+($G49-BF$1),0),IF($B$3="pm",$H49*OFFSET('Piston Model'!$I$72,($B$18-2000)+($G49-BF$1),0),"Wrong Code in B3")))),0)</f>
        <v>0</v>
      </c>
      <c r="BG49">
        <f ca="1">IF(BG$1&gt;$G49,IF($B$15="he",IF($B$3="em",$H49*(1-EXP(-0.05599*(BG$1-$G49)))*OFFSET('Exponential Model'!$I$72,($B$18-2000)+($G49-BG$1),0),IF($B$3="dm",$H49*(1-EXP(-0.05599*(BG$1-$G49)))*OFFSET('Dispersion Model'!$I$72,($B$18-2000)+($G49-BG$1),0),IF($B$3="pm",$H49*(1-EXP(-0.05599*(BG$1-$G49)))*OFFSET('Piston Model'!$I$72,($B$18-2000)+($G49-BG$1),0),"Wrong Code in B3"))),IF($B$3="em",$H49*OFFSET('Exponential Model'!$I$72,($B$18-2000)+($G49-BG$1),0),IF($B$3="dm",$H49*OFFSET('Dispersion Model'!$I$72,($B$18-2000)+($G49-BG$1),0),IF($B$3="pm",$H49*OFFSET('Piston Model'!$I$72,($B$18-2000)+($G49-BG$1),0),"Wrong Code in B3")))),0)</f>
        <v>0</v>
      </c>
    </row>
    <row r="50" spans="7:59" x14ac:dyDescent="0.15">
      <c r="G50">
        <v>1978</v>
      </c>
      <c r="H50">
        <f>IF($B$15="tr",'Tritium Input'!H59,IF($B$15="cfc",'CFC Input'!H59,IF($B$15="kr",'85Kr Input'!H59,IF($B$15="he",'Tritium Input'!H59,"Wrong Code in B12!"))))</f>
        <v>278.39999999999998</v>
      </c>
      <c r="I50">
        <f ca="1">IF(I$1&gt;$G50,IF($B$15="he",IF($B$3="em",$H50*(1-EXP(-0.05599*(I$1-$G50)))*OFFSET('Exponential Model'!$I$72,($B$18-2000)+($G50-I$1),0),IF($B$3="dm",$H50*(1-EXP(-0.05599*(I$1-$G50)))*OFFSET('Dispersion Model'!$I$72,($B$18-2000)+($G50-I$1),0),IF($B$3="pm",$H50*(1-EXP(-0.05599*(I$1-$G50)))*OFFSET('Piston Model'!$I$72,($B$18-2000)+($G50-I$1),0),"Wrong Code in B3"))),IF($B$3="em",$H50*OFFSET('Exponential Model'!$I$72,($B$18-2000)+($G50-I$1),0),IF($B$3="dm",$H50*OFFSET('Dispersion Model'!$I$72,($B$18-2000)+($G50-I$1),0),IF($B$3="pm",$H50*OFFSET('Piston Model'!$I$72,($B$18-2000)+($G50-I$1),0),"Wrong Code in B3")))),0)</f>
        <v>0</v>
      </c>
      <c r="J50">
        <f ca="1">IF(J$1&gt;$G50,IF($B$15="he",IF($B$3="em",$H50*(1-EXP(-0.05599*(J$1-$G50)))*OFFSET('Exponential Model'!$I$72,($B$18-2000)+($G50-J$1),0),IF($B$3="dm",$H50*(1-EXP(-0.05599*(J$1-$G50)))*OFFSET('Dispersion Model'!$I$72,($B$18-2000)+($G50-J$1),0),IF($B$3="pm",$H50*(1-EXP(-0.05599*(J$1-$G50)))*OFFSET('Piston Model'!$I$72,($B$18-2000)+($G50-J$1),0),"Wrong Code in B3"))),IF($B$3="em",$H50*OFFSET('Exponential Model'!$I$72,($B$18-2000)+($G50-J$1),0),IF($B$3="dm",$H50*OFFSET('Dispersion Model'!$I$72,($B$18-2000)+($G50-J$1),0),IF($B$3="pm",$H50*OFFSET('Piston Model'!$I$72,($B$18-2000)+($G50-J$1),0),"Wrong Code in B3")))),0)</f>
        <v>0</v>
      </c>
      <c r="K50">
        <f ca="1">IF(K$1&gt;$G50,IF($B$15="he",IF($B$3="em",$H50*(1-EXP(-0.05599*(K$1-$G50)))*OFFSET('Exponential Model'!$I$72,($B$18-2000)+($G50-K$1),0),IF($B$3="dm",$H50*(1-EXP(-0.05599*(K$1-$G50)))*OFFSET('Dispersion Model'!$I$72,($B$18-2000)+($G50-K$1),0),IF($B$3="pm",$H50*(1-EXP(-0.05599*(K$1-$G50)))*OFFSET('Piston Model'!$I$72,($B$18-2000)+($G50-K$1),0),"Wrong Code in B3"))),IF($B$3="em",$H50*OFFSET('Exponential Model'!$I$72,($B$18-2000)+($G50-K$1),0),IF($B$3="dm",$H50*OFFSET('Dispersion Model'!$I$72,($B$18-2000)+($G50-K$1),0),IF($B$3="pm",$H50*OFFSET('Piston Model'!$I$72,($B$18-2000)+($G50-K$1),0),"Wrong Code in B3")))),0)</f>
        <v>0</v>
      </c>
      <c r="L50">
        <f ca="1">IF(L$1&gt;$G50,IF($B$15="he",IF($B$3="em",$H50*(1-EXP(-0.05599*(L$1-$G50)))*OFFSET('Exponential Model'!$I$72,($B$18-2000)+($G50-L$1),0),IF($B$3="dm",$H50*(1-EXP(-0.05599*(L$1-$G50)))*OFFSET('Dispersion Model'!$I$72,($B$18-2000)+($G50-L$1),0),IF($B$3="pm",$H50*(1-EXP(-0.05599*(L$1-$G50)))*OFFSET('Piston Model'!$I$72,($B$18-2000)+($G50-L$1),0),"Wrong Code in B3"))),IF($B$3="em",$H50*OFFSET('Exponential Model'!$I$72,($B$18-2000)+($G50-L$1),0),IF($B$3="dm",$H50*OFFSET('Dispersion Model'!$I$72,($B$18-2000)+($G50-L$1),0),IF($B$3="pm",$H50*OFFSET('Piston Model'!$I$72,($B$18-2000)+($G50-L$1),0),"Wrong Code in B3")))),0)</f>
        <v>0</v>
      </c>
      <c r="M50">
        <f ca="1">IF(M$1&gt;$G50,IF($B$15="he",IF($B$3="em",$H50*(1-EXP(-0.05599*(M$1-$G50)))*OFFSET('Exponential Model'!$I$72,($B$18-2000)+($G50-M$1),0),IF($B$3="dm",$H50*(1-EXP(-0.05599*(M$1-$G50)))*OFFSET('Dispersion Model'!$I$72,($B$18-2000)+($G50-M$1),0),IF($B$3="pm",$H50*(1-EXP(-0.05599*(M$1-$G50)))*OFFSET('Piston Model'!$I$72,($B$18-2000)+($G50-M$1),0),"Wrong Code in B3"))),IF($B$3="em",$H50*OFFSET('Exponential Model'!$I$72,($B$18-2000)+($G50-M$1),0),IF($B$3="dm",$H50*OFFSET('Dispersion Model'!$I$72,($B$18-2000)+($G50-M$1),0),IF($B$3="pm",$H50*OFFSET('Piston Model'!$I$72,($B$18-2000)+($G50-M$1),0),"Wrong Code in B3")))),0)</f>
        <v>0</v>
      </c>
      <c r="N50">
        <f ca="1">IF(N$1&gt;$G50,IF($B$15="he",IF($B$3="em",$H50*(1-EXP(-0.05599*(N$1-$G50)))*OFFSET('Exponential Model'!$I$72,($B$18-2000)+($G50-N$1),0),IF($B$3="dm",$H50*(1-EXP(-0.05599*(N$1-$G50)))*OFFSET('Dispersion Model'!$I$72,($B$18-2000)+($G50-N$1),0),IF($B$3="pm",$H50*(1-EXP(-0.05599*(N$1-$G50)))*OFFSET('Piston Model'!$I$72,($B$18-2000)+($G50-N$1),0),"Wrong Code in B3"))),IF($B$3="em",$H50*OFFSET('Exponential Model'!$I$72,($B$18-2000)+($G50-N$1),0),IF($B$3="dm",$H50*OFFSET('Dispersion Model'!$I$72,($B$18-2000)+($G50-N$1),0),IF($B$3="pm",$H50*OFFSET('Piston Model'!$I$72,($B$18-2000)+($G50-N$1),0),"Wrong Code in B3")))),0)</f>
        <v>0</v>
      </c>
      <c r="O50">
        <f ca="1">IF(O$1&gt;$G50,IF($B$15="he",IF($B$3="em",$H50*(1-EXP(-0.05599*(O$1-$G50)))*OFFSET('Exponential Model'!$I$72,($B$18-2000)+($G50-O$1),0),IF($B$3="dm",$H50*(1-EXP(-0.05599*(O$1-$G50)))*OFFSET('Dispersion Model'!$I$72,($B$18-2000)+($G50-O$1),0),IF($B$3="pm",$H50*(1-EXP(-0.05599*(O$1-$G50)))*OFFSET('Piston Model'!$I$72,($B$18-2000)+($G50-O$1),0),"Wrong Code in B3"))),IF($B$3="em",$H50*OFFSET('Exponential Model'!$I$72,($B$18-2000)+($G50-O$1),0),IF($B$3="dm",$H50*OFFSET('Dispersion Model'!$I$72,($B$18-2000)+($G50-O$1),0),IF($B$3="pm",$H50*OFFSET('Piston Model'!$I$72,($B$18-2000)+($G50-O$1),0),"Wrong Code in B3")))),0)</f>
        <v>0</v>
      </c>
      <c r="P50">
        <f ca="1">IF(P$1&gt;$G50,IF($B$15="he",IF($B$3="em",$H50*(1-EXP(-0.05599*(P$1-$G50)))*OFFSET('Exponential Model'!$I$72,($B$18-2000)+($G50-P$1),0),IF($B$3="dm",$H50*(1-EXP(-0.05599*(P$1-$G50)))*OFFSET('Dispersion Model'!$I$72,($B$18-2000)+($G50-P$1),0),IF($B$3="pm",$H50*(1-EXP(-0.05599*(P$1-$G50)))*OFFSET('Piston Model'!$I$72,($B$18-2000)+($G50-P$1),0),"Wrong Code in B3"))),IF($B$3="em",$H50*OFFSET('Exponential Model'!$I$72,($B$18-2000)+($G50-P$1),0),IF($B$3="dm",$H50*OFFSET('Dispersion Model'!$I$72,($B$18-2000)+($G50-P$1),0),IF($B$3="pm",$H50*OFFSET('Piston Model'!$I$72,($B$18-2000)+($G50-P$1),0),"Wrong Code in B3")))),0)</f>
        <v>0</v>
      </c>
      <c r="Q50">
        <f ca="1">IF(Q$1&gt;$G50,IF($B$15="he",IF($B$3="em",$H50*(1-EXP(-0.05599*(Q$1-$G50)))*OFFSET('Exponential Model'!$I$72,($B$18-2000)+($G50-Q$1),0),IF($B$3="dm",$H50*(1-EXP(-0.05599*(Q$1-$G50)))*OFFSET('Dispersion Model'!$I$72,($B$18-2000)+($G50-Q$1),0),IF($B$3="pm",$H50*(1-EXP(-0.05599*(Q$1-$G50)))*OFFSET('Piston Model'!$I$72,($B$18-2000)+($G50-Q$1),0),"Wrong Code in B3"))),IF($B$3="em",$H50*OFFSET('Exponential Model'!$I$72,($B$18-2000)+($G50-Q$1),0),IF($B$3="dm",$H50*OFFSET('Dispersion Model'!$I$72,($B$18-2000)+($G50-Q$1),0),IF($B$3="pm",$H50*OFFSET('Piston Model'!$I$72,($B$18-2000)+($G50-Q$1),0),"Wrong Code in B3")))),0)</f>
        <v>0</v>
      </c>
      <c r="R50">
        <f ca="1">IF(R$1&gt;$G50,IF($B$15="he",IF($B$3="em",$H50*(1-EXP(-0.05599*(R$1-$G50)))*OFFSET('Exponential Model'!$I$72,($B$18-2000)+($G50-R$1),0),IF($B$3="dm",$H50*(1-EXP(-0.05599*(R$1-$G50)))*OFFSET('Dispersion Model'!$I$72,($B$18-2000)+($G50-R$1),0),IF($B$3="pm",$H50*(1-EXP(-0.05599*(R$1-$G50)))*OFFSET('Piston Model'!$I$72,($B$18-2000)+($G50-R$1),0),"Wrong Code in B3"))),IF($B$3="em",$H50*OFFSET('Exponential Model'!$I$72,($B$18-2000)+($G50-R$1),0),IF($B$3="dm",$H50*OFFSET('Dispersion Model'!$I$72,($B$18-2000)+($G50-R$1),0),IF($B$3="pm",$H50*OFFSET('Piston Model'!$I$72,($B$18-2000)+($G50-R$1),0),"Wrong Code in B3")))),0)</f>
        <v>0</v>
      </c>
      <c r="S50">
        <f ca="1">IF(S$1&gt;$G50,IF($B$15="he",IF($B$3="em",$H50*(1-EXP(-0.05599*(S$1-$G50)))*OFFSET('Exponential Model'!$I$72,($B$18-2000)+($G50-S$1),0),IF($B$3="dm",$H50*(1-EXP(-0.05599*(S$1-$G50)))*OFFSET('Dispersion Model'!$I$72,($B$18-2000)+($G50-S$1),0),IF($B$3="pm",$H50*(1-EXP(-0.05599*(S$1-$G50)))*OFFSET('Piston Model'!$I$72,($B$18-2000)+($G50-S$1),0),"Wrong Code in B3"))),IF($B$3="em",$H50*OFFSET('Exponential Model'!$I$72,($B$18-2000)+($G50-S$1),0),IF($B$3="dm",$H50*OFFSET('Dispersion Model'!$I$72,($B$18-2000)+($G50-S$1),0),IF($B$3="pm",$H50*OFFSET('Piston Model'!$I$72,($B$18-2000)+($G50-S$1),0),"Wrong Code in B3")))),0)</f>
        <v>0</v>
      </c>
      <c r="T50">
        <f ca="1">IF(T$1&gt;$G50,IF($B$15="he",IF($B$3="em",$H50*(1-EXP(-0.05599*(T$1-$G50)))*OFFSET('Exponential Model'!$I$72,($B$18-2000)+($G50-T$1),0),IF($B$3="dm",$H50*(1-EXP(-0.05599*(T$1-$G50)))*OFFSET('Dispersion Model'!$I$72,($B$18-2000)+($G50-T$1),0),IF($B$3="pm",$H50*(1-EXP(-0.05599*(T$1-$G50)))*OFFSET('Piston Model'!$I$72,($B$18-2000)+($G50-T$1),0),"Wrong Code in B3"))),IF($B$3="em",$H50*OFFSET('Exponential Model'!$I$72,($B$18-2000)+($G50-T$1),0),IF($B$3="dm",$H50*OFFSET('Dispersion Model'!$I$72,($B$18-2000)+($G50-T$1),0),IF($B$3="pm",$H50*OFFSET('Piston Model'!$I$72,($B$18-2000)+($G50-T$1),0),"Wrong Code in B3")))),0)</f>
        <v>0</v>
      </c>
      <c r="U50">
        <f ca="1">IF(U$1&gt;$G50,IF($B$15="he",IF($B$3="em",$H50*(1-EXP(-0.05599*(U$1-$G50)))*OFFSET('Exponential Model'!$I$72,($B$18-2000)+($G50-U$1),0),IF($B$3="dm",$H50*(1-EXP(-0.05599*(U$1-$G50)))*OFFSET('Dispersion Model'!$I$72,($B$18-2000)+($G50-U$1),0),IF($B$3="pm",$H50*(1-EXP(-0.05599*(U$1-$G50)))*OFFSET('Piston Model'!$I$72,($B$18-2000)+($G50-U$1),0),"Wrong Code in B3"))),IF($B$3="em",$H50*OFFSET('Exponential Model'!$I$72,($B$18-2000)+($G50-U$1),0),IF($B$3="dm",$H50*OFFSET('Dispersion Model'!$I$72,($B$18-2000)+($G50-U$1),0),IF($B$3="pm",$H50*OFFSET('Piston Model'!$I$72,($B$18-2000)+($G50-U$1),0),"Wrong Code in B3")))),0)</f>
        <v>0</v>
      </c>
      <c r="V50">
        <f ca="1">IF(V$1&gt;$G50,IF($B$15="he",IF($B$3="em",$H50*(1-EXP(-0.05599*(V$1-$G50)))*OFFSET('Exponential Model'!$I$72,($B$18-2000)+($G50-V$1),0),IF($B$3="dm",$H50*(1-EXP(-0.05599*(V$1-$G50)))*OFFSET('Dispersion Model'!$I$72,($B$18-2000)+($G50-V$1),0),IF($B$3="pm",$H50*(1-EXP(-0.05599*(V$1-$G50)))*OFFSET('Piston Model'!$I$72,($B$18-2000)+($G50-V$1),0),"Wrong Code in B3"))),IF($B$3="em",$H50*OFFSET('Exponential Model'!$I$72,($B$18-2000)+($G50-V$1),0),IF($B$3="dm",$H50*OFFSET('Dispersion Model'!$I$72,($B$18-2000)+($G50-V$1),0),IF($B$3="pm",$H50*OFFSET('Piston Model'!$I$72,($B$18-2000)+($G50-V$1),0),"Wrong Code in B3")))),0)</f>
        <v>0</v>
      </c>
      <c r="W50">
        <f ca="1">IF(W$1&gt;$G50,IF($B$15="he",IF($B$3="em",$H50*(1-EXP(-0.05599*(W$1-$G50)))*OFFSET('Exponential Model'!$I$72,($B$18-2000)+($G50-W$1),0),IF($B$3="dm",$H50*(1-EXP(-0.05599*(W$1-$G50)))*OFFSET('Dispersion Model'!$I$72,($B$18-2000)+($G50-W$1),0),IF($B$3="pm",$H50*(1-EXP(-0.05599*(W$1-$G50)))*OFFSET('Piston Model'!$I$72,($B$18-2000)+($G50-W$1),0),"Wrong Code in B3"))),IF($B$3="em",$H50*OFFSET('Exponential Model'!$I$72,($B$18-2000)+($G50-W$1),0),IF($B$3="dm",$H50*OFFSET('Dispersion Model'!$I$72,($B$18-2000)+($G50-W$1),0),IF($B$3="pm",$H50*OFFSET('Piston Model'!$I$72,($B$18-2000)+($G50-W$1),0),"Wrong Code in B3")))),0)</f>
        <v>0</v>
      </c>
      <c r="X50">
        <f ca="1">IF(X$1&gt;$G50,IF($B$15="he",IF($B$3="em",$H50*(1-EXP(-0.05599*(X$1-$G50)))*OFFSET('Exponential Model'!$I$72,($B$18-2000)+($G50-X$1),0),IF($B$3="dm",$H50*(1-EXP(-0.05599*(X$1-$G50)))*OFFSET('Dispersion Model'!$I$72,($B$18-2000)+($G50-X$1),0),IF($B$3="pm",$H50*(1-EXP(-0.05599*(X$1-$G50)))*OFFSET('Piston Model'!$I$72,($B$18-2000)+($G50-X$1),0),"Wrong Code in B3"))),IF($B$3="em",$H50*OFFSET('Exponential Model'!$I$72,($B$18-2000)+($G50-X$1),0),IF($B$3="dm",$H50*OFFSET('Dispersion Model'!$I$72,($B$18-2000)+($G50-X$1),0),IF($B$3="pm",$H50*OFFSET('Piston Model'!$I$72,($B$18-2000)+($G50-X$1),0),"Wrong Code in B3")))),0)</f>
        <v>0</v>
      </c>
      <c r="Y50">
        <f ca="1">IF(Y$1&gt;$G50,IF($B$15="he",IF($B$3="em",$H50*(1-EXP(-0.05599*(Y$1-$G50)))*OFFSET('Exponential Model'!$I$72,($B$18-2000)+($G50-Y$1),0),IF($B$3="dm",$H50*(1-EXP(-0.05599*(Y$1-$G50)))*OFFSET('Dispersion Model'!$I$72,($B$18-2000)+($G50-Y$1),0),IF($B$3="pm",$H50*(1-EXP(-0.05599*(Y$1-$G50)))*OFFSET('Piston Model'!$I$72,($B$18-2000)+($G50-Y$1),0),"Wrong Code in B3"))),IF($B$3="em",$H50*OFFSET('Exponential Model'!$I$72,($B$18-2000)+($G50-Y$1),0),IF($B$3="dm",$H50*OFFSET('Dispersion Model'!$I$72,($B$18-2000)+($G50-Y$1),0),IF($B$3="pm",$H50*OFFSET('Piston Model'!$I$72,($B$18-2000)+($G50-Y$1),0),"Wrong Code in B3")))),0)</f>
        <v>0</v>
      </c>
      <c r="Z50">
        <f ca="1">IF(Z$1&gt;$G50,IF($B$15="he",IF($B$3="em",$H50*(1-EXP(-0.05599*(Z$1-$G50)))*OFFSET('Exponential Model'!$I$72,($B$18-2000)+($G50-Z$1),0),IF($B$3="dm",$H50*(1-EXP(-0.05599*(Z$1-$G50)))*OFFSET('Dispersion Model'!$I$72,($B$18-2000)+($G50-Z$1),0),IF($B$3="pm",$H50*(1-EXP(-0.05599*(Z$1-$G50)))*OFFSET('Piston Model'!$I$72,($B$18-2000)+($G50-Z$1),0),"Wrong Code in B3"))),IF($B$3="em",$H50*OFFSET('Exponential Model'!$I$72,($B$18-2000)+($G50-Z$1),0),IF($B$3="dm",$H50*OFFSET('Dispersion Model'!$I$72,($B$18-2000)+($G50-Z$1),0),IF($B$3="pm",$H50*OFFSET('Piston Model'!$I$72,($B$18-2000)+($G50-Z$1),0),"Wrong Code in B3")))),0)</f>
        <v>0</v>
      </c>
      <c r="AA50">
        <f ca="1">IF(AA$1&gt;$G50,IF($B$15="he",IF($B$3="em",$H50*(1-EXP(-0.05599*(AA$1-$G50)))*OFFSET('Exponential Model'!$I$72,($B$18-2000)+($G50-AA$1),0),IF($B$3="dm",$H50*(1-EXP(-0.05599*(AA$1-$G50)))*OFFSET('Dispersion Model'!$I$72,($B$18-2000)+($G50-AA$1),0),IF($B$3="pm",$H50*(1-EXP(-0.05599*(AA$1-$G50)))*OFFSET('Piston Model'!$I$72,($B$18-2000)+($G50-AA$1),0),"Wrong Code in B3"))),IF($B$3="em",$H50*OFFSET('Exponential Model'!$I$72,($B$18-2000)+($G50-AA$1),0),IF($B$3="dm",$H50*OFFSET('Dispersion Model'!$I$72,($B$18-2000)+($G50-AA$1),0),IF($B$3="pm",$H50*OFFSET('Piston Model'!$I$72,($B$18-2000)+($G50-AA$1),0),"Wrong Code in B3")))),0)</f>
        <v>0</v>
      </c>
      <c r="AB50">
        <f ca="1">IF(AB$1&gt;$G50,IF($B$15="he",IF($B$3="em",$H50*(1-EXP(-0.05599*(AB$1-$G50)))*OFFSET('Exponential Model'!$I$72,($B$18-2000)+($G50-AB$1),0),IF($B$3="dm",$H50*(1-EXP(-0.05599*(AB$1-$G50)))*OFFSET('Dispersion Model'!$I$72,($B$18-2000)+($G50-AB$1),0),IF($B$3="pm",$H50*(1-EXP(-0.05599*(AB$1-$G50)))*OFFSET('Piston Model'!$I$72,($B$18-2000)+($G50-AB$1),0),"Wrong Code in B3"))),IF($B$3="em",$H50*OFFSET('Exponential Model'!$I$72,($B$18-2000)+($G50-AB$1),0),IF($B$3="dm",$H50*OFFSET('Dispersion Model'!$I$72,($B$18-2000)+($G50-AB$1),0),IF($B$3="pm",$H50*OFFSET('Piston Model'!$I$72,($B$18-2000)+($G50-AB$1),0),"Wrong Code in B3")))),0)</f>
        <v>0</v>
      </c>
      <c r="AC50">
        <f ca="1">IF(AC$1&gt;$G50,IF($B$15="he",IF($B$3="em",$H50*(1-EXP(-0.05599*(AC$1-$G50)))*OFFSET('Exponential Model'!$I$72,($B$18-2000)+($G50-AC$1),0),IF($B$3="dm",$H50*(1-EXP(-0.05599*(AC$1-$G50)))*OFFSET('Dispersion Model'!$I$72,($B$18-2000)+($G50-AC$1),0),IF($B$3="pm",$H50*(1-EXP(-0.05599*(AC$1-$G50)))*OFFSET('Piston Model'!$I$72,($B$18-2000)+($G50-AC$1),0),"Wrong Code in B3"))),IF($B$3="em",$H50*OFFSET('Exponential Model'!$I$72,($B$18-2000)+($G50-AC$1),0),IF($B$3="dm",$H50*OFFSET('Dispersion Model'!$I$72,($B$18-2000)+($G50-AC$1),0),IF($B$3="pm",$H50*OFFSET('Piston Model'!$I$72,($B$18-2000)+($G50-AC$1),0),"Wrong Code in B3")))),0)</f>
        <v>0</v>
      </c>
      <c r="AD50">
        <f ca="1">IF(AD$1&gt;$G50,IF($B$15="he",IF($B$3="em",$H50*(1-EXP(-0.05599*(AD$1-$G50)))*OFFSET('Exponential Model'!$I$72,($B$18-2000)+($G50-AD$1),0),IF($B$3="dm",$H50*(1-EXP(-0.05599*(AD$1-$G50)))*OFFSET('Dispersion Model'!$I$72,($B$18-2000)+($G50-AD$1),0),IF($B$3="pm",$H50*(1-EXP(-0.05599*(AD$1-$G50)))*OFFSET('Piston Model'!$I$72,($B$18-2000)+($G50-AD$1),0),"Wrong Code in B3"))),IF($B$3="em",$H50*OFFSET('Exponential Model'!$I$72,($B$18-2000)+($G50-AD$1),0),IF($B$3="dm",$H50*OFFSET('Dispersion Model'!$I$72,($B$18-2000)+($G50-AD$1),0),IF($B$3="pm",$H50*OFFSET('Piston Model'!$I$72,($B$18-2000)+($G50-AD$1),0),"Wrong Code in B3")))),0)</f>
        <v>0</v>
      </c>
      <c r="AE50">
        <f ca="1">IF(AE$1&gt;$G50,IF($B$15="he",IF($B$3="em",$H50*(1-EXP(-0.05599*(AE$1-$G50)))*OFFSET('Exponential Model'!$I$72,($B$18-2000)+($G50-AE$1),0),IF($B$3="dm",$H50*(1-EXP(-0.05599*(AE$1-$G50)))*OFFSET('Dispersion Model'!$I$72,($B$18-2000)+($G50-AE$1),0),IF($B$3="pm",$H50*(1-EXP(-0.05599*(AE$1-$G50)))*OFFSET('Piston Model'!$I$72,($B$18-2000)+($G50-AE$1),0),"Wrong Code in B3"))),IF($B$3="em",$H50*OFFSET('Exponential Model'!$I$72,($B$18-2000)+($G50-AE$1),0),IF($B$3="dm",$H50*OFFSET('Dispersion Model'!$I$72,($B$18-2000)+($G50-AE$1),0),IF($B$3="pm",$H50*OFFSET('Piston Model'!$I$72,($B$18-2000)+($G50-AE$1),0),"Wrong Code in B3")))),0)</f>
        <v>0</v>
      </c>
      <c r="AF50">
        <f ca="1">IF(AF$1&gt;$G50,IF($B$15="he",IF($B$3="em",$H50*(1-EXP(-0.05599*(AF$1-$G50)))*OFFSET('Exponential Model'!$I$72,($B$18-2000)+($G50-AF$1),0),IF($B$3="dm",$H50*(1-EXP(-0.05599*(AF$1-$G50)))*OFFSET('Dispersion Model'!$I$72,($B$18-2000)+($G50-AF$1),0),IF($B$3="pm",$H50*(1-EXP(-0.05599*(AF$1-$G50)))*OFFSET('Piston Model'!$I$72,($B$18-2000)+($G50-AF$1),0),"Wrong Code in B3"))),IF($B$3="em",$H50*OFFSET('Exponential Model'!$I$72,($B$18-2000)+($G50-AF$1),0),IF($B$3="dm",$H50*OFFSET('Dispersion Model'!$I$72,($B$18-2000)+($G50-AF$1),0),IF($B$3="pm",$H50*OFFSET('Piston Model'!$I$72,($B$18-2000)+($G50-AF$1),0),"Wrong Code in B3")))),0)</f>
        <v>0</v>
      </c>
      <c r="AG50">
        <f ca="1">IF(AG$1&gt;$G50,IF($B$15="he",IF($B$3="em",$H50*(1-EXP(-0.05599*(AG$1-$G50)))*OFFSET('Exponential Model'!$I$72,($B$18-2000)+($G50-AG$1),0),IF($B$3="dm",$H50*(1-EXP(-0.05599*(AG$1-$G50)))*OFFSET('Dispersion Model'!$I$72,($B$18-2000)+($G50-AG$1),0),IF($B$3="pm",$H50*(1-EXP(-0.05599*(AG$1-$G50)))*OFFSET('Piston Model'!$I$72,($B$18-2000)+($G50-AG$1),0),"Wrong Code in B3"))),IF($B$3="em",$H50*OFFSET('Exponential Model'!$I$72,($B$18-2000)+($G50-AG$1),0),IF($B$3="dm",$H50*OFFSET('Dispersion Model'!$I$72,($B$18-2000)+($G50-AG$1),0),IF($B$3="pm",$H50*OFFSET('Piston Model'!$I$72,($B$18-2000)+($G50-AG$1),0),"Wrong Code in B3")))),0)</f>
        <v>0</v>
      </c>
      <c r="AH50">
        <f ca="1">IF(AH$1&gt;$G50,IF($B$15="he",IF($B$3="em",$H50*(1-EXP(-0.05599*(AH$1-$G50)))*OFFSET('Exponential Model'!$I$72,($B$18-2000)+($G50-AH$1),0),IF($B$3="dm",$H50*(1-EXP(-0.05599*(AH$1-$G50)))*OFFSET('Dispersion Model'!$I$72,($B$18-2000)+($G50-AH$1),0),IF($B$3="pm",$H50*(1-EXP(-0.05599*(AH$1-$G50)))*OFFSET('Piston Model'!$I$72,($B$18-2000)+($G50-AH$1),0),"Wrong Code in B3"))),IF($B$3="em",$H50*OFFSET('Exponential Model'!$I$72,($B$18-2000)+($G50-AH$1),0),IF($B$3="dm",$H50*OFFSET('Dispersion Model'!$I$72,($B$18-2000)+($G50-AH$1),0),IF($B$3="pm",$H50*OFFSET('Piston Model'!$I$72,($B$18-2000)+($G50-AH$1),0),"Wrong Code in B3")))),0)</f>
        <v>0</v>
      </c>
      <c r="AI50">
        <f ca="1">IF(AI$1&gt;$G50,IF($B$15="he",IF($B$3="em",$H50*(1-EXP(-0.05599*(AI$1-$G50)))*OFFSET('Exponential Model'!$I$72,($B$18-2000)+($G50-AI$1),0),IF($B$3="dm",$H50*(1-EXP(-0.05599*(AI$1-$G50)))*OFFSET('Dispersion Model'!$I$72,($B$18-2000)+($G50-AI$1),0),IF($B$3="pm",$H50*(1-EXP(-0.05599*(AI$1-$G50)))*OFFSET('Piston Model'!$I$72,($B$18-2000)+($G50-AI$1),0),"Wrong Code in B3"))),IF($B$3="em",$H50*OFFSET('Exponential Model'!$I$72,($B$18-2000)+($G50-AI$1),0),IF($B$3="dm",$H50*OFFSET('Dispersion Model'!$I$72,($B$18-2000)+($G50-AI$1),0),IF($B$3="pm",$H50*OFFSET('Piston Model'!$I$72,($B$18-2000)+($G50-AI$1),0),"Wrong Code in B3")))),0)</f>
        <v>0</v>
      </c>
      <c r="AJ50">
        <f ca="1">IF(AJ$1&gt;$G50,IF($B$15="he",IF($B$3="em",$H50*(1-EXP(-0.05599*(AJ$1-$G50)))*OFFSET('Exponential Model'!$I$72,($B$18-2000)+($G50-AJ$1),0),IF($B$3="dm",$H50*(1-EXP(-0.05599*(AJ$1-$G50)))*OFFSET('Dispersion Model'!$I$72,($B$18-2000)+($G50-AJ$1),0),IF($B$3="pm",$H50*(1-EXP(-0.05599*(AJ$1-$G50)))*OFFSET('Piston Model'!$I$72,($B$18-2000)+($G50-AJ$1),0),"Wrong Code in B3"))),IF($B$3="em",$H50*OFFSET('Exponential Model'!$I$72,($B$18-2000)+($G50-AJ$1),0),IF($B$3="dm",$H50*OFFSET('Dispersion Model'!$I$72,($B$18-2000)+($G50-AJ$1),0),IF($B$3="pm",$H50*OFFSET('Piston Model'!$I$72,($B$18-2000)+($G50-AJ$1),0),"Wrong Code in B3")))),0)</f>
        <v>0</v>
      </c>
      <c r="AK50">
        <f ca="1">IF(AK$1&gt;$G50,IF($B$15="he",IF($B$3="em",$H50*(1-EXP(-0.05599*(AK$1-$G50)))*OFFSET('Exponential Model'!$I$72,($B$18-2000)+($G50-AK$1),0),IF($B$3="dm",$H50*(1-EXP(-0.05599*(AK$1-$G50)))*OFFSET('Dispersion Model'!$I$72,($B$18-2000)+($G50-AK$1),0),IF($B$3="pm",$H50*(1-EXP(-0.05599*(AK$1-$G50)))*OFFSET('Piston Model'!$I$72,($B$18-2000)+($G50-AK$1),0),"Wrong Code in B3"))),IF($B$3="em",$H50*OFFSET('Exponential Model'!$I$72,($B$18-2000)+($G50-AK$1),0),IF($B$3="dm",$H50*OFFSET('Dispersion Model'!$I$72,($B$18-2000)+($G50-AK$1),0),IF($B$3="pm",$H50*OFFSET('Piston Model'!$I$72,($B$18-2000)+($G50-AK$1),0),"Wrong Code in B3")))),0)</f>
        <v>0</v>
      </c>
      <c r="AL50">
        <f ca="1">IF(AL$1&gt;$G50,IF($B$15="he",IF($B$3="em",$H50*(1-EXP(-0.05599*(AL$1-$G50)))*OFFSET('Exponential Model'!$I$72,($B$18-2000)+($G50-AL$1),0),IF($B$3="dm",$H50*(1-EXP(-0.05599*(AL$1-$G50)))*OFFSET('Dispersion Model'!$I$72,($B$18-2000)+($G50-AL$1),0),IF($B$3="pm",$H50*(1-EXP(-0.05599*(AL$1-$G50)))*OFFSET('Piston Model'!$I$72,($B$18-2000)+($G50-AL$1),0),"Wrong Code in B3"))),IF($B$3="em",$H50*OFFSET('Exponential Model'!$I$72,($B$18-2000)+($G50-AL$1),0),IF($B$3="dm",$H50*OFFSET('Dispersion Model'!$I$72,($B$18-2000)+($G50-AL$1),0),IF($B$3="pm",$H50*OFFSET('Piston Model'!$I$72,($B$18-2000)+($G50-AL$1),0),"Wrong Code in B3")))),0)</f>
        <v>0</v>
      </c>
      <c r="AM50">
        <f ca="1">IF(AM$1&gt;$G50,IF($B$15="he",IF($B$3="em",$H50*(1-EXP(-0.05599*(AM$1-$G50)))*OFFSET('Exponential Model'!$I$72,($B$18-2000)+($G50-AM$1),0),IF($B$3="dm",$H50*(1-EXP(-0.05599*(AM$1-$G50)))*OFFSET('Dispersion Model'!$I$72,($B$18-2000)+($G50-AM$1),0),IF($B$3="pm",$H50*(1-EXP(-0.05599*(AM$1-$G50)))*OFFSET('Piston Model'!$I$72,($B$18-2000)+($G50-AM$1),0),"Wrong Code in B3"))),IF($B$3="em",$H50*OFFSET('Exponential Model'!$I$72,($B$18-2000)+($G50-AM$1),0),IF($B$3="dm",$H50*OFFSET('Dispersion Model'!$I$72,($B$18-2000)+($G50-AM$1),0),IF($B$3="pm",$H50*OFFSET('Piston Model'!$I$72,($B$18-2000)+($G50-AM$1),0),"Wrong Code in B3")))),0)</f>
        <v>0</v>
      </c>
      <c r="AN50">
        <f ca="1">IF(AN$1&gt;$G50,IF($B$15="he",IF($B$3="em",$H50*(1-EXP(-0.05599*(AN$1-$G50)))*OFFSET('Exponential Model'!$I$72,($B$18-2000)+($G50-AN$1),0),IF($B$3="dm",$H50*(1-EXP(-0.05599*(AN$1-$G50)))*OFFSET('Dispersion Model'!$I$72,($B$18-2000)+($G50-AN$1),0),IF($B$3="pm",$H50*(1-EXP(-0.05599*(AN$1-$G50)))*OFFSET('Piston Model'!$I$72,($B$18-2000)+($G50-AN$1),0),"Wrong Code in B3"))),IF($B$3="em",$H50*OFFSET('Exponential Model'!$I$72,($B$18-2000)+($G50-AN$1),0),IF($B$3="dm",$H50*OFFSET('Dispersion Model'!$I$72,($B$18-2000)+($G50-AN$1),0),IF($B$3="pm",$H50*OFFSET('Piston Model'!$I$72,($B$18-2000)+($G50-AN$1),0),"Wrong Code in B3")))),0)</f>
        <v>0</v>
      </c>
      <c r="AO50">
        <f ca="1">IF(AO$1&gt;$G50,IF($B$15="he",IF($B$3="em",$H50*(1-EXP(-0.05599*(AO$1-$G50)))*OFFSET('Exponential Model'!$I$72,($B$18-2000)+($G50-AO$1),0),IF($B$3="dm",$H50*(1-EXP(-0.05599*(AO$1-$G50)))*OFFSET('Dispersion Model'!$I$72,($B$18-2000)+($G50-AO$1),0),IF($B$3="pm",$H50*(1-EXP(-0.05599*(AO$1-$G50)))*OFFSET('Piston Model'!$I$72,($B$18-2000)+($G50-AO$1),0),"Wrong Code in B3"))),IF($B$3="em",$H50*OFFSET('Exponential Model'!$I$72,($B$18-2000)+($G50-AO$1),0),IF($B$3="dm",$H50*OFFSET('Dispersion Model'!$I$72,($B$18-2000)+($G50-AO$1),0),IF($B$3="pm",$H50*OFFSET('Piston Model'!$I$72,($B$18-2000)+($G50-AO$1),0),"Wrong Code in B3")))),0)</f>
        <v>0</v>
      </c>
      <c r="AP50">
        <f ca="1">IF(AP$1&gt;$G50,IF($B$15="he",IF($B$3="em",$H50*(1-EXP(-0.05599*(AP$1-$G50)))*OFFSET('Exponential Model'!$I$72,($B$18-2000)+($G50-AP$1),0),IF($B$3="dm",$H50*(1-EXP(-0.05599*(AP$1-$G50)))*OFFSET('Dispersion Model'!$I$72,($B$18-2000)+($G50-AP$1),0),IF($B$3="pm",$H50*(1-EXP(-0.05599*(AP$1-$G50)))*OFFSET('Piston Model'!$I$72,($B$18-2000)+($G50-AP$1),0),"Wrong Code in B3"))),IF($B$3="em",$H50*OFFSET('Exponential Model'!$I$72,($B$18-2000)+($G50-AP$1),0),IF($B$3="dm",$H50*OFFSET('Dispersion Model'!$I$72,($B$18-2000)+($G50-AP$1),0),IF($B$3="pm",$H50*OFFSET('Piston Model'!$I$72,($B$18-2000)+($G50-AP$1),0),"Wrong Code in B3")))),0)</f>
        <v>0</v>
      </c>
      <c r="AQ50">
        <f ca="1">IF(AQ$1&gt;$G50,IF($B$15="he",IF($B$3="em",$H50*(1-EXP(-0.05599*(AQ$1-$G50)))*OFFSET('Exponential Model'!$I$72,($B$18-2000)+($G50-AQ$1),0),IF($B$3="dm",$H50*(1-EXP(-0.05599*(AQ$1-$G50)))*OFFSET('Dispersion Model'!$I$72,($B$18-2000)+($G50-AQ$1),0),IF($B$3="pm",$H50*(1-EXP(-0.05599*(AQ$1-$G50)))*OFFSET('Piston Model'!$I$72,($B$18-2000)+($G50-AQ$1),0),"Wrong Code in B3"))),IF($B$3="em",$H50*OFFSET('Exponential Model'!$I$72,($B$18-2000)+($G50-AQ$1),0),IF($B$3="dm",$H50*OFFSET('Dispersion Model'!$I$72,($B$18-2000)+($G50-AQ$1),0),IF($B$3="pm",$H50*OFFSET('Piston Model'!$I$72,($B$18-2000)+($G50-AQ$1),0),"Wrong Code in B3")))),0)</f>
        <v>0</v>
      </c>
      <c r="AR50">
        <f ca="1">IF(AR$1&gt;$G50,IF($B$15="he",IF($B$3="em",$H50*(1-EXP(-0.05599*(AR$1-$G50)))*OFFSET('Exponential Model'!$I$72,($B$18-2000)+($G50-AR$1),0),IF($B$3="dm",$H50*(1-EXP(-0.05599*(AR$1-$G50)))*OFFSET('Dispersion Model'!$I$72,($B$18-2000)+($G50-AR$1),0),IF($B$3="pm",$H50*(1-EXP(-0.05599*(AR$1-$G50)))*OFFSET('Piston Model'!$I$72,($B$18-2000)+($G50-AR$1),0),"Wrong Code in B3"))),IF($B$3="em",$H50*OFFSET('Exponential Model'!$I$72,($B$18-2000)+($G50-AR$1),0),IF($B$3="dm",$H50*OFFSET('Dispersion Model'!$I$72,($B$18-2000)+($G50-AR$1),0),IF($B$3="pm",$H50*OFFSET('Piston Model'!$I$72,($B$18-2000)+($G50-AR$1),0),"Wrong Code in B3")))),0)</f>
        <v>0</v>
      </c>
      <c r="AS50">
        <f ca="1">IF(AS$1&gt;$G50,IF($B$15="he",IF($B$3="em",$H50*(1-EXP(-0.05599*(AS$1-$G50)))*OFFSET('Exponential Model'!$I$72,($B$18-2000)+($G50-AS$1),0),IF($B$3="dm",$H50*(1-EXP(-0.05599*(AS$1-$G50)))*OFFSET('Dispersion Model'!$I$72,($B$18-2000)+($G50-AS$1),0),IF($B$3="pm",$H50*(1-EXP(-0.05599*(AS$1-$G50)))*OFFSET('Piston Model'!$I$72,($B$18-2000)+($G50-AS$1),0),"Wrong Code in B3"))),IF($B$3="em",$H50*OFFSET('Exponential Model'!$I$72,($B$18-2000)+($G50-AS$1),0),IF($B$3="dm",$H50*OFFSET('Dispersion Model'!$I$72,($B$18-2000)+($G50-AS$1),0),IF($B$3="pm",$H50*OFFSET('Piston Model'!$I$72,($B$18-2000)+($G50-AS$1),0),"Wrong Code in B3")))),0)</f>
        <v>0</v>
      </c>
      <c r="AT50">
        <f ca="1">IF(AT$1&gt;$G50,IF($B$15="he",IF($B$3="em",$H50*(1-EXP(-0.05599*(AT$1-$G50)))*OFFSET('Exponential Model'!$I$72,($B$18-2000)+($G50-AT$1),0),IF($B$3="dm",$H50*(1-EXP(-0.05599*(AT$1-$G50)))*OFFSET('Dispersion Model'!$I$72,($B$18-2000)+($G50-AT$1),0),IF($B$3="pm",$H50*(1-EXP(-0.05599*(AT$1-$G50)))*OFFSET('Piston Model'!$I$72,($B$18-2000)+($G50-AT$1),0),"Wrong Code in B3"))),IF($B$3="em",$H50*OFFSET('Exponential Model'!$I$72,($B$18-2000)+($G50-AT$1),0),IF($B$3="dm",$H50*OFFSET('Dispersion Model'!$I$72,($B$18-2000)+($G50-AT$1),0),IF($B$3="pm",$H50*OFFSET('Piston Model'!$I$72,($B$18-2000)+($G50-AT$1),0),"Wrong Code in B3")))),0)</f>
        <v>0</v>
      </c>
      <c r="AU50">
        <f ca="1">IF(AU$1&gt;$G50,IF($B$15="he",IF($B$3="em",$H50*(1-EXP(-0.05599*(AU$1-$G50)))*OFFSET('Exponential Model'!$I$72,($B$18-2000)+($G50-AU$1),0),IF($B$3="dm",$H50*(1-EXP(-0.05599*(AU$1-$G50)))*OFFSET('Dispersion Model'!$I$72,($B$18-2000)+($G50-AU$1),0),IF($B$3="pm",$H50*(1-EXP(-0.05599*(AU$1-$G50)))*OFFSET('Piston Model'!$I$72,($B$18-2000)+($G50-AU$1),0),"Wrong Code in B3"))),IF($B$3="em",$H50*OFFSET('Exponential Model'!$I$72,($B$18-2000)+($G50-AU$1),0),IF($B$3="dm",$H50*OFFSET('Dispersion Model'!$I$72,($B$18-2000)+($G50-AU$1),0),IF($B$3="pm",$H50*OFFSET('Piston Model'!$I$72,($B$18-2000)+($G50-AU$1),0),"Wrong Code in B3")))),0)</f>
        <v>278.39999999999998</v>
      </c>
      <c r="AV50">
        <f ca="1">IF(AV$1&gt;$G50,IF($B$15="he",IF($B$3="em",$H50*(1-EXP(-0.05599*(AV$1-$G50)))*OFFSET('Exponential Model'!$I$72,($B$18-2000)+($G50-AV$1),0),IF($B$3="dm",$H50*(1-EXP(-0.05599*(AV$1-$G50)))*OFFSET('Dispersion Model'!$I$72,($B$18-2000)+($G50-AV$1),0),IF($B$3="pm",$H50*(1-EXP(-0.05599*(AV$1-$G50)))*OFFSET('Piston Model'!$I$72,($B$18-2000)+($G50-AV$1),0),"Wrong Code in B3"))),IF($B$3="em",$H50*OFFSET('Exponential Model'!$I$72,($B$18-2000)+($G50-AV$1),0),IF($B$3="dm",$H50*OFFSET('Dispersion Model'!$I$72,($B$18-2000)+($G50-AV$1),0),IF($B$3="pm",$H50*OFFSET('Piston Model'!$I$72,($B$18-2000)+($G50-AV$1),0),"Wrong Code in B3")))),0)</f>
        <v>0</v>
      </c>
      <c r="AW50">
        <f ca="1">IF(AW$1&gt;$G50,IF($B$15="he",IF($B$3="em",$H50*(1-EXP(-0.05599*(AW$1-$G50)))*OFFSET('Exponential Model'!$I$72,($B$18-2000)+($G50-AW$1),0),IF($B$3="dm",$H50*(1-EXP(-0.05599*(AW$1-$G50)))*OFFSET('Dispersion Model'!$I$72,($B$18-2000)+($G50-AW$1),0),IF($B$3="pm",$H50*(1-EXP(-0.05599*(AW$1-$G50)))*OFFSET('Piston Model'!$I$72,($B$18-2000)+($G50-AW$1),0),"Wrong Code in B3"))),IF($B$3="em",$H50*OFFSET('Exponential Model'!$I$72,($B$18-2000)+($G50-AW$1),0),IF($B$3="dm",$H50*OFFSET('Dispersion Model'!$I$72,($B$18-2000)+($G50-AW$1),0),IF($B$3="pm",$H50*OFFSET('Piston Model'!$I$72,($B$18-2000)+($G50-AW$1),0),"Wrong Code in B3")))),0)</f>
        <v>0</v>
      </c>
      <c r="AX50">
        <f ca="1">IF(AX$1&gt;$G50,IF($B$15="he",IF($B$3="em",$H50*(1-EXP(-0.05599*(AX$1-$G50)))*OFFSET('Exponential Model'!$I$72,($B$18-2000)+($G50-AX$1),0),IF($B$3="dm",$H50*(1-EXP(-0.05599*(AX$1-$G50)))*OFFSET('Dispersion Model'!$I$72,($B$18-2000)+($G50-AX$1),0),IF($B$3="pm",$H50*(1-EXP(-0.05599*(AX$1-$G50)))*OFFSET('Piston Model'!$I$72,($B$18-2000)+($G50-AX$1),0),"Wrong Code in B3"))),IF($B$3="em",$H50*OFFSET('Exponential Model'!$I$72,($B$18-2000)+($G50-AX$1),0),IF($B$3="dm",$H50*OFFSET('Dispersion Model'!$I$72,($B$18-2000)+($G50-AX$1),0),IF($B$3="pm",$H50*OFFSET('Piston Model'!$I$72,($B$18-2000)+($G50-AX$1),0),"Wrong Code in B3")))),0)</f>
        <v>0</v>
      </c>
      <c r="AY50">
        <f ca="1">IF(AY$1&gt;$G50,IF($B$15="he",IF($B$3="em",$H50*(1-EXP(-0.05599*(AY$1-$G50)))*OFFSET('Exponential Model'!$I$72,($B$18-2000)+($G50-AY$1),0),IF($B$3="dm",$H50*(1-EXP(-0.05599*(AY$1-$G50)))*OFFSET('Dispersion Model'!$I$72,($B$18-2000)+($G50-AY$1),0),IF($B$3="pm",$H50*(1-EXP(-0.05599*(AY$1-$G50)))*OFFSET('Piston Model'!$I$72,($B$18-2000)+($G50-AY$1),0),"Wrong Code in B3"))),IF($B$3="em",$H50*OFFSET('Exponential Model'!$I$72,($B$18-2000)+($G50-AY$1),0),IF($B$3="dm",$H50*OFFSET('Dispersion Model'!$I$72,($B$18-2000)+($G50-AY$1),0),IF($B$3="pm",$H50*OFFSET('Piston Model'!$I$72,($B$18-2000)+($G50-AY$1),0),"Wrong Code in B3")))),0)</f>
        <v>0</v>
      </c>
      <c r="AZ50">
        <f ca="1">IF(AZ$1&gt;$G50,IF($B$15="he",IF($B$3="em",$H50*(1-EXP(-0.05599*(AZ$1-$G50)))*OFFSET('Exponential Model'!$I$72,($B$18-2000)+($G50-AZ$1),0),IF($B$3="dm",$H50*(1-EXP(-0.05599*(AZ$1-$G50)))*OFFSET('Dispersion Model'!$I$72,($B$18-2000)+($G50-AZ$1),0),IF($B$3="pm",$H50*(1-EXP(-0.05599*(AZ$1-$G50)))*OFFSET('Piston Model'!$I$72,($B$18-2000)+($G50-AZ$1),0),"Wrong Code in B3"))),IF($B$3="em",$H50*OFFSET('Exponential Model'!$I$72,($B$18-2000)+($G50-AZ$1),0),IF($B$3="dm",$H50*OFFSET('Dispersion Model'!$I$72,($B$18-2000)+($G50-AZ$1),0),IF($B$3="pm",$H50*OFFSET('Piston Model'!$I$72,($B$18-2000)+($G50-AZ$1),0),"Wrong Code in B3")))),0)</f>
        <v>0</v>
      </c>
      <c r="BA50">
        <f ca="1">IF(BA$1&gt;$G50,IF($B$15="he",IF($B$3="em",$H50*(1-EXP(-0.05599*(BA$1-$G50)))*OFFSET('Exponential Model'!$I$72,($B$18-2000)+($G50-BA$1),0),IF($B$3="dm",$H50*(1-EXP(-0.05599*(BA$1-$G50)))*OFFSET('Dispersion Model'!$I$72,($B$18-2000)+($G50-BA$1),0),IF($B$3="pm",$H50*(1-EXP(-0.05599*(BA$1-$G50)))*OFFSET('Piston Model'!$I$72,($B$18-2000)+($G50-BA$1),0),"Wrong Code in B3"))),IF($B$3="em",$H50*OFFSET('Exponential Model'!$I$72,($B$18-2000)+($G50-BA$1),0),IF($B$3="dm",$H50*OFFSET('Dispersion Model'!$I$72,($B$18-2000)+($G50-BA$1),0),IF($B$3="pm",$H50*OFFSET('Piston Model'!$I$72,($B$18-2000)+($G50-BA$1),0),"Wrong Code in B3")))),0)</f>
        <v>0</v>
      </c>
      <c r="BB50">
        <f ca="1">IF(BB$1&gt;$G50,IF($B$15="he",IF($B$3="em",$H50*(1-EXP(-0.05599*(BB$1-$G50)))*OFFSET('Exponential Model'!$I$72,($B$18-2000)+($G50-BB$1),0),IF($B$3="dm",$H50*(1-EXP(-0.05599*(BB$1-$G50)))*OFFSET('Dispersion Model'!$I$72,($B$18-2000)+($G50-BB$1),0),IF($B$3="pm",$H50*(1-EXP(-0.05599*(BB$1-$G50)))*OFFSET('Piston Model'!$I$72,($B$18-2000)+($G50-BB$1),0),"Wrong Code in B3"))),IF($B$3="em",$H50*OFFSET('Exponential Model'!$I$72,($B$18-2000)+($G50-BB$1),0),IF($B$3="dm",$H50*OFFSET('Dispersion Model'!$I$72,($B$18-2000)+($G50-BB$1),0),IF($B$3="pm",$H50*OFFSET('Piston Model'!$I$72,($B$18-2000)+($G50-BB$1),0),"Wrong Code in B3")))),0)</f>
        <v>0</v>
      </c>
      <c r="BC50">
        <f ca="1">IF(BC$1&gt;$G50,IF($B$15="he",IF($B$3="em",$H50*(1-EXP(-0.05599*(BC$1-$G50)))*OFFSET('Exponential Model'!$I$72,($B$18-2000)+($G50-BC$1),0),IF($B$3="dm",$H50*(1-EXP(-0.05599*(BC$1-$G50)))*OFFSET('Dispersion Model'!$I$72,($B$18-2000)+($G50-BC$1),0),IF($B$3="pm",$H50*(1-EXP(-0.05599*(BC$1-$G50)))*OFFSET('Piston Model'!$I$72,($B$18-2000)+($G50-BC$1),0),"Wrong Code in B3"))),IF($B$3="em",$H50*OFFSET('Exponential Model'!$I$72,($B$18-2000)+($G50-BC$1),0),IF($B$3="dm",$H50*OFFSET('Dispersion Model'!$I$72,($B$18-2000)+($G50-BC$1),0),IF($B$3="pm",$H50*OFFSET('Piston Model'!$I$72,($B$18-2000)+($G50-BC$1),0),"Wrong Code in B3")))),0)</f>
        <v>0</v>
      </c>
      <c r="BD50">
        <f ca="1">IF(BD$1&gt;$G50,IF($B$15="he",IF($B$3="em",$H50*(1-EXP(-0.05599*(BD$1-$G50)))*OFFSET('Exponential Model'!$I$72,($B$18-2000)+($G50-BD$1),0),IF($B$3="dm",$H50*(1-EXP(-0.05599*(BD$1-$G50)))*OFFSET('Dispersion Model'!$I$72,($B$18-2000)+($G50-BD$1),0),IF($B$3="pm",$H50*(1-EXP(-0.05599*(BD$1-$G50)))*OFFSET('Piston Model'!$I$72,($B$18-2000)+($G50-BD$1),0),"Wrong Code in B3"))),IF($B$3="em",$H50*OFFSET('Exponential Model'!$I$72,($B$18-2000)+($G50-BD$1),0),IF($B$3="dm",$H50*OFFSET('Dispersion Model'!$I$72,($B$18-2000)+($G50-BD$1),0),IF($B$3="pm",$H50*OFFSET('Piston Model'!$I$72,($B$18-2000)+($G50-BD$1),0),"Wrong Code in B3")))),0)</f>
        <v>0</v>
      </c>
      <c r="BE50">
        <f ca="1">IF(BE$1&gt;$G50,IF($B$15="he",IF($B$3="em",$H50*(1-EXP(-0.05599*(BE$1-$G50)))*OFFSET('Exponential Model'!$I$72,($B$18-2000)+($G50-BE$1),0),IF($B$3="dm",$H50*(1-EXP(-0.05599*(BE$1-$G50)))*OFFSET('Dispersion Model'!$I$72,($B$18-2000)+($G50-BE$1),0),IF($B$3="pm",$H50*(1-EXP(-0.05599*(BE$1-$G50)))*OFFSET('Piston Model'!$I$72,($B$18-2000)+($G50-BE$1),0),"Wrong Code in B3"))),IF($B$3="em",$H50*OFFSET('Exponential Model'!$I$72,($B$18-2000)+($G50-BE$1),0),IF($B$3="dm",$H50*OFFSET('Dispersion Model'!$I$72,($B$18-2000)+($G50-BE$1),0),IF($B$3="pm",$H50*OFFSET('Piston Model'!$I$72,($B$18-2000)+($G50-BE$1),0),"Wrong Code in B3")))),0)</f>
        <v>0</v>
      </c>
      <c r="BF50">
        <f ca="1">IF(BF$1&gt;$G50,IF($B$15="he",IF($B$3="em",$H50*(1-EXP(-0.05599*(BF$1-$G50)))*OFFSET('Exponential Model'!$I$72,($B$18-2000)+($G50-BF$1),0),IF($B$3="dm",$H50*(1-EXP(-0.05599*(BF$1-$G50)))*OFFSET('Dispersion Model'!$I$72,($B$18-2000)+($G50-BF$1),0),IF($B$3="pm",$H50*(1-EXP(-0.05599*(BF$1-$G50)))*OFFSET('Piston Model'!$I$72,($B$18-2000)+($G50-BF$1),0),"Wrong Code in B3"))),IF($B$3="em",$H50*OFFSET('Exponential Model'!$I$72,($B$18-2000)+($G50-BF$1),0),IF($B$3="dm",$H50*OFFSET('Dispersion Model'!$I$72,($B$18-2000)+($G50-BF$1),0),IF($B$3="pm",$H50*OFFSET('Piston Model'!$I$72,($B$18-2000)+($G50-BF$1),0),"Wrong Code in B3")))),0)</f>
        <v>0</v>
      </c>
      <c r="BG50">
        <f ca="1">IF(BG$1&gt;$G50,IF($B$15="he",IF($B$3="em",$H50*(1-EXP(-0.05599*(BG$1-$G50)))*OFFSET('Exponential Model'!$I$72,($B$18-2000)+($G50-BG$1),0),IF($B$3="dm",$H50*(1-EXP(-0.05599*(BG$1-$G50)))*OFFSET('Dispersion Model'!$I$72,($B$18-2000)+($G50-BG$1),0),IF($B$3="pm",$H50*(1-EXP(-0.05599*(BG$1-$G50)))*OFFSET('Piston Model'!$I$72,($B$18-2000)+($G50-BG$1),0),"Wrong Code in B3"))),IF($B$3="em",$H50*OFFSET('Exponential Model'!$I$72,($B$18-2000)+($G50-BG$1),0),IF($B$3="dm",$H50*OFFSET('Dispersion Model'!$I$72,($B$18-2000)+($G50-BG$1),0),IF($B$3="pm",$H50*OFFSET('Piston Model'!$I$72,($B$18-2000)+($G50-BG$1),0),"Wrong Code in B3")))),0)</f>
        <v>0</v>
      </c>
    </row>
    <row r="51" spans="7:59" x14ac:dyDescent="0.15">
      <c r="G51">
        <v>1979</v>
      </c>
      <c r="H51">
        <f>IF($B$15="tr",'Tritium Input'!H60,IF($B$15="cfc",'CFC Input'!H60,IF($B$15="kr",'85Kr Input'!H60,IF($B$15="he",'Tritium Input'!H60,"Wrong Code in B12!"))))</f>
        <v>295.3</v>
      </c>
      <c r="I51">
        <f ca="1">IF(I$1&gt;$G51,IF($B$15="he",IF($B$3="em",$H51*(1-EXP(-0.05599*(I$1-$G51)))*OFFSET('Exponential Model'!$I$72,($B$18-2000)+($G51-I$1),0),IF($B$3="dm",$H51*(1-EXP(-0.05599*(I$1-$G51)))*OFFSET('Dispersion Model'!$I$72,($B$18-2000)+($G51-I$1),0),IF($B$3="pm",$H51*(1-EXP(-0.05599*(I$1-$G51)))*OFFSET('Piston Model'!$I$72,($B$18-2000)+($G51-I$1),0),"Wrong Code in B3"))),IF($B$3="em",$H51*OFFSET('Exponential Model'!$I$72,($B$18-2000)+($G51-I$1),0),IF($B$3="dm",$H51*OFFSET('Dispersion Model'!$I$72,($B$18-2000)+($G51-I$1),0),IF($B$3="pm",$H51*OFFSET('Piston Model'!$I$72,($B$18-2000)+($G51-I$1),0),"Wrong Code in B3")))),0)</f>
        <v>0</v>
      </c>
      <c r="J51">
        <f ca="1">IF(J$1&gt;$G51,IF($B$15="he",IF($B$3="em",$H51*(1-EXP(-0.05599*(J$1-$G51)))*OFFSET('Exponential Model'!$I$72,($B$18-2000)+($G51-J$1),0),IF($B$3="dm",$H51*(1-EXP(-0.05599*(J$1-$G51)))*OFFSET('Dispersion Model'!$I$72,($B$18-2000)+($G51-J$1),0),IF($B$3="pm",$H51*(1-EXP(-0.05599*(J$1-$G51)))*OFFSET('Piston Model'!$I$72,($B$18-2000)+($G51-J$1),0),"Wrong Code in B3"))),IF($B$3="em",$H51*OFFSET('Exponential Model'!$I$72,($B$18-2000)+($G51-J$1),0),IF($B$3="dm",$H51*OFFSET('Dispersion Model'!$I$72,($B$18-2000)+($G51-J$1),0),IF($B$3="pm",$H51*OFFSET('Piston Model'!$I$72,($B$18-2000)+($G51-J$1),0),"Wrong Code in B3")))),0)</f>
        <v>0</v>
      </c>
      <c r="K51">
        <f ca="1">IF(K$1&gt;$G51,IF($B$15="he",IF($B$3="em",$H51*(1-EXP(-0.05599*(K$1-$G51)))*OFFSET('Exponential Model'!$I$72,($B$18-2000)+($G51-K$1),0),IF($B$3="dm",$H51*(1-EXP(-0.05599*(K$1-$G51)))*OFFSET('Dispersion Model'!$I$72,($B$18-2000)+($G51-K$1),0),IF($B$3="pm",$H51*(1-EXP(-0.05599*(K$1-$G51)))*OFFSET('Piston Model'!$I$72,($B$18-2000)+($G51-K$1),0),"Wrong Code in B3"))),IF($B$3="em",$H51*OFFSET('Exponential Model'!$I$72,($B$18-2000)+($G51-K$1),0),IF($B$3="dm",$H51*OFFSET('Dispersion Model'!$I$72,($B$18-2000)+($G51-K$1),0),IF($B$3="pm",$H51*OFFSET('Piston Model'!$I$72,($B$18-2000)+($G51-K$1),0),"Wrong Code in B3")))),0)</f>
        <v>0</v>
      </c>
      <c r="L51">
        <f ca="1">IF(L$1&gt;$G51,IF($B$15="he",IF($B$3="em",$H51*(1-EXP(-0.05599*(L$1-$G51)))*OFFSET('Exponential Model'!$I$72,($B$18-2000)+($G51-L$1),0),IF($B$3="dm",$H51*(1-EXP(-0.05599*(L$1-$G51)))*OFFSET('Dispersion Model'!$I$72,($B$18-2000)+($G51-L$1),0),IF($B$3="pm",$H51*(1-EXP(-0.05599*(L$1-$G51)))*OFFSET('Piston Model'!$I$72,($B$18-2000)+($G51-L$1),0),"Wrong Code in B3"))),IF($B$3="em",$H51*OFFSET('Exponential Model'!$I$72,($B$18-2000)+($G51-L$1),0),IF($B$3="dm",$H51*OFFSET('Dispersion Model'!$I$72,($B$18-2000)+($G51-L$1),0),IF($B$3="pm",$H51*OFFSET('Piston Model'!$I$72,($B$18-2000)+($G51-L$1),0),"Wrong Code in B3")))),0)</f>
        <v>0</v>
      </c>
      <c r="M51">
        <f ca="1">IF(M$1&gt;$G51,IF($B$15="he",IF($B$3="em",$H51*(1-EXP(-0.05599*(M$1-$G51)))*OFFSET('Exponential Model'!$I$72,($B$18-2000)+($G51-M$1),0),IF($B$3="dm",$H51*(1-EXP(-0.05599*(M$1-$G51)))*OFFSET('Dispersion Model'!$I$72,($B$18-2000)+($G51-M$1),0),IF($B$3="pm",$H51*(1-EXP(-0.05599*(M$1-$G51)))*OFFSET('Piston Model'!$I$72,($B$18-2000)+($G51-M$1),0),"Wrong Code in B3"))),IF($B$3="em",$H51*OFFSET('Exponential Model'!$I$72,($B$18-2000)+($G51-M$1),0),IF($B$3="dm",$H51*OFFSET('Dispersion Model'!$I$72,($B$18-2000)+($G51-M$1),0),IF($B$3="pm",$H51*OFFSET('Piston Model'!$I$72,($B$18-2000)+($G51-M$1),0),"Wrong Code in B3")))),0)</f>
        <v>0</v>
      </c>
      <c r="N51">
        <f ca="1">IF(N$1&gt;$G51,IF($B$15="he",IF($B$3="em",$H51*(1-EXP(-0.05599*(N$1-$G51)))*OFFSET('Exponential Model'!$I$72,($B$18-2000)+($G51-N$1),0),IF($B$3="dm",$H51*(1-EXP(-0.05599*(N$1-$G51)))*OFFSET('Dispersion Model'!$I$72,($B$18-2000)+($G51-N$1),0),IF($B$3="pm",$H51*(1-EXP(-0.05599*(N$1-$G51)))*OFFSET('Piston Model'!$I$72,($B$18-2000)+($G51-N$1),0),"Wrong Code in B3"))),IF($B$3="em",$H51*OFFSET('Exponential Model'!$I$72,($B$18-2000)+($G51-N$1),0),IF($B$3="dm",$H51*OFFSET('Dispersion Model'!$I$72,($B$18-2000)+($G51-N$1),0),IF($B$3="pm",$H51*OFFSET('Piston Model'!$I$72,($B$18-2000)+($G51-N$1),0),"Wrong Code in B3")))),0)</f>
        <v>0</v>
      </c>
      <c r="O51">
        <f ca="1">IF(O$1&gt;$G51,IF($B$15="he",IF($B$3="em",$H51*(1-EXP(-0.05599*(O$1-$G51)))*OFFSET('Exponential Model'!$I$72,($B$18-2000)+($G51-O$1),0),IF($B$3="dm",$H51*(1-EXP(-0.05599*(O$1-$G51)))*OFFSET('Dispersion Model'!$I$72,($B$18-2000)+($G51-O$1),0),IF($B$3="pm",$H51*(1-EXP(-0.05599*(O$1-$G51)))*OFFSET('Piston Model'!$I$72,($B$18-2000)+($G51-O$1),0),"Wrong Code in B3"))),IF($B$3="em",$H51*OFFSET('Exponential Model'!$I$72,($B$18-2000)+($G51-O$1),0),IF($B$3="dm",$H51*OFFSET('Dispersion Model'!$I$72,($B$18-2000)+($G51-O$1),0),IF($B$3="pm",$H51*OFFSET('Piston Model'!$I$72,($B$18-2000)+($G51-O$1),0),"Wrong Code in B3")))),0)</f>
        <v>0</v>
      </c>
      <c r="P51">
        <f ca="1">IF(P$1&gt;$G51,IF($B$15="he",IF($B$3="em",$H51*(1-EXP(-0.05599*(P$1-$G51)))*OFFSET('Exponential Model'!$I$72,($B$18-2000)+($G51-P$1),0),IF($B$3="dm",$H51*(1-EXP(-0.05599*(P$1-$G51)))*OFFSET('Dispersion Model'!$I$72,($B$18-2000)+($G51-P$1),0),IF($B$3="pm",$H51*(1-EXP(-0.05599*(P$1-$G51)))*OFFSET('Piston Model'!$I$72,($B$18-2000)+($G51-P$1),0),"Wrong Code in B3"))),IF($B$3="em",$H51*OFFSET('Exponential Model'!$I$72,($B$18-2000)+($G51-P$1),0),IF($B$3="dm",$H51*OFFSET('Dispersion Model'!$I$72,($B$18-2000)+($G51-P$1),0),IF($B$3="pm",$H51*OFFSET('Piston Model'!$I$72,($B$18-2000)+($G51-P$1),0),"Wrong Code in B3")))),0)</f>
        <v>0</v>
      </c>
      <c r="Q51">
        <f ca="1">IF(Q$1&gt;$G51,IF($B$15="he",IF($B$3="em",$H51*(1-EXP(-0.05599*(Q$1-$G51)))*OFFSET('Exponential Model'!$I$72,($B$18-2000)+($G51-Q$1),0),IF($B$3="dm",$H51*(1-EXP(-0.05599*(Q$1-$G51)))*OFFSET('Dispersion Model'!$I$72,($B$18-2000)+($G51-Q$1),0),IF($B$3="pm",$H51*(1-EXP(-0.05599*(Q$1-$G51)))*OFFSET('Piston Model'!$I$72,($B$18-2000)+($G51-Q$1),0),"Wrong Code in B3"))),IF($B$3="em",$H51*OFFSET('Exponential Model'!$I$72,($B$18-2000)+($G51-Q$1),0),IF($B$3="dm",$H51*OFFSET('Dispersion Model'!$I$72,($B$18-2000)+($G51-Q$1),0),IF($B$3="pm",$H51*OFFSET('Piston Model'!$I$72,($B$18-2000)+($G51-Q$1),0),"Wrong Code in B3")))),0)</f>
        <v>0</v>
      </c>
      <c r="R51">
        <f ca="1">IF(R$1&gt;$G51,IF($B$15="he",IF($B$3="em",$H51*(1-EXP(-0.05599*(R$1-$G51)))*OFFSET('Exponential Model'!$I$72,($B$18-2000)+($G51-R$1),0),IF($B$3="dm",$H51*(1-EXP(-0.05599*(R$1-$G51)))*OFFSET('Dispersion Model'!$I$72,($B$18-2000)+($G51-R$1),0),IF($B$3="pm",$H51*(1-EXP(-0.05599*(R$1-$G51)))*OFFSET('Piston Model'!$I$72,($B$18-2000)+($G51-R$1),0),"Wrong Code in B3"))),IF($B$3="em",$H51*OFFSET('Exponential Model'!$I$72,($B$18-2000)+($G51-R$1),0),IF($B$3="dm",$H51*OFFSET('Dispersion Model'!$I$72,($B$18-2000)+($G51-R$1),0),IF($B$3="pm",$H51*OFFSET('Piston Model'!$I$72,($B$18-2000)+($G51-R$1),0),"Wrong Code in B3")))),0)</f>
        <v>0</v>
      </c>
      <c r="S51">
        <f ca="1">IF(S$1&gt;$G51,IF($B$15="he",IF($B$3="em",$H51*(1-EXP(-0.05599*(S$1-$G51)))*OFFSET('Exponential Model'!$I$72,($B$18-2000)+($G51-S$1),0),IF($B$3="dm",$H51*(1-EXP(-0.05599*(S$1-$G51)))*OFFSET('Dispersion Model'!$I$72,($B$18-2000)+($G51-S$1),0),IF($B$3="pm",$H51*(1-EXP(-0.05599*(S$1-$G51)))*OFFSET('Piston Model'!$I$72,($B$18-2000)+($G51-S$1),0),"Wrong Code in B3"))),IF($B$3="em",$H51*OFFSET('Exponential Model'!$I$72,($B$18-2000)+($G51-S$1),0),IF($B$3="dm",$H51*OFFSET('Dispersion Model'!$I$72,($B$18-2000)+($G51-S$1),0),IF($B$3="pm",$H51*OFFSET('Piston Model'!$I$72,($B$18-2000)+($G51-S$1),0),"Wrong Code in B3")))),0)</f>
        <v>0</v>
      </c>
      <c r="T51">
        <f ca="1">IF(T$1&gt;$G51,IF($B$15="he",IF($B$3="em",$H51*(1-EXP(-0.05599*(T$1-$G51)))*OFFSET('Exponential Model'!$I$72,($B$18-2000)+($G51-T$1),0),IF($B$3="dm",$H51*(1-EXP(-0.05599*(T$1-$G51)))*OFFSET('Dispersion Model'!$I$72,($B$18-2000)+($G51-T$1),0),IF($B$3="pm",$H51*(1-EXP(-0.05599*(T$1-$G51)))*OFFSET('Piston Model'!$I$72,($B$18-2000)+($G51-T$1),0),"Wrong Code in B3"))),IF($B$3="em",$H51*OFFSET('Exponential Model'!$I$72,($B$18-2000)+($G51-T$1),0),IF($B$3="dm",$H51*OFFSET('Dispersion Model'!$I$72,($B$18-2000)+($G51-T$1),0),IF($B$3="pm",$H51*OFFSET('Piston Model'!$I$72,($B$18-2000)+($G51-T$1),0),"Wrong Code in B3")))),0)</f>
        <v>0</v>
      </c>
      <c r="U51">
        <f ca="1">IF(U$1&gt;$G51,IF($B$15="he",IF($B$3="em",$H51*(1-EXP(-0.05599*(U$1-$G51)))*OFFSET('Exponential Model'!$I$72,($B$18-2000)+($G51-U$1),0),IF($B$3="dm",$H51*(1-EXP(-0.05599*(U$1-$G51)))*OFFSET('Dispersion Model'!$I$72,($B$18-2000)+($G51-U$1),0),IF($B$3="pm",$H51*(1-EXP(-0.05599*(U$1-$G51)))*OFFSET('Piston Model'!$I$72,($B$18-2000)+($G51-U$1),0),"Wrong Code in B3"))),IF($B$3="em",$H51*OFFSET('Exponential Model'!$I$72,($B$18-2000)+($G51-U$1),0),IF($B$3="dm",$H51*OFFSET('Dispersion Model'!$I$72,($B$18-2000)+($G51-U$1),0),IF($B$3="pm",$H51*OFFSET('Piston Model'!$I$72,($B$18-2000)+($G51-U$1),0),"Wrong Code in B3")))),0)</f>
        <v>0</v>
      </c>
      <c r="V51">
        <f ca="1">IF(V$1&gt;$G51,IF($B$15="he",IF($B$3="em",$H51*(1-EXP(-0.05599*(V$1-$G51)))*OFFSET('Exponential Model'!$I$72,($B$18-2000)+($G51-V$1),0),IF($B$3="dm",$H51*(1-EXP(-0.05599*(V$1-$G51)))*OFFSET('Dispersion Model'!$I$72,($B$18-2000)+($G51-V$1),0),IF($B$3="pm",$H51*(1-EXP(-0.05599*(V$1-$G51)))*OFFSET('Piston Model'!$I$72,($B$18-2000)+($G51-V$1),0),"Wrong Code in B3"))),IF($B$3="em",$H51*OFFSET('Exponential Model'!$I$72,($B$18-2000)+($G51-V$1),0),IF($B$3="dm",$H51*OFFSET('Dispersion Model'!$I$72,($B$18-2000)+($G51-V$1),0),IF($B$3="pm",$H51*OFFSET('Piston Model'!$I$72,($B$18-2000)+($G51-V$1),0),"Wrong Code in B3")))),0)</f>
        <v>0</v>
      </c>
      <c r="W51">
        <f ca="1">IF(W$1&gt;$G51,IF($B$15="he",IF($B$3="em",$H51*(1-EXP(-0.05599*(W$1-$G51)))*OFFSET('Exponential Model'!$I$72,($B$18-2000)+($G51-W$1),0),IF($B$3="dm",$H51*(1-EXP(-0.05599*(W$1-$G51)))*OFFSET('Dispersion Model'!$I$72,($B$18-2000)+($G51-W$1),0),IF($B$3="pm",$H51*(1-EXP(-0.05599*(W$1-$G51)))*OFFSET('Piston Model'!$I$72,($B$18-2000)+($G51-W$1),0),"Wrong Code in B3"))),IF($B$3="em",$H51*OFFSET('Exponential Model'!$I$72,($B$18-2000)+($G51-W$1),0),IF($B$3="dm",$H51*OFFSET('Dispersion Model'!$I$72,($B$18-2000)+($G51-W$1),0),IF($B$3="pm",$H51*OFFSET('Piston Model'!$I$72,($B$18-2000)+($G51-W$1),0),"Wrong Code in B3")))),0)</f>
        <v>0</v>
      </c>
      <c r="X51">
        <f ca="1">IF(X$1&gt;$G51,IF($B$15="he",IF($B$3="em",$H51*(1-EXP(-0.05599*(X$1-$G51)))*OFFSET('Exponential Model'!$I$72,($B$18-2000)+($G51-X$1),0),IF($B$3="dm",$H51*(1-EXP(-0.05599*(X$1-$G51)))*OFFSET('Dispersion Model'!$I$72,($B$18-2000)+($G51-X$1),0),IF($B$3="pm",$H51*(1-EXP(-0.05599*(X$1-$G51)))*OFFSET('Piston Model'!$I$72,($B$18-2000)+($G51-X$1),0),"Wrong Code in B3"))),IF($B$3="em",$H51*OFFSET('Exponential Model'!$I$72,($B$18-2000)+($G51-X$1),0),IF($B$3="dm",$H51*OFFSET('Dispersion Model'!$I$72,($B$18-2000)+($G51-X$1),0),IF($B$3="pm",$H51*OFFSET('Piston Model'!$I$72,($B$18-2000)+($G51-X$1),0),"Wrong Code in B3")))),0)</f>
        <v>0</v>
      </c>
      <c r="Y51">
        <f ca="1">IF(Y$1&gt;$G51,IF($B$15="he",IF($B$3="em",$H51*(1-EXP(-0.05599*(Y$1-$G51)))*OFFSET('Exponential Model'!$I$72,($B$18-2000)+($G51-Y$1),0),IF($B$3="dm",$H51*(1-EXP(-0.05599*(Y$1-$G51)))*OFFSET('Dispersion Model'!$I$72,($B$18-2000)+($G51-Y$1),0),IF($B$3="pm",$H51*(1-EXP(-0.05599*(Y$1-$G51)))*OFFSET('Piston Model'!$I$72,($B$18-2000)+($G51-Y$1),0),"Wrong Code in B3"))),IF($B$3="em",$H51*OFFSET('Exponential Model'!$I$72,($B$18-2000)+($G51-Y$1),0),IF($B$3="dm",$H51*OFFSET('Dispersion Model'!$I$72,($B$18-2000)+($G51-Y$1),0),IF($B$3="pm",$H51*OFFSET('Piston Model'!$I$72,($B$18-2000)+($G51-Y$1),0),"Wrong Code in B3")))),0)</f>
        <v>0</v>
      </c>
      <c r="Z51">
        <f ca="1">IF(Z$1&gt;$G51,IF($B$15="he",IF($B$3="em",$H51*(1-EXP(-0.05599*(Z$1-$G51)))*OFFSET('Exponential Model'!$I$72,($B$18-2000)+($G51-Z$1),0),IF($B$3="dm",$H51*(1-EXP(-0.05599*(Z$1-$G51)))*OFFSET('Dispersion Model'!$I$72,($B$18-2000)+($G51-Z$1),0),IF($B$3="pm",$H51*(1-EXP(-0.05599*(Z$1-$G51)))*OFFSET('Piston Model'!$I$72,($B$18-2000)+($G51-Z$1),0),"Wrong Code in B3"))),IF($B$3="em",$H51*OFFSET('Exponential Model'!$I$72,($B$18-2000)+($G51-Z$1),0),IF($B$3="dm",$H51*OFFSET('Dispersion Model'!$I$72,($B$18-2000)+($G51-Z$1),0),IF($B$3="pm",$H51*OFFSET('Piston Model'!$I$72,($B$18-2000)+($G51-Z$1),0),"Wrong Code in B3")))),0)</f>
        <v>0</v>
      </c>
      <c r="AA51">
        <f ca="1">IF(AA$1&gt;$G51,IF($B$15="he",IF($B$3="em",$H51*(1-EXP(-0.05599*(AA$1-$G51)))*OFFSET('Exponential Model'!$I$72,($B$18-2000)+($G51-AA$1),0),IF($B$3="dm",$H51*(1-EXP(-0.05599*(AA$1-$G51)))*OFFSET('Dispersion Model'!$I$72,($B$18-2000)+($G51-AA$1),0),IF($B$3="pm",$H51*(1-EXP(-0.05599*(AA$1-$G51)))*OFFSET('Piston Model'!$I$72,($B$18-2000)+($G51-AA$1),0),"Wrong Code in B3"))),IF($B$3="em",$H51*OFFSET('Exponential Model'!$I$72,($B$18-2000)+($G51-AA$1),0),IF($B$3="dm",$H51*OFFSET('Dispersion Model'!$I$72,($B$18-2000)+($G51-AA$1),0),IF($B$3="pm",$H51*OFFSET('Piston Model'!$I$72,($B$18-2000)+($G51-AA$1),0),"Wrong Code in B3")))),0)</f>
        <v>0</v>
      </c>
      <c r="AB51">
        <f ca="1">IF(AB$1&gt;$G51,IF($B$15="he",IF($B$3="em",$H51*(1-EXP(-0.05599*(AB$1-$G51)))*OFFSET('Exponential Model'!$I$72,($B$18-2000)+($G51-AB$1),0),IF($B$3="dm",$H51*(1-EXP(-0.05599*(AB$1-$G51)))*OFFSET('Dispersion Model'!$I$72,($B$18-2000)+($G51-AB$1),0),IF($B$3="pm",$H51*(1-EXP(-0.05599*(AB$1-$G51)))*OFFSET('Piston Model'!$I$72,($B$18-2000)+($G51-AB$1),0),"Wrong Code in B3"))),IF($B$3="em",$H51*OFFSET('Exponential Model'!$I$72,($B$18-2000)+($G51-AB$1),0),IF($B$3="dm",$H51*OFFSET('Dispersion Model'!$I$72,($B$18-2000)+($G51-AB$1),0),IF($B$3="pm",$H51*OFFSET('Piston Model'!$I$72,($B$18-2000)+($G51-AB$1),0),"Wrong Code in B3")))),0)</f>
        <v>0</v>
      </c>
      <c r="AC51">
        <f ca="1">IF(AC$1&gt;$G51,IF($B$15="he",IF($B$3="em",$H51*(1-EXP(-0.05599*(AC$1-$G51)))*OFFSET('Exponential Model'!$I$72,($B$18-2000)+($G51-AC$1),0),IF($B$3="dm",$H51*(1-EXP(-0.05599*(AC$1-$G51)))*OFFSET('Dispersion Model'!$I$72,($B$18-2000)+($G51-AC$1),0),IF($B$3="pm",$H51*(1-EXP(-0.05599*(AC$1-$G51)))*OFFSET('Piston Model'!$I$72,($B$18-2000)+($G51-AC$1),0),"Wrong Code in B3"))),IF($B$3="em",$H51*OFFSET('Exponential Model'!$I$72,($B$18-2000)+($G51-AC$1),0),IF($B$3="dm",$H51*OFFSET('Dispersion Model'!$I$72,($B$18-2000)+($G51-AC$1),0),IF($B$3="pm",$H51*OFFSET('Piston Model'!$I$72,($B$18-2000)+($G51-AC$1),0),"Wrong Code in B3")))),0)</f>
        <v>0</v>
      </c>
      <c r="AD51">
        <f ca="1">IF(AD$1&gt;$G51,IF($B$15="he",IF($B$3="em",$H51*(1-EXP(-0.05599*(AD$1-$G51)))*OFFSET('Exponential Model'!$I$72,($B$18-2000)+($G51-AD$1),0),IF($B$3="dm",$H51*(1-EXP(-0.05599*(AD$1-$G51)))*OFFSET('Dispersion Model'!$I$72,($B$18-2000)+($G51-AD$1),0),IF($B$3="pm",$H51*(1-EXP(-0.05599*(AD$1-$G51)))*OFFSET('Piston Model'!$I$72,($B$18-2000)+($G51-AD$1),0),"Wrong Code in B3"))),IF($B$3="em",$H51*OFFSET('Exponential Model'!$I$72,($B$18-2000)+($G51-AD$1),0),IF($B$3="dm",$H51*OFFSET('Dispersion Model'!$I$72,($B$18-2000)+($G51-AD$1),0),IF($B$3="pm",$H51*OFFSET('Piston Model'!$I$72,($B$18-2000)+($G51-AD$1),0),"Wrong Code in B3")))),0)</f>
        <v>0</v>
      </c>
      <c r="AE51">
        <f ca="1">IF(AE$1&gt;$G51,IF($B$15="he",IF($B$3="em",$H51*(1-EXP(-0.05599*(AE$1-$G51)))*OFFSET('Exponential Model'!$I$72,($B$18-2000)+($G51-AE$1),0),IF($B$3="dm",$H51*(1-EXP(-0.05599*(AE$1-$G51)))*OFFSET('Dispersion Model'!$I$72,($B$18-2000)+($G51-AE$1),0),IF($B$3="pm",$H51*(1-EXP(-0.05599*(AE$1-$G51)))*OFFSET('Piston Model'!$I$72,($B$18-2000)+($G51-AE$1),0),"Wrong Code in B3"))),IF($B$3="em",$H51*OFFSET('Exponential Model'!$I$72,($B$18-2000)+($G51-AE$1),0),IF($B$3="dm",$H51*OFFSET('Dispersion Model'!$I$72,($B$18-2000)+($G51-AE$1),0),IF($B$3="pm",$H51*OFFSET('Piston Model'!$I$72,($B$18-2000)+($G51-AE$1),0),"Wrong Code in B3")))),0)</f>
        <v>0</v>
      </c>
      <c r="AF51">
        <f ca="1">IF(AF$1&gt;$G51,IF($B$15="he",IF($B$3="em",$H51*(1-EXP(-0.05599*(AF$1-$G51)))*OFFSET('Exponential Model'!$I$72,($B$18-2000)+($G51-AF$1),0),IF($B$3="dm",$H51*(1-EXP(-0.05599*(AF$1-$G51)))*OFFSET('Dispersion Model'!$I$72,($B$18-2000)+($G51-AF$1),0),IF($B$3="pm",$H51*(1-EXP(-0.05599*(AF$1-$G51)))*OFFSET('Piston Model'!$I$72,($B$18-2000)+($G51-AF$1),0),"Wrong Code in B3"))),IF($B$3="em",$H51*OFFSET('Exponential Model'!$I$72,($B$18-2000)+($G51-AF$1),0),IF($B$3="dm",$H51*OFFSET('Dispersion Model'!$I$72,($B$18-2000)+($G51-AF$1),0),IF($B$3="pm",$H51*OFFSET('Piston Model'!$I$72,($B$18-2000)+($G51-AF$1),0),"Wrong Code in B3")))),0)</f>
        <v>0</v>
      </c>
      <c r="AG51">
        <f ca="1">IF(AG$1&gt;$G51,IF($B$15="he",IF($B$3="em",$H51*(1-EXP(-0.05599*(AG$1-$G51)))*OFFSET('Exponential Model'!$I$72,($B$18-2000)+($G51-AG$1),0),IF($B$3="dm",$H51*(1-EXP(-0.05599*(AG$1-$G51)))*OFFSET('Dispersion Model'!$I$72,($B$18-2000)+($G51-AG$1),0),IF($B$3="pm",$H51*(1-EXP(-0.05599*(AG$1-$G51)))*OFFSET('Piston Model'!$I$72,($B$18-2000)+($G51-AG$1),0),"Wrong Code in B3"))),IF($B$3="em",$H51*OFFSET('Exponential Model'!$I$72,($B$18-2000)+($G51-AG$1),0),IF($B$3="dm",$H51*OFFSET('Dispersion Model'!$I$72,($B$18-2000)+($G51-AG$1),0),IF($B$3="pm",$H51*OFFSET('Piston Model'!$I$72,($B$18-2000)+($G51-AG$1),0),"Wrong Code in B3")))),0)</f>
        <v>0</v>
      </c>
      <c r="AH51">
        <f ca="1">IF(AH$1&gt;$G51,IF($B$15="he",IF($B$3="em",$H51*(1-EXP(-0.05599*(AH$1-$G51)))*OFFSET('Exponential Model'!$I$72,($B$18-2000)+($G51-AH$1),0),IF($B$3="dm",$H51*(1-EXP(-0.05599*(AH$1-$G51)))*OFFSET('Dispersion Model'!$I$72,($B$18-2000)+($G51-AH$1),0),IF($B$3="pm",$H51*(1-EXP(-0.05599*(AH$1-$G51)))*OFFSET('Piston Model'!$I$72,($B$18-2000)+($G51-AH$1),0),"Wrong Code in B3"))),IF($B$3="em",$H51*OFFSET('Exponential Model'!$I$72,($B$18-2000)+($G51-AH$1),0),IF($B$3="dm",$H51*OFFSET('Dispersion Model'!$I$72,($B$18-2000)+($G51-AH$1),0),IF($B$3="pm",$H51*OFFSET('Piston Model'!$I$72,($B$18-2000)+($G51-AH$1),0),"Wrong Code in B3")))),0)</f>
        <v>0</v>
      </c>
      <c r="AI51">
        <f ca="1">IF(AI$1&gt;$G51,IF($B$15="he",IF($B$3="em",$H51*(1-EXP(-0.05599*(AI$1-$G51)))*OFFSET('Exponential Model'!$I$72,($B$18-2000)+($G51-AI$1),0),IF($B$3="dm",$H51*(1-EXP(-0.05599*(AI$1-$G51)))*OFFSET('Dispersion Model'!$I$72,($B$18-2000)+($G51-AI$1),0),IF($B$3="pm",$H51*(1-EXP(-0.05599*(AI$1-$G51)))*OFFSET('Piston Model'!$I$72,($B$18-2000)+($G51-AI$1),0),"Wrong Code in B3"))),IF($B$3="em",$H51*OFFSET('Exponential Model'!$I$72,($B$18-2000)+($G51-AI$1),0),IF($B$3="dm",$H51*OFFSET('Dispersion Model'!$I$72,($B$18-2000)+($G51-AI$1),0),IF($B$3="pm",$H51*OFFSET('Piston Model'!$I$72,($B$18-2000)+($G51-AI$1),0),"Wrong Code in B3")))),0)</f>
        <v>0</v>
      </c>
      <c r="AJ51">
        <f ca="1">IF(AJ$1&gt;$G51,IF($B$15="he",IF($B$3="em",$H51*(1-EXP(-0.05599*(AJ$1-$G51)))*OFFSET('Exponential Model'!$I$72,($B$18-2000)+($G51-AJ$1),0),IF($B$3="dm",$H51*(1-EXP(-0.05599*(AJ$1-$G51)))*OFFSET('Dispersion Model'!$I$72,($B$18-2000)+($G51-AJ$1),0),IF($B$3="pm",$H51*(1-EXP(-0.05599*(AJ$1-$G51)))*OFFSET('Piston Model'!$I$72,($B$18-2000)+($G51-AJ$1),0),"Wrong Code in B3"))),IF($B$3="em",$H51*OFFSET('Exponential Model'!$I$72,($B$18-2000)+($G51-AJ$1),0),IF($B$3="dm",$H51*OFFSET('Dispersion Model'!$I$72,($B$18-2000)+($G51-AJ$1),0),IF($B$3="pm",$H51*OFFSET('Piston Model'!$I$72,($B$18-2000)+($G51-AJ$1),0),"Wrong Code in B3")))),0)</f>
        <v>0</v>
      </c>
      <c r="AK51">
        <f ca="1">IF(AK$1&gt;$G51,IF($B$15="he",IF($B$3="em",$H51*(1-EXP(-0.05599*(AK$1-$G51)))*OFFSET('Exponential Model'!$I$72,($B$18-2000)+($G51-AK$1),0),IF($B$3="dm",$H51*(1-EXP(-0.05599*(AK$1-$G51)))*OFFSET('Dispersion Model'!$I$72,($B$18-2000)+($G51-AK$1),0),IF($B$3="pm",$H51*(1-EXP(-0.05599*(AK$1-$G51)))*OFFSET('Piston Model'!$I$72,($B$18-2000)+($G51-AK$1),0),"Wrong Code in B3"))),IF($B$3="em",$H51*OFFSET('Exponential Model'!$I$72,($B$18-2000)+($G51-AK$1),0),IF($B$3="dm",$H51*OFFSET('Dispersion Model'!$I$72,($B$18-2000)+($G51-AK$1),0),IF($B$3="pm",$H51*OFFSET('Piston Model'!$I$72,($B$18-2000)+($G51-AK$1),0),"Wrong Code in B3")))),0)</f>
        <v>0</v>
      </c>
      <c r="AL51">
        <f ca="1">IF(AL$1&gt;$G51,IF($B$15="he",IF($B$3="em",$H51*(1-EXP(-0.05599*(AL$1-$G51)))*OFFSET('Exponential Model'!$I$72,($B$18-2000)+($G51-AL$1),0),IF($B$3="dm",$H51*(1-EXP(-0.05599*(AL$1-$G51)))*OFFSET('Dispersion Model'!$I$72,($B$18-2000)+($G51-AL$1),0),IF($B$3="pm",$H51*(1-EXP(-0.05599*(AL$1-$G51)))*OFFSET('Piston Model'!$I$72,($B$18-2000)+($G51-AL$1),0),"Wrong Code in B3"))),IF($B$3="em",$H51*OFFSET('Exponential Model'!$I$72,($B$18-2000)+($G51-AL$1),0),IF($B$3="dm",$H51*OFFSET('Dispersion Model'!$I$72,($B$18-2000)+($G51-AL$1),0),IF($B$3="pm",$H51*OFFSET('Piston Model'!$I$72,($B$18-2000)+($G51-AL$1),0),"Wrong Code in B3")))),0)</f>
        <v>0</v>
      </c>
      <c r="AM51">
        <f ca="1">IF(AM$1&gt;$G51,IF($B$15="he",IF($B$3="em",$H51*(1-EXP(-0.05599*(AM$1-$G51)))*OFFSET('Exponential Model'!$I$72,($B$18-2000)+($G51-AM$1),0),IF($B$3="dm",$H51*(1-EXP(-0.05599*(AM$1-$G51)))*OFFSET('Dispersion Model'!$I$72,($B$18-2000)+($G51-AM$1),0),IF($B$3="pm",$H51*(1-EXP(-0.05599*(AM$1-$G51)))*OFFSET('Piston Model'!$I$72,($B$18-2000)+($G51-AM$1),0),"Wrong Code in B3"))),IF($B$3="em",$H51*OFFSET('Exponential Model'!$I$72,($B$18-2000)+($G51-AM$1),0),IF($B$3="dm",$H51*OFFSET('Dispersion Model'!$I$72,($B$18-2000)+($G51-AM$1),0),IF($B$3="pm",$H51*OFFSET('Piston Model'!$I$72,($B$18-2000)+($G51-AM$1),0),"Wrong Code in B3")))),0)</f>
        <v>0</v>
      </c>
      <c r="AN51">
        <f ca="1">IF(AN$1&gt;$G51,IF($B$15="he",IF($B$3="em",$H51*(1-EXP(-0.05599*(AN$1-$G51)))*OFFSET('Exponential Model'!$I$72,($B$18-2000)+($G51-AN$1),0),IF($B$3="dm",$H51*(1-EXP(-0.05599*(AN$1-$G51)))*OFFSET('Dispersion Model'!$I$72,($B$18-2000)+($G51-AN$1),0),IF($B$3="pm",$H51*(1-EXP(-0.05599*(AN$1-$G51)))*OFFSET('Piston Model'!$I$72,($B$18-2000)+($G51-AN$1),0),"Wrong Code in B3"))),IF($B$3="em",$H51*OFFSET('Exponential Model'!$I$72,($B$18-2000)+($G51-AN$1),0),IF($B$3="dm",$H51*OFFSET('Dispersion Model'!$I$72,($B$18-2000)+($G51-AN$1),0),IF($B$3="pm",$H51*OFFSET('Piston Model'!$I$72,($B$18-2000)+($G51-AN$1),0),"Wrong Code in B3")))),0)</f>
        <v>0</v>
      </c>
      <c r="AO51">
        <f ca="1">IF(AO$1&gt;$G51,IF($B$15="he",IF($B$3="em",$H51*(1-EXP(-0.05599*(AO$1-$G51)))*OFFSET('Exponential Model'!$I$72,($B$18-2000)+($G51-AO$1),0),IF($B$3="dm",$H51*(1-EXP(-0.05599*(AO$1-$G51)))*OFFSET('Dispersion Model'!$I$72,($B$18-2000)+($G51-AO$1),0),IF($B$3="pm",$H51*(1-EXP(-0.05599*(AO$1-$G51)))*OFFSET('Piston Model'!$I$72,($B$18-2000)+($G51-AO$1),0),"Wrong Code in B3"))),IF($B$3="em",$H51*OFFSET('Exponential Model'!$I$72,($B$18-2000)+($G51-AO$1),0),IF($B$3="dm",$H51*OFFSET('Dispersion Model'!$I$72,($B$18-2000)+($G51-AO$1),0),IF($B$3="pm",$H51*OFFSET('Piston Model'!$I$72,($B$18-2000)+($G51-AO$1),0),"Wrong Code in B3")))),0)</f>
        <v>0</v>
      </c>
      <c r="AP51">
        <f ca="1">IF(AP$1&gt;$G51,IF($B$15="he",IF($B$3="em",$H51*(1-EXP(-0.05599*(AP$1-$G51)))*OFFSET('Exponential Model'!$I$72,($B$18-2000)+($G51-AP$1),0),IF($B$3="dm",$H51*(1-EXP(-0.05599*(AP$1-$G51)))*OFFSET('Dispersion Model'!$I$72,($B$18-2000)+($G51-AP$1),0),IF($B$3="pm",$H51*(1-EXP(-0.05599*(AP$1-$G51)))*OFFSET('Piston Model'!$I$72,($B$18-2000)+($G51-AP$1),0),"Wrong Code in B3"))),IF($B$3="em",$H51*OFFSET('Exponential Model'!$I$72,($B$18-2000)+($G51-AP$1),0),IF($B$3="dm",$H51*OFFSET('Dispersion Model'!$I$72,($B$18-2000)+($G51-AP$1),0),IF($B$3="pm",$H51*OFFSET('Piston Model'!$I$72,($B$18-2000)+($G51-AP$1),0),"Wrong Code in B3")))),0)</f>
        <v>0</v>
      </c>
      <c r="AQ51">
        <f ca="1">IF(AQ$1&gt;$G51,IF($B$15="he",IF($B$3="em",$H51*(1-EXP(-0.05599*(AQ$1-$G51)))*OFFSET('Exponential Model'!$I$72,($B$18-2000)+($G51-AQ$1),0),IF($B$3="dm",$H51*(1-EXP(-0.05599*(AQ$1-$G51)))*OFFSET('Dispersion Model'!$I$72,($B$18-2000)+($G51-AQ$1),0),IF($B$3="pm",$H51*(1-EXP(-0.05599*(AQ$1-$G51)))*OFFSET('Piston Model'!$I$72,($B$18-2000)+($G51-AQ$1),0),"Wrong Code in B3"))),IF($B$3="em",$H51*OFFSET('Exponential Model'!$I$72,($B$18-2000)+($G51-AQ$1),0),IF($B$3="dm",$H51*OFFSET('Dispersion Model'!$I$72,($B$18-2000)+($G51-AQ$1),0),IF($B$3="pm",$H51*OFFSET('Piston Model'!$I$72,($B$18-2000)+($G51-AQ$1),0),"Wrong Code in B3")))),0)</f>
        <v>0</v>
      </c>
      <c r="AR51">
        <f ca="1">IF(AR$1&gt;$G51,IF($B$15="he",IF($B$3="em",$H51*(1-EXP(-0.05599*(AR$1-$G51)))*OFFSET('Exponential Model'!$I$72,($B$18-2000)+($G51-AR$1),0),IF($B$3="dm",$H51*(1-EXP(-0.05599*(AR$1-$G51)))*OFFSET('Dispersion Model'!$I$72,($B$18-2000)+($G51-AR$1),0),IF($B$3="pm",$H51*(1-EXP(-0.05599*(AR$1-$G51)))*OFFSET('Piston Model'!$I$72,($B$18-2000)+($G51-AR$1),0),"Wrong Code in B3"))),IF($B$3="em",$H51*OFFSET('Exponential Model'!$I$72,($B$18-2000)+($G51-AR$1),0),IF($B$3="dm",$H51*OFFSET('Dispersion Model'!$I$72,($B$18-2000)+($G51-AR$1),0),IF($B$3="pm",$H51*OFFSET('Piston Model'!$I$72,($B$18-2000)+($G51-AR$1),0),"Wrong Code in B3")))),0)</f>
        <v>0</v>
      </c>
      <c r="AS51">
        <f ca="1">IF(AS$1&gt;$G51,IF($B$15="he",IF($B$3="em",$H51*(1-EXP(-0.05599*(AS$1-$G51)))*OFFSET('Exponential Model'!$I$72,($B$18-2000)+($G51-AS$1),0),IF($B$3="dm",$H51*(1-EXP(-0.05599*(AS$1-$G51)))*OFFSET('Dispersion Model'!$I$72,($B$18-2000)+($G51-AS$1),0),IF($B$3="pm",$H51*(1-EXP(-0.05599*(AS$1-$G51)))*OFFSET('Piston Model'!$I$72,($B$18-2000)+($G51-AS$1),0),"Wrong Code in B3"))),IF($B$3="em",$H51*OFFSET('Exponential Model'!$I$72,($B$18-2000)+($G51-AS$1),0),IF($B$3="dm",$H51*OFFSET('Dispersion Model'!$I$72,($B$18-2000)+($G51-AS$1),0),IF($B$3="pm",$H51*OFFSET('Piston Model'!$I$72,($B$18-2000)+($G51-AS$1),0),"Wrong Code in B3")))),0)</f>
        <v>0</v>
      </c>
      <c r="AT51">
        <f ca="1">IF(AT$1&gt;$G51,IF($B$15="he",IF($B$3="em",$H51*(1-EXP(-0.05599*(AT$1-$G51)))*OFFSET('Exponential Model'!$I$72,($B$18-2000)+($G51-AT$1),0),IF($B$3="dm",$H51*(1-EXP(-0.05599*(AT$1-$G51)))*OFFSET('Dispersion Model'!$I$72,($B$18-2000)+($G51-AT$1),0),IF($B$3="pm",$H51*(1-EXP(-0.05599*(AT$1-$G51)))*OFFSET('Piston Model'!$I$72,($B$18-2000)+($G51-AT$1),0),"Wrong Code in B3"))),IF($B$3="em",$H51*OFFSET('Exponential Model'!$I$72,($B$18-2000)+($G51-AT$1),0),IF($B$3="dm",$H51*OFFSET('Dispersion Model'!$I$72,($B$18-2000)+($G51-AT$1),0),IF($B$3="pm",$H51*OFFSET('Piston Model'!$I$72,($B$18-2000)+($G51-AT$1),0),"Wrong Code in B3")))),0)</f>
        <v>0</v>
      </c>
      <c r="AU51">
        <f ca="1">IF(AU$1&gt;$G51,IF($B$15="he",IF($B$3="em",$H51*(1-EXP(-0.05599*(AU$1-$G51)))*OFFSET('Exponential Model'!$I$72,($B$18-2000)+($G51-AU$1),0),IF($B$3="dm",$H51*(1-EXP(-0.05599*(AU$1-$G51)))*OFFSET('Dispersion Model'!$I$72,($B$18-2000)+($G51-AU$1),0),IF($B$3="pm",$H51*(1-EXP(-0.05599*(AU$1-$G51)))*OFFSET('Piston Model'!$I$72,($B$18-2000)+($G51-AU$1),0),"Wrong Code in B3"))),IF($B$3="em",$H51*OFFSET('Exponential Model'!$I$72,($B$18-2000)+($G51-AU$1),0),IF($B$3="dm",$H51*OFFSET('Dispersion Model'!$I$72,($B$18-2000)+($G51-AU$1),0),IF($B$3="pm",$H51*OFFSET('Piston Model'!$I$72,($B$18-2000)+($G51-AU$1),0),"Wrong Code in B3")))),0)</f>
        <v>0</v>
      </c>
      <c r="AV51">
        <f ca="1">IF(AV$1&gt;$G51,IF($B$15="he",IF($B$3="em",$H51*(1-EXP(-0.05599*(AV$1-$G51)))*OFFSET('Exponential Model'!$I$72,($B$18-2000)+($G51-AV$1),0),IF($B$3="dm",$H51*(1-EXP(-0.05599*(AV$1-$G51)))*OFFSET('Dispersion Model'!$I$72,($B$18-2000)+($G51-AV$1),0),IF($B$3="pm",$H51*(1-EXP(-0.05599*(AV$1-$G51)))*OFFSET('Piston Model'!$I$72,($B$18-2000)+($G51-AV$1),0),"Wrong Code in B3"))),IF($B$3="em",$H51*OFFSET('Exponential Model'!$I$72,($B$18-2000)+($G51-AV$1),0),IF($B$3="dm",$H51*OFFSET('Dispersion Model'!$I$72,($B$18-2000)+($G51-AV$1),0),IF($B$3="pm",$H51*OFFSET('Piston Model'!$I$72,($B$18-2000)+($G51-AV$1),0),"Wrong Code in B3")))),0)</f>
        <v>295.3</v>
      </c>
      <c r="AW51">
        <f ca="1">IF(AW$1&gt;$G51,IF($B$15="he",IF($B$3="em",$H51*(1-EXP(-0.05599*(AW$1-$G51)))*OFFSET('Exponential Model'!$I$72,($B$18-2000)+($G51-AW$1),0),IF($B$3="dm",$H51*(1-EXP(-0.05599*(AW$1-$G51)))*OFFSET('Dispersion Model'!$I$72,($B$18-2000)+($G51-AW$1),0),IF($B$3="pm",$H51*(1-EXP(-0.05599*(AW$1-$G51)))*OFFSET('Piston Model'!$I$72,($B$18-2000)+($G51-AW$1),0),"Wrong Code in B3"))),IF($B$3="em",$H51*OFFSET('Exponential Model'!$I$72,($B$18-2000)+($G51-AW$1),0),IF($B$3="dm",$H51*OFFSET('Dispersion Model'!$I$72,($B$18-2000)+($G51-AW$1),0),IF($B$3="pm",$H51*OFFSET('Piston Model'!$I$72,($B$18-2000)+($G51-AW$1),0),"Wrong Code in B3")))),0)</f>
        <v>0</v>
      </c>
      <c r="AX51">
        <f ca="1">IF(AX$1&gt;$G51,IF($B$15="he",IF($B$3="em",$H51*(1-EXP(-0.05599*(AX$1-$G51)))*OFFSET('Exponential Model'!$I$72,($B$18-2000)+($G51-AX$1),0),IF($B$3="dm",$H51*(1-EXP(-0.05599*(AX$1-$G51)))*OFFSET('Dispersion Model'!$I$72,($B$18-2000)+($G51-AX$1),0),IF($B$3="pm",$H51*(1-EXP(-0.05599*(AX$1-$G51)))*OFFSET('Piston Model'!$I$72,($B$18-2000)+($G51-AX$1),0),"Wrong Code in B3"))),IF($B$3="em",$H51*OFFSET('Exponential Model'!$I$72,($B$18-2000)+($G51-AX$1),0),IF($B$3="dm",$H51*OFFSET('Dispersion Model'!$I$72,($B$18-2000)+($G51-AX$1),0),IF($B$3="pm",$H51*OFFSET('Piston Model'!$I$72,($B$18-2000)+($G51-AX$1),0),"Wrong Code in B3")))),0)</f>
        <v>0</v>
      </c>
      <c r="AY51">
        <f ca="1">IF(AY$1&gt;$G51,IF($B$15="he",IF($B$3="em",$H51*(1-EXP(-0.05599*(AY$1-$G51)))*OFFSET('Exponential Model'!$I$72,($B$18-2000)+($G51-AY$1),0),IF($B$3="dm",$H51*(1-EXP(-0.05599*(AY$1-$G51)))*OFFSET('Dispersion Model'!$I$72,($B$18-2000)+($G51-AY$1),0),IF($B$3="pm",$H51*(1-EXP(-0.05599*(AY$1-$G51)))*OFFSET('Piston Model'!$I$72,($B$18-2000)+($G51-AY$1),0),"Wrong Code in B3"))),IF($B$3="em",$H51*OFFSET('Exponential Model'!$I$72,($B$18-2000)+($G51-AY$1),0),IF($B$3="dm",$H51*OFFSET('Dispersion Model'!$I$72,($B$18-2000)+($G51-AY$1),0),IF($B$3="pm",$H51*OFFSET('Piston Model'!$I$72,($B$18-2000)+($G51-AY$1),0),"Wrong Code in B3")))),0)</f>
        <v>0</v>
      </c>
      <c r="AZ51">
        <f ca="1">IF(AZ$1&gt;$G51,IF($B$15="he",IF($B$3="em",$H51*(1-EXP(-0.05599*(AZ$1-$G51)))*OFFSET('Exponential Model'!$I$72,($B$18-2000)+($G51-AZ$1),0),IF($B$3="dm",$H51*(1-EXP(-0.05599*(AZ$1-$G51)))*OFFSET('Dispersion Model'!$I$72,($B$18-2000)+($G51-AZ$1),0),IF($B$3="pm",$H51*(1-EXP(-0.05599*(AZ$1-$G51)))*OFFSET('Piston Model'!$I$72,($B$18-2000)+($G51-AZ$1),0),"Wrong Code in B3"))),IF($B$3="em",$H51*OFFSET('Exponential Model'!$I$72,($B$18-2000)+($G51-AZ$1),0),IF($B$3="dm",$H51*OFFSET('Dispersion Model'!$I$72,($B$18-2000)+($G51-AZ$1),0),IF($B$3="pm",$H51*OFFSET('Piston Model'!$I$72,($B$18-2000)+($G51-AZ$1),0),"Wrong Code in B3")))),0)</f>
        <v>0</v>
      </c>
      <c r="BA51">
        <f ca="1">IF(BA$1&gt;$G51,IF($B$15="he",IF($B$3="em",$H51*(1-EXP(-0.05599*(BA$1-$G51)))*OFFSET('Exponential Model'!$I$72,($B$18-2000)+($G51-BA$1),0),IF($B$3="dm",$H51*(1-EXP(-0.05599*(BA$1-$G51)))*OFFSET('Dispersion Model'!$I$72,($B$18-2000)+($G51-BA$1),0),IF($B$3="pm",$H51*(1-EXP(-0.05599*(BA$1-$G51)))*OFFSET('Piston Model'!$I$72,($B$18-2000)+($G51-BA$1),0),"Wrong Code in B3"))),IF($B$3="em",$H51*OFFSET('Exponential Model'!$I$72,($B$18-2000)+($G51-BA$1),0),IF($B$3="dm",$H51*OFFSET('Dispersion Model'!$I$72,($B$18-2000)+($G51-BA$1),0),IF($B$3="pm",$H51*OFFSET('Piston Model'!$I$72,($B$18-2000)+($G51-BA$1),0),"Wrong Code in B3")))),0)</f>
        <v>0</v>
      </c>
      <c r="BB51">
        <f ca="1">IF(BB$1&gt;$G51,IF($B$15="he",IF($B$3="em",$H51*(1-EXP(-0.05599*(BB$1-$G51)))*OFFSET('Exponential Model'!$I$72,($B$18-2000)+($G51-BB$1),0),IF($B$3="dm",$H51*(1-EXP(-0.05599*(BB$1-$G51)))*OFFSET('Dispersion Model'!$I$72,($B$18-2000)+($G51-BB$1),0),IF($B$3="pm",$H51*(1-EXP(-0.05599*(BB$1-$G51)))*OFFSET('Piston Model'!$I$72,($B$18-2000)+($G51-BB$1),0),"Wrong Code in B3"))),IF($B$3="em",$H51*OFFSET('Exponential Model'!$I$72,($B$18-2000)+($G51-BB$1),0),IF($B$3="dm",$H51*OFFSET('Dispersion Model'!$I$72,($B$18-2000)+($G51-BB$1),0),IF($B$3="pm",$H51*OFFSET('Piston Model'!$I$72,($B$18-2000)+($G51-BB$1),0),"Wrong Code in B3")))),0)</f>
        <v>0</v>
      </c>
      <c r="BC51">
        <f ca="1">IF(BC$1&gt;$G51,IF($B$15="he",IF($B$3="em",$H51*(1-EXP(-0.05599*(BC$1-$G51)))*OFFSET('Exponential Model'!$I$72,($B$18-2000)+($G51-BC$1),0),IF($B$3="dm",$H51*(1-EXP(-0.05599*(BC$1-$G51)))*OFFSET('Dispersion Model'!$I$72,($B$18-2000)+($G51-BC$1),0),IF($B$3="pm",$H51*(1-EXP(-0.05599*(BC$1-$G51)))*OFFSET('Piston Model'!$I$72,($B$18-2000)+($G51-BC$1),0),"Wrong Code in B3"))),IF($B$3="em",$H51*OFFSET('Exponential Model'!$I$72,($B$18-2000)+($G51-BC$1),0),IF($B$3="dm",$H51*OFFSET('Dispersion Model'!$I$72,($B$18-2000)+($G51-BC$1),0),IF($B$3="pm",$H51*OFFSET('Piston Model'!$I$72,($B$18-2000)+($G51-BC$1),0),"Wrong Code in B3")))),0)</f>
        <v>0</v>
      </c>
      <c r="BD51">
        <f ca="1">IF(BD$1&gt;$G51,IF($B$15="he",IF($B$3="em",$H51*(1-EXP(-0.05599*(BD$1-$G51)))*OFFSET('Exponential Model'!$I$72,($B$18-2000)+($G51-BD$1),0),IF($B$3="dm",$H51*(1-EXP(-0.05599*(BD$1-$G51)))*OFFSET('Dispersion Model'!$I$72,($B$18-2000)+($G51-BD$1),0),IF($B$3="pm",$H51*(1-EXP(-0.05599*(BD$1-$G51)))*OFFSET('Piston Model'!$I$72,($B$18-2000)+($G51-BD$1),0),"Wrong Code in B3"))),IF($B$3="em",$H51*OFFSET('Exponential Model'!$I$72,($B$18-2000)+($G51-BD$1),0),IF($B$3="dm",$H51*OFFSET('Dispersion Model'!$I$72,($B$18-2000)+($G51-BD$1),0),IF($B$3="pm",$H51*OFFSET('Piston Model'!$I$72,($B$18-2000)+($G51-BD$1),0),"Wrong Code in B3")))),0)</f>
        <v>0</v>
      </c>
      <c r="BE51">
        <f ca="1">IF(BE$1&gt;$G51,IF($B$15="he",IF($B$3="em",$H51*(1-EXP(-0.05599*(BE$1-$G51)))*OFFSET('Exponential Model'!$I$72,($B$18-2000)+($G51-BE$1),0),IF($B$3="dm",$H51*(1-EXP(-0.05599*(BE$1-$G51)))*OFFSET('Dispersion Model'!$I$72,($B$18-2000)+($G51-BE$1),0),IF($B$3="pm",$H51*(1-EXP(-0.05599*(BE$1-$G51)))*OFFSET('Piston Model'!$I$72,($B$18-2000)+($G51-BE$1),0),"Wrong Code in B3"))),IF($B$3="em",$H51*OFFSET('Exponential Model'!$I$72,($B$18-2000)+($G51-BE$1),0),IF($B$3="dm",$H51*OFFSET('Dispersion Model'!$I$72,($B$18-2000)+($G51-BE$1),0),IF($B$3="pm",$H51*OFFSET('Piston Model'!$I$72,($B$18-2000)+($G51-BE$1),0),"Wrong Code in B3")))),0)</f>
        <v>0</v>
      </c>
      <c r="BF51">
        <f ca="1">IF(BF$1&gt;$G51,IF($B$15="he",IF($B$3="em",$H51*(1-EXP(-0.05599*(BF$1-$G51)))*OFFSET('Exponential Model'!$I$72,($B$18-2000)+($G51-BF$1),0),IF($B$3="dm",$H51*(1-EXP(-0.05599*(BF$1-$G51)))*OFFSET('Dispersion Model'!$I$72,($B$18-2000)+($G51-BF$1),0),IF($B$3="pm",$H51*(1-EXP(-0.05599*(BF$1-$G51)))*OFFSET('Piston Model'!$I$72,($B$18-2000)+($G51-BF$1),0),"Wrong Code in B3"))),IF($B$3="em",$H51*OFFSET('Exponential Model'!$I$72,($B$18-2000)+($G51-BF$1),0),IF($B$3="dm",$H51*OFFSET('Dispersion Model'!$I$72,($B$18-2000)+($G51-BF$1),0),IF($B$3="pm",$H51*OFFSET('Piston Model'!$I$72,($B$18-2000)+($G51-BF$1),0),"Wrong Code in B3")))),0)</f>
        <v>0</v>
      </c>
      <c r="BG51">
        <f ca="1">IF(BG$1&gt;$G51,IF($B$15="he",IF($B$3="em",$H51*(1-EXP(-0.05599*(BG$1-$G51)))*OFFSET('Exponential Model'!$I$72,($B$18-2000)+($G51-BG$1),0),IF($B$3="dm",$H51*(1-EXP(-0.05599*(BG$1-$G51)))*OFFSET('Dispersion Model'!$I$72,($B$18-2000)+($G51-BG$1),0),IF($B$3="pm",$H51*(1-EXP(-0.05599*(BG$1-$G51)))*OFFSET('Piston Model'!$I$72,($B$18-2000)+($G51-BG$1),0),"Wrong Code in B3"))),IF($B$3="em",$H51*OFFSET('Exponential Model'!$I$72,($B$18-2000)+($G51-BG$1),0),IF($B$3="dm",$H51*OFFSET('Dispersion Model'!$I$72,($B$18-2000)+($G51-BG$1),0),IF($B$3="pm",$H51*OFFSET('Piston Model'!$I$72,($B$18-2000)+($G51-BG$1),0),"Wrong Code in B3")))),0)</f>
        <v>0</v>
      </c>
    </row>
    <row r="52" spans="7:59" x14ac:dyDescent="0.15">
      <c r="G52">
        <v>1980</v>
      </c>
      <c r="H52">
        <f>IF($B$15="tr",'Tritium Input'!H61,IF($B$15="cfc",'CFC Input'!H61,IF($B$15="kr",'85Kr Input'!H61,IF($B$15="he",'Tritium Input'!H61,"Wrong Code in B12!"))))</f>
        <v>311.89999999999998</v>
      </c>
      <c r="I52">
        <f ca="1">IF(I$1&gt;$G52,IF($B$15="he",IF($B$3="em",$H52*(1-EXP(-0.05599*(I$1-$G52)))*OFFSET('Exponential Model'!$I$72,($B$18-2000)+($G52-I$1),0),IF($B$3="dm",$H52*(1-EXP(-0.05599*(I$1-$G52)))*OFFSET('Dispersion Model'!$I$72,($B$18-2000)+($G52-I$1),0),IF($B$3="pm",$H52*(1-EXP(-0.05599*(I$1-$G52)))*OFFSET('Piston Model'!$I$72,($B$18-2000)+($G52-I$1),0),"Wrong Code in B3"))),IF($B$3="em",$H52*OFFSET('Exponential Model'!$I$72,($B$18-2000)+($G52-I$1),0),IF($B$3="dm",$H52*OFFSET('Dispersion Model'!$I$72,($B$18-2000)+($G52-I$1),0),IF($B$3="pm",$H52*OFFSET('Piston Model'!$I$72,($B$18-2000)+($G52-I$1),0),"Wrong Code in B3")))),0)</f>
        <v>0</v>
      </c>
      <c r="J52">
        <f ca="1">IF(J$1&gt;$G52,IF($B$15="he",IF($B$3="em",$H52*(1-EXP(-0.05599*(J$1-$G52)))*OFFSET('Exponential Model'!$I$72,($B$18-2000)+($G52-J$1),0),IF($B$3="dm",$H52*(1-EXP(-0.05599*(J$1-$G52)))*OFFSET('Dispersion Model'!$I$72,($B$18-2000)+($G52-J$1),0),IF($B$3="pm",$H52*(1-EXP(-0.05599*(J$1-$G52)))*OFFSET('Piston Model'!$I$72,($B$18-2000)+($G52-J$1),0),"Wrong Code in B3"))),IF($B$3="em",$H52*OFFSET('Exponential Model'!$I$72,($B$18-2000)+($G52-J$1),0),IF($B$3="dm",$H52*OFFSET('Dispersion Model'!$I$72,($B$18-2000)+($G52-J$1),0),IF($B$3="pm",$H52*OFFSET('Piston Model'!$I$72,($B$18-2000)+($G52-J$1),0),"Wrong Code in B3")))),0)</f>
        <v>0</v>
      </c>
      <c r="K52">
        <f ca="1">IF(K$1&gt;$G52,IF($B$15="he",IF($B$3="em",$H52*(1-EXP(-0.05599*(K$1-$G52)))*OFFSET('Exponential Model'!$I$72,($B$18-2000)+($G52-K$1),0),IF($B$3="dm",$H52*(1-EXP(-0.05599*(K$1-$G52)))*OFFSET('Dispersion Model'!$I$72,($B$18-2000)+($G52-K$1),0),IF($B$3="pm",$H52*(1-EXP(-0.05599*(K$1-$G52)))*OFFSET('Piston Model'!$I$72,($B$18-2000)+($G52-K$1),0),"Wrong Code in B3"))),IF($B$3="em",$H52*OFFSET('Exponential Model'!$I$72,($B$18-2000)+($G52-K$1),0),IF($B$3="dm",$H52*OFFSET('Dispersion Model'!$I$72,($B$18-2000)+($G52-K$1),0),IF($B$3="pm",$H52*OFFSET('Piston Model'!$I$72,($B$18-2000)+($G52-K$1),0),"Wrong Code in B3")))),0)</f>
        <v>0</v>
      </c>
      <c r="L52">
        <f ca="1">IF(L$1&gt;$G52,IF($B$15="he",IF($B$3="em",$H52*(1-EXP(-0.05599*(L$1-$G52)))*OFFSET('Exponential Model'!$I$72,($B$18-2000)+($G52-L$1),0),IF($B$3="dm",$H52*(1-EXP(-0.05599*(L$1-$G52)))*OFFSET('Dispersion Model'!$I$72,($B$18-2000)+($G52-L$1),0),IF($B$3="pm",$H52*(1-EXP(-0.05599*(L$1-$G52)))*OFFSET('Piston Model'!$I$72,($B$18-2000)+($G52-L$1),0),"Wrong Code in B3"))),IF($B$3="em",$H52*OFFSET('Exponential Model'!$I$72,($B$18-2000)+($G52-L$1),0),IF($B$3="dm",$H52*OFFSET('Dispersion Model'!$I$72,($B$18-2000)+($G52-L$1),0),IF($B$3="pm",$H52*OFFSET('Piston Model'!$I$72,($B$18-2000)+($G52-L$1),0),"Wrong Code in B3")))),0)</f>
        <v>0</v>
      </c>
      <c r="M52">
        <f ca="1">IF(M$1&gt;$G52,IF($B$15="he",IF($B$3="em",$H52*(1-EXP(-0.05599*(M$1-$G52)))*OFFSET('Exponential Model'!$I$72,($B$18-2000)+($G52-M$1),0),IF($B$3="dm",$H52*(1-EXP(-0.05599*(M$1-$G52)))*OFFSET('Dispersion Model'!$I$72,($B$18-2000)+($G52-M$1),0),IF($B$3="pm",$H52*(1-EXP(-0.05599*(M$1-$G52)))*OFFSET('Piston Model'!$I$72,($B$18-2000)+($G52-M$1),0),"Wrong Code in B3"))),IF($B$3="em",$H52*OFFSET('Exponential Model'!$I$72,($B$18-2000)+($G52-M$1),0),IF($B$3="dm",$H52*OFFSET('Dispersion Model'!$I$72,($B$18-2000)+($G52-M$1),0),IF($B$3="pm",$H52*OFFSET('Piston Model'!$I$72,($B$18-2000)+($G52-M$1),0),"Wrong Code in B3")))),0)</f>
        <v>0</v>
      </c>
      <c r="N52">
        <f ca="1">IF(N$1&gt;$G52,IF($B$15="he",IF($B$3="em",$H52*(1-EXP(-0.05599*(N$1-$G52)))*OFFSET('Exponential Model'!$I$72,($B$18-2000)+($G52-N$1),0),IF($B$3="dm",$H52*(1-EXP(-0.05599*(N$1-$G52)))*OFFSET('Dispersion Model'!$I$72,($B$18-2000)+($G52-N$1),0),IF($B$3="pm",$H52*(1-EXP(-0.05599*(N$1-$G52)))*OFFSET('Piston Model'!$I$72,($B$18-2000)+($G52-N$1),0),"Wrong Code in B3"))),IF($B$3="em",$H52*OFFSET('Exponential Model'!$I$72,($B$18-2000)+($G52-N$1),0),IF($B$3="dm",$H52*OFFSET('Dispersion Model'!$I$72,($B$18-2000)+($G52-N$1),0),IF($B$3="pm",$H52*OFFSET('Piston Model'!$I$72,($B$18-2000)+($G52-N$1),0),"Wrong Code in B3")))),0)</f>
        <v>0</v>
      </c>
      <c r="O52">
        <f ca="1">IF(O$1&gt;$G52,IF($B$15="he",IF($B$3="em",$H52*(1-EXP(-0.05599*(O$1-$G52)))*OFFSET('Exponential Model'!$I$72,($B$18-2000)+($G52-O$1),0),IF($B$3="dm",$H52*(1-EXP(-0.05599*(O$1-$G52)))*OFFSET('Dispersion Model'!$I$72,($B$18-2000)+($G52-O$1),0),IF($B$3="pm",$H52*(1-EXP(-0.05599*(O$1-$G52)))*OFFSET('Piston Model'!$I$72,($B$18-2000)+($G52-O$1),0),"Wrong Code in B3"))),IF($B$3="em",$H52*OFFSET('Exponential Model'!$I$72,($B$18-2000)+($G52-O$1),0),IF($B$3="dm",$H52*OFFSET('Dispersion Model'!$I$72,($B$18-2000)+($G52-O$1),0),IF($B$3="pm",$H52*OFFSET('Piston Model'!$I$72,($B$18-2000)+($G52-O$1),0),"Wrong Code in B3")))),0)</f>
        <v>0</v>
      </c>
      <c r="P52">
        <f ca="1">IF(P$1&gt;$G52,IF($B$15="he",IF($B$3="em",$H52*(1-EXP(-0.05599*(P$1-$G52)))*OFFSET('Exponential Model'!$I$72,($B$18-2000)+($G52-P$1),0),IF($B$3="dm",$H52*(1-EXP(-0.05599*(P$1-$G52)))*OFFSET('Dispersion Model'!$I$72,($B$18-2000)+($G52-P$1),0),IF($B$3="pm",$H52*(1-EXP(-0.05599*(P$1-$G52)))*OFFSET('Piston Model'!$I$72,($B$18-2000)+($G52-P$1),0),"Wrong Code in B3"))),IF($B$3="em",$H52*OFFSET('Exponential Model'!$I$72,($B$18-2000)+($G52-P$1),0),IF($B$3="dm",$H52*OFFSET('Dispersion Model'!$I$72,($B$18-2000)+($G52-P$1),0),IF($B$3="pm",$H52*OFFSET('Piston Model'!$I$72,($B$18-2000)+($G52-P$1),0),"Wrong Code in B3")))),0)</f>
        <v>0</v>
      </c>
      <c r="Q52">
        <f ca="1">IF(Q$1&gt;$G52,IF($B$15="he",IF($B$3="em",$H52*(1-EXP(-0.05599*(Q$1-$G52)))*OFFSET('Exponential Model'!$I$72,($B$18-2000)+($G52-Q$1),0),IF($B$3="dm",$H52*(1-EXP(-0.05599*(Q$1-$G52)))*OFFSET('Dispersion Model'!$I$72,($B$18-2000)+($G52-Q$1),0),IF($B$3="pm",$H52*(1-EXP(-0.05599*(Q$1-$G52)))*OFFSET('Piston Model'!$I$72,($B$18-2000)+($G52-Q$1),0),"Wrong Code in B3"))),IF($B$3="em",$H52*OFFSET('Exponential Model'!$I$72,($B$18-2000)+($G52-Q$1),0),IF($B$3="dm",$H52*OFFSET('Dispersion Model'!$I$72,($B$18-2000)+($G52-Q$1),0),IF($B$3="pm",$H52*OFFSET('Piston Model'!$I$72,($B$18-2000)+($G52-Q$1),0),"Wrong Code in B3")))),0)</f>
        <v>0</v>
      </c>
      <c r="R52">
        <f ca="1">IF(R$1&gt;$G52,IF($B$15="he",IF($B$3="em",$H52*(1-EXP(-0.05599*(R$1-$G52)))*OFFSET('Exponential Model'!$I$72,($B$18-2000)+($G52-R$1),0),IF($B$3="dm",$H52*(1-EXP(-0.05599*(R$1-$G52)))*OFFSET('Dispersion Model'!$I$72,($B$18-2000)+($G52-R$1),0),IF($B$3="pm",$H52*(1-EXP(-0.05599*(R$1-$G52)))*OFFSET('Piston Model'!$I$72,($B$18-2000)+($G52-R$1),0),"Wrong Code in B3"))),IF($B$3="em",$H52*OFFSET('Exponential Model'!$I$72,($B$18-2000)+($G52-R$1),0),IF($B$3="dm",$H52*OFFSET('Dispersion Model'!$I$72,($B$18-2000)+($G52-R$1),0),IF($B$3="pm",$H52*OFFSET('Piston Model'!$I$72,($B$18-2000)+($G52-R$1),0),"Wrong Code in B3")))),0)</f>
        <v>0</v>
      </c>
      <c r="S52">
        <f ca="1">IF(S$1&gt;$G52,IF($B$15="he",IF($B$3="em",$H52*(1-EXP(-0.05599*(S$1-$G52)))*OFFSET('Exponential Model'!$I$72,($B$18-2000)+($G52-S$1),0),IF($B$3="dm",$H52*(1-EXP(-0.05599*(S$1-$G52)))*OFFSET('Dispersion Model'!$I$72,($B$18-2000)+($G52-S$1),0),IF($B$3="pm",$H52*(1-EXP(-0.05599*(S$1-$G52)))*OFFSET('Piston Model'!$I$72,($B$18-2000)+($G52-S$1),0),"Wrong Code in B3"))),IF($B$3="em",$H52*OFFSET('Exponential Model'!$I$72,($B$18-2000)+($G52-S$1),0),IF($B$3="dm",$H52*OFFSET('Dispersion Model'!$I$72,($B$18-2000)+($G52-S$1),0),IF($B$3="pm",$H52*OFFSET('Piston Model'!$I$72,($B$18-2000)+($G52-S$1),0),"Wrong Code in B3")))),0)</f>
        <v>0</v>
      </c>
      <c r="T52">
        <f ca="1">IF(T$1&gt;$G52,IF($B$15="he",IF($B$3="em",$H52*(1-EXP(-0.05599*(T$1-$G52)))*OFFSET('Exponential Model'!$I$72,($B$18-2000)+($G52-T$1),0),IF($B$3="dm",$H52*(1-EXP(-0.05599*(T$1-$G52)))*OFFSET('Dispersion Model'!$I$72,($B$18-2000)+($G52-T$1),0),IF($B$3="pm",$H52*(1-EXP(-0.05599*(T$1-$G52)))*OFFSET('Piston Model'!$I$72,($B$18-2000)+($G52-T$1),0),"Wrong Code in B3"))),IF($B$3="em",$H52*OFFSET('Exponential Model'!$I$72,($B$18-2000)+($G52-T$1),0),IF($B$3="dm",$H52*OFFSET('Dispersion Model'!$I$72,($B$18-2000)+($G52-T$1),0),IF($B$3="pm",$H52*OFFSET('Piston Model'!$I$72,($B$18-2000)+($G52-T$1),0),"Wrong Code in B3")))),0)</f>
        <v>0</v>
      </c>
      <c r="U52">
        <f ca="1">IF(U$1&gt;$G52,IF($B$15="he",IF($B$3="em",$H52*(1-EXP(-0.05599*(U$1-$G52)))*OFFSET('Exponential Model'!$I$72,($B$18-2000)+($G52-U$1),0),IF($B$3="dm",$H52*(1-EXP(-0.05599*(U$1-$G52)))*OFFSET('Dispersion Model'!$I$72,($B$18-2000)+($G52-U$1),0),IF($B$3="pm",$H52*(1-EXP(-0.05599*(U$1-$G52)))*OFFSET('Piston Model'!$I$72,($B$18-2000)+($G52-U$1),0),"Wrong Code in B3"))),IF($B$3="em",$H52*OFFSET('Exponential Model'!$I$72,($B$18-2000)+($G52-U$1),0),IF($B$3="dm",$H52*OFFSET('Dispersion Model'!$I$72,($B$18-2000)+($G52-U$1),0),IF($B$3="pm",$H52*OFFSET('Piston Model'!$I$72,($B$18-2000)+($G52-U$1),0),"Wrong Code in B3")))),0)</f>
        <v>0</v>
      </c>
      <c r="V52">
        <f ca="1">IF(V$1&gt;$G52,IF($B$15="he",IF($B$3="em",$H52*(1-EXP(-0.05599*(V$1-$G52)))*OFFSET('Exponential Model'!$I$72,($B$18-2000)+($G52-V$1),0),IF($B$3="dm",$H52*(1-EXP(-0.05599*(V$1-$G52)))*OFFSET('Dispersion Model'!$I$72,($B$18-2000)+($G52-V$1),0),IF($B$3="pm",$H52*(1-EXP(-0.05599*(V$1-$G52)))*OFFSET('Piston Model'!$I$72,($B$18-2000)+($G52-V$1),0),"Wrong Code in B3"))),IF($B$3="em",$H52*OFFSET('Exponential Model'!$I$72,($B$18-2000)+($G52-V$1),0),IF($B$3="dm",$H52*OFFSET('Dispersion Model'!$I$72,($B$18-2000)+($G52-V$1),0),IF($B$3="pm",$H52*OFFSET('Piston Model'!$I$72,($B$18-2000)+($G52-V$1),0),"Wrong Code in B3")))),0)</f>
        <v>0</v>
      </c>
      <c r="W52">
        <f ca="1">IF(W$1&gt;$G52,IF($B$15="he",IF($B$3="em",$H52*(1-EXP(-0.05599*(W$1-$G52)))*OFFSET('Exponential Model'!$I$72,($B$18-2000)+($G52-W$1),0),IF($B$3="dm",$H52*(1-EXP(-0.05599*(W$1-$G52)))*OFFSET('Dispersion Model'!$I$72,($B$18-2000)+($G52-W$1),0),IF($B$3="pm",$H52*(1-EXP(-0.05599*(W$1-$G52)))*OFFSET('Piston Model'!$I$72,($B$18-2000)+($G52-W$1),0),"Wrong Code in B3"))),IF($B$3="em",$H52*OFFSET('Exponential Model'!$I$72,($B$18-2000)+($G52-W$1),0),IF($B$3="dm",$H52*OFFSET('Dispersion Model'!$I$72,($B$18-2000)+($G52-W$1),0),IF($B$3="pm",$H52*OFFSET('Piston Model'!$I$72,($B$18-2000)+($G52-W$1),0),"Wrong Code in B3")))),0)</f>
        <v>0</v>
      </c>
      <c r="X52">
        <f ca="1">IF(X$1&gt;$G52,IF($B$15="he",IF($B$3="em",$H52*(1-EXP(-0.05599*(X$1-$G52)))*OFFSET('Exponential Model'!$I$72,($B$18-2000)+($G52-X$1),0),IF($B$3="dm",$H52*(1-EXP(-0.05599*(X$1-$G52)))*OFFSET('Dispersion Model'!$I$72,($B$18-2000)+($G52-X$1),0),IF($B$3="pm",$H52*(1-EXP(-0.05599*(X$1-$G52)))*OFFSET('Piston Model'!$I$72,($B$18-2000)+($G52-X$1),0),"Wrong Code in B3"))),IF($B$3="em",$H52*OFFSET('Exponential Model'!$I$72,($B$18-2000)+($G52-X$1),0),IF($B$3="dm",$H52*OFFSET('Dispersion Model'!$I$72,($B$18-2000)+($G52-X$1),0),IF($B$3="pm",$H52*OFFSET('Piston Model'!$I$72,($B$18-2000)+($G52-X$1),0),"Wrong Code in B3")))),0)</f>
        <v>0</v>
      </c>
      <c r="Y52">
        <f ca="1">IF(Y$1&gt;$G52,IF($B$15="he",IF($B$3="em",$H52*(1-EXP(-0.05599*(Y$1-$G52)))*OFFSET('Exponential Model'!$I$72,($B$18-2000)+($G52-Y$1),0),IF($B$3="dm",$H52*(1-EXP(-0.05599*(Y$1-$G52)))*OFFSET('Dispersion Model'!$I$72,($B$18-2000)+($G52-Y$1),0),IF($B$3="pm",$H52*(1-EXP(-0.05599*(Y$1-$G52)))*OFFSET('Piston Model'!$I$72,($B$18-2000)+($G52-Y$1),0),"Wrong Code in B3"))),IF($B$3="em",$H52*OFFSET('Exponential Model'!$I$72,($B$18-2000)+($G52-Y$1),0),IF($B$3="dm",$H52*OFFSET('Dispersion Model'!$I$72,($B$18-2000)+($G52-Y$1),0),IF($B$3="pm",$H52*OFFSET('Piston Model'!$I$72,($B$18-2000)+($G52-Y$1),0),"Wrong Code in B3")))),0)</f>
        <v>0</v>
      </c>
      <c r="Z52">
        <f ca="1">IF(Z$1&gt;$G52,IF($B$15="he",IF($B$3="em",$H52*(1-EXP(-0.05599*(Z$1-$G52)))*OFFSET('Exponential Model'!$I$72,($B$18-2000)+($G52-Z$1),0),IF($B$3="dm",$H52*(1-EXP(-0.05599*(Z$1-$G52)))*OFFSET('Dispersion Model'!$I$72,($B$18-2000)+($G52-Z$1),0),IF($B$3="pm",$H52*(1-EXP(-0.05599*(Z$1-$G52)))*OFFSET('Piston Model'!$I$72,($B$18-2000)+($G52-Z$1),0),"Wrong Code in B3"))),IF($B$3="em",$H52*OFFSET('Exponential Model'!$I$72,($B$18-2000)+($G52-Z$1),0),IF($B$3="dm",$H52*OFFSET('Dispersion Model'!$I$72,($B$18-2000)+($G52-Z$1),0),IF($B$3="pm",$H52*OFFSET('Piston Model'!$I$72,($B$18-2000)+($G52-Z$1),0),"Wrong Code in B3")))),0)</f>
        <v>0</v>
      </c>
      <c r="AA52">
        <f ca="1">IF(AA$1&gt;$G52,IF($B$15="he",IF($B$3="em",$H52*(1-EXP(-0.05599*(AA$1-$G52)))*OFFSET('Exponential Model'!$I$72,($B$18-2000)+($G52-AA$1),0),IF($B$3="dm",$H52*(1-EXP(-0.05599*(AA$1-$G52)))*OFFSET('Dispersion Model'!$I$72,($B$18-2000)+($G52-AA$1),0),IF($B$3="pm",$H52*(1-EXP(-0.05599*(AA$1-$G52)))*OFFSET('Piston Model'!$I$72,($B$18-2000)+($G52-AA$1),0),"Wrong Code in B3"))),IF($B$3="em",$H52*OFFSET('Exponential Model'!$I$72,($B$18-2000)+($G52-AA$1),0),IF($B$3="dm",$H52*OFFSET('Dispersion Model'!$I$72,($B$18-2000)+($G52-AA$1),0),IF($B$3="pm",$H52*OFFSET('Piston Model'!$I$72,($B$18-2000)+($G52-AA$1),0),"Wrong Code in B3")))),0)</f>
        <v>0</v>
      </c>
      <c r="AB52">
        <f ca="1">IF(AB$1&gt;$G52,IF($B$15="he",IF($B$3="em",$H52*(1-EXP(-0.05599*(AB$1-$G52)))*OFFSET('Exponential Model'!$I$72,($B$18-2000)+($G52-AB$1),0),IF($B$3="dm",$H52*(1-EXP(-0.05599*(AB$1-$G52)))*OFFSET('Dispersion Model'!$I$72,($B$18-2000)+($G52-AB$1),0),IF($B$3="pm",$H52*(1-EXP(-0.05599*(AB$1-$G52)))*OFFSET('Piston Model'!$I$72,($B$18-2000)+($G52-AB$1),0),"Wrong Code in B3"))),IF($B$3="em",$H52*OFFSET('Exponential Model'!$I$72,($B$18-2000)+($G52-AB$1),0),IF($B$3="dm",$H52*OFFSET('Dispersion Model'!$I$72,($B$18-2000)+($G52-AB$1),0),IF($B$3="pm",$H52*OFFSET('Piston Model'!$I$72,($B$18-2000)+($G52-AB$1),0),"Wrong Code in B3")))),0)</f>
        <v>0</v>
      </c>
      <c r="AC52">
        <f ca="1">IF(AC$1&gt;$G52,IF($B$15="he",IF($B$3="em",$H52*(1-EXP(-0.05599*(AC$1-$G52)))*OFFSET('Exponential Model'!$I$72,($B$18-2000)+($G52-AC$1),0),IF($B$3="dm",$H52*(1-EXP(-0.05599*(AC$1-$G52)))*OFFSET('Dispersion Model'!$I$72,($B$18-2000)+($G52-AC$1),0),IF($B$3="pm",$H52*(1-EXP(-0.05599*(AC$1-$G52)))*OFFSET('Piston Model'!$I$72,($B$18-2000)+($G52-AC$1),0),"Wrong Code in B3"))),IF($B$3="em",$H52*OFFSET('Exponential Model'!$I$72,($B$18-2000)+($G52-AC$1),0),IF($B$3="dm",$H52*OFFSET('Dispersion Model'!$I$72,($B$18-2000)+($G52-AC$1),0),IF($B$3="pm",$H52*OFFSET('Piston Model'!$I$72,($B$18-2000)+($G52-AC$1),0),"Wrong Code in B3")))),0)</f>
        <v>0</v>
      </c>
      <c r="AD52">
        <f ca="1">IF(AD$1&gt;$G52,IF($B$15="he",IF($B$3="em",$H52*(1-EXP(-0.05599*(AD$1-$G52)))*OFFSET('Exponential Model'!$I$72,($B$18-2000)+($G52-AD$1),0),IF($B$3="dm",$H52*(1-EXP(-0.05599*(AD$1-$G52)))*OFFSET('Dispersion Model'!$I$72,($B$18-2000)+($G52-AD$1),0),IF($B$3="pm",$H52*(1-EXP(-0.05599*(AD$1-$G52)))*OFFSET('Piston Model'!$I$72,($B$18-2000)+($G52-AD$1),0),"Wrong Code in B3"))),IF($B$3="em",$H52*OFFSET('Exponential Model'!$I$72,($B$18-2000)+($G52-AD$1),0),IF($B$3="dm",$H52*OFFSET('Dispersion Model'!$I$72,($B$18-2000)+($G52-AD$1),0),IF($B$3="pm",$H52*OFFSET('Piston Model'!$I$72,($B$18-2000)+($G52-AD$1),0),"Wrong Code in B3")))),0)</f>
        <v>0</v>
      </c>
      <c r="AE52">
        <f ca="1">IF(AE$1&gt;$G52,IF($B$15="he",IF($B$3="em",$H52*(1-EXP(-0.05599*(AE$1-$G52)))*OFFSET('Exponential Model'!$I$72,($B$18-2000)+($G52-AE$1),0),IF($B$3="dm",$H52*(1-EXP(-0.05599*(AE$1-$G52)))*OFFSET('Dispersion Model'!$I$72,($B$18-2000)+($G52-AE$1),0),IF($B$3="pm",$H52*(1-EXP(-0.05599*(AE$1-$G52)))*OFFSET('Piston Model'!$I$72,($B$18-2000)+($G52-AE$1),0),"Wrong Code in B3"))),IF($B$3="em",$H52*OFFSET('Exponential Model'!$I$72,($B$18-2000)+($G52-AE$1),0),IF($B$3="dm",$H52*OFFSET('Dispersion Model'!$I$72,($B$18-2000)+($G52-AE$1),0),IF($B$3="pm",$H52*OFFSET('Piston Model'!$I$72,($B$18-2000)+($G52-AE$1),0),"Wrong Code in B3")))),0)</f>
        <v>0</v>
      </c>
      <c r="AF52">
        <f ca="1">IF(AF$1&gt;$G52,IF($B$15="he",IF($B$3="em",$H52*(1-EXP(-0.05599*(AF$1-$G52)))*OFFSET('Exponential Model'!$I$72,($B$18-2000)+($G52-AF$1),0),IF($B$3="dm",$H52*(1-EXP(-0.05599*(AF$1-$G52)))*OFFSET('Dispersion Model'!$I$72,($B$18-2000)+($G52-AF$1),0),IF($B$3="pm",$H52*(1-EXP(-0.05599*(AF$1-$G52)))*OFFSET('Piston Model'!$I$72,($B$18-2000)+($G52-AF$1),0),"Wrong Code in B3"))),IF($B$3="em",$H52*OFFSET('Exponential Model'!$I$72,($B$18-2000)+($G52-AF$1),0),IF($B$3="dm",$H52*OFFSET('Dispersion Model'!$I$72,($B$18-2000)+($G52-AF$1),0),IF($B$3="pm",$H52*OFFSET('Piston Model'!$I$72,($B$18-2000)+($G52-AF$1),0),"Wrong Code in B3")))),0)</f>
        <v>0</v>
      </c>
      <c r="AG52">
        <f ca="1">IF(AG$1&gt;$G52,IF($B$15="he",IF($B$3="em",$H52*(1-EXP(-0.05599*(AG$1-$G52)))*OFFSET('Exponential Model'!$I$72,($B$18-2000)+($G52-AG$1),0),IF($B$3="dm",$H52*(1-EXP(-0.05599*(AG$1-$G52)))*OFFSET('Dispersion Model'!$I$72,($B$18-2000)+($G52-AG$1),0),IF($B$3="pm",$H52*(1-EXP(-0.05599*(AG$1-$G52)))*OFFSET('Piston Model'!$I$72,($B$18-2000)+($G52-AG$1),0),"Wrong Code in B3"))),IF($B$3="em",$H52*OFFSET('Exponential Model'!$I$72,($B$18-2000)+($G52-AG$1),0),IF($B$3="dm",$H52*OFFSET('Dispersion Model'!$I$72,($B$18-2000)+($G52-AG$1),0),IF($B$3="pm",$H52*OFFSET('Piston Model'!$I$72,($B$18-2000)+($G52-AG$1),0),"Wrong Code in B3")))),0)</f>
        <v>0</v>
      </c>
      <c r="AH52">
        <f ca="1">IF(AH$1&gt;$G52,IF($B$15="he",IF($B$3="em",$H52*(1-EXP(-0.05599*(AH$1-$G52)))*OFFSET('Exponential Model'!$I$72,($B$18-2000)+($G52-AH$1),0),IF($B$3="dm",$H52*(1-EXP(-0.05599*(AH$1-$G52)))*OFFSET('Dispersion Model'!$I$72,($B$18-2000)+($G52-AH$1),0),IF($B$3="pm",$H52*(1-EXP(-0.05599*(AH$1-$G52)))*OFFSET('Piston Model'!$I$72,($B$18-2000)+($G52-AH$1),0),"Wrong Code in B3"))),IF($B$3="em",$H52*OFFSET('Exponential Model'!$I$72,($B$18-2000)+($G52-AH$1),0),IF($B$3="dm",$H52*OFFSET('Dispersion Model'!$I$72,($B$18-2000)+($G52-AH$1),0),IF($B$3="pm",$H52*OFFSET('Piston Model'!$I$72,($B$18-2000)+($G52-AH$1),0),"Wrong Code in B3")))),0)</f>
        <v>0</v>
      </c>
      <c r="AI52">
        <f ca="1">IF(AI$1&gt;$G52,IF($B$15="he",IF($B$3="em",$H52*(1-EXP(-0.05599*(AI$1-$G52)))*OFFSET('Exponential Model'!$I$72,($B$18-2000)+($G52-AI$1),0),IF($B$3="dm",$H52*(1-EXP(-0.05599*(AI$1-$G52)))*OFFSET('Dispersion Model'!$I$72,($B$18-2000)+($G52-AI$1),0),IF($B$3="pm",$H52*(1-EXP(-0.05599*(AI$1-$G52)))*OFFSET('Piston Model'!$I$72,($B$18-2000)+($G52-AI$1),0),"Wrong Code in B3"))),IF($B$3="em",$H52*OFFSET('Exponential Model'!$I$72,($B$18-2000)+($G52-AI$1),0),IF($B$3="dm",$H52*OFFSET('Dispersion Model'!$I$72,($B$18-2000)+($G52-AI$1),0),IF($B$3="pm",$H52*OFFSET('Piston Model'!$I$72,($B$18-2000)+($G52-AI$1),0),"Wrong Code in B3")))),0)</f>
        <v>0</v>
      </c>
      <c r="AJ52">
        <f ca="1">IF(AJ$1&gt;$G52,IF($B$15="he",IF($B$3="em",$H52*(1-EXP(-0.05599*(AJ$1-$G52)))*OFFSET('Exponential Model'!$I$72,($B$18-2000)+($G52-AJ$1),0),IF($B$3="dm",$H52*(1-EXP(-0.05599*(AJ$1-$G52)))*OFFSET('Dispersion Model'!$I$72,($B$18-2000)+($G52-AJ$1),0),IF($B$3="pm",$H52*(1-EXP(-0.05599*(AJ$1-$G52)))*OFFSET('Piston Model'!$I$72,($B$18-2000)+($G52-AJ$1),0),"Wrong Code in B3"))),IF($B$3="em",$H52*OFFSET('Exponential Model'!$I$72,($B$18-2000)+($G52-AJ$1),0),IF($B$3="dm",$H52*OFFSET('Dispersion Model'!$I$72,($B$18-2000)+($G52-AJ$1),0),IF($B$3="pm",$H52*OFFSET('Piston Model'!$I$72,($B$18-2000)+($G52-AJ$1),0),"Wrong Code in B3")))),0)</f>
        <v>0</v>
      </c>
      <c r="AK52">
        <f ca="1">IF(AK$1&gt;$G52,IF($B$15="he",IF($B$3="em",$H52*(1-EXP(-0.05599*(AK$1-$G52)))*OFFSET('Exponential Model'!$I$72,($B$18-2000)+($G52-AK$1),0),IF($B$3="dm",$H52*(1-EXP(-0.05599*(AK$1-$G52)))*OFFSET('Dispersion Model'!$I$72,($B$18-2000)+($G52-AK$1),0),IF($B$3="pm",$H52*(1-EXP(-0.05599*(AK$1-$G52)))*OFFSET('Piston Model'!$I$72,($B$18-2000)+($G52-AK$1),0),"Wrong Code in B3"))),IF($B$3="em",$H52*OFFSET('Exponential Model'!$I$72,($B$18-2000)+($G52-AK$1),0),IF($B$3="dm",$H52*OFFSET('Dispersion Model'!$I$72,($B$18-2000)+($G52-AK$1),0),IF($B$3="pm",$H52*OFFSET('Piston Model'!$I$72,($B$18-2000)+($G52-AK$1),0),"Wrong Code in B3")))),0)</f>
        <v>0</v>
      </c>
      <c r="AL52">
        <f ca="1">IF(AL$1&gt;$G52,IF($B$15="he",IF($B$3="em",$H52*(1-EXP(-0.05599*(AL$1-$G52)))*OFFSET('Exponential Model'!$I$72,($B$18-2000)+($G52-AL$1),0),IF($B$3="dm",$H52*(1-EXP(-0.05599*(AL$1-$G52)))*OFFSET('Dispersion Model'!$I$72,($B$18-2000)+($G52-AL$1),0),IF($B$3="pm",$H52*(1-EXP(-0.05599*(AL$1-$G52)))*OFFSET('Piston Model'!$I$72,($B$18-2000)+($G52-AL$1),0),"Wrong Code in B3"))),IF($B$3="em",$H52*OFFSET('Exponential Model'!$I$72,($B$18-2000)+($G52-AL$1),0),IF($B$3="dm",$H52*OFFSET('Dispersion Model'!$I$72,($B$18-2000)+($G52-AL$1),0),IF($B$3="pm",$H52*OFFSET('Piston Model'!$I$72,($B$18-2000)+($G52-AL$1),0),"Wrong Code in B3")))),0)</f>
        <v>0</v>
      </c>
      <c r="AM52">
        <f ca="1">IF(AM$1&gt;$G52,IF($B$15="he",IF($B$3="em",$H52*(1-EXP(-0.05599*(AM$1-$G52)))*OFFSET('Exponential Model'!$I$72,($B$18-2000)+($G52-AM$1),0),IF($B$3="dm",$H52*(1-EXP(-0.05599*(AM$1-$G52)))*OFFSET('Dispersion Model'!$I$72,($B$18-2000)+($G52-AM$1),0),IF($B$3="pm",$H52*(1-EXP(-0.05599*(AM$1-$G52)))*OFFSET('Piston Model'!$I$72,($B$18-2000)+($G52-AM$1),0),"Wrong Code in B3"))),IF($B$3="em",$H52*OFFSET('Exponential Model'!$I$72,($B$18-2000)+($G52-AM$1),0),IF($B$3="dm",$H52*OFFSET('Dispersion Model'!$I$72,($B$18-2000)+($G52-AM$1),0),IF($B$3="pm",$H52*OFFSET('Piston Model'!$I$72,($B$18-2000)+($G52-AM$1),0),"Wrong Code in B3")))),0)</f>
        <v>0</v>
      </c>
      <c r="AN52">
        <f ca="1">IF(AN$1&gt;$G52,IF($B$15="he",IF($B$3="em",$H52*(1-EXP(-0.05599*(AN$1-$G52)))*OFFSET('Exponential Model'!$I$72,($B$18-2000)+($G52-AN$1),0),IF($B$3="dm",$H52*(1-EXP(-0.05599*(AN$1-$G52)))*OFFSET('Dispersion Model'!$I$72,($B$18-2000)+($G52-AN$1),0),IF($B$3="pm",$H52*(1-EXP(-0.05599*(AN$1-$G52)))*OFFSET('Piston Model'!$I$72,($B$18-2000)+($G52-AN$1),0),"Wrong Code in B3"))),IF($B$3="em",$H52*OFFSET('Exponential Model'!$I$72,($B$18-2000)+($G52-AN$1),0),IF($B$3="dm",$H52*OFFSET('Dispersion Model'!$I$72,($B$18-2000)+($G52-AN$1),0),IF($B$3="pm",$H52*OFFSET('Piston Model'!$I$72,($B$18-2000)+($G52-AN$1),0),"Wrong Code in B3")))),0)</f>
        <v>0</v>
      </c>
      <c r="AO52">
        <f ca="1">IF(AO$1&gt;$G52,IF($B$15="he",IF($B$3="em",$H52*(1-EXP(-0.05599*(AO$1-$G52)))*OFFSET('Exponential Model'!$I$72,($B$18-2000)+($G52-AO$1),0),IF($B$3="dm",$H52*(1-EXP(-0.05599*(AO$1-$G52)))*OFFSET('Dispersion Model'!$I$72,($B$18-2000)+($G52-AO$1),0),IF($B$3="pm",$H52*(1-EXP(-0.05599*(AO$1-$G52)))*OFFSET('Piston Model'!$I$72,($B$18-2000)+($G52-AO$1),0),"Wrong Code in B3"))),IF($B$3="em",$H52*OFFSET('Exponential Model'!$I$72,($B$18-2000)+($G52-AO$1),0),IF($B$3="dm",$H52*OFFSET('Dispersion Model'!$I$72,($B$18-2000)+($G52-AO$1),0),IF($B$3="pm",$H52*OFFSET('Piston Model'!$I$72,($B$18-2000)+($G52-AO$1),0),"Wrong Code in B3")))),0)</f>
        <v>0</v>
      </c>
      <c r="AP52">
        <f ca="1">IF(AP$1&gt;$G52,IF($B$15="he",IF($B$3="em",$H52*(1-EXP(-0.05599*(AP$1-$G52)))*OFFSET('Exponential Model'!$I$72,($B$18-2000)+($G52-AP$1),0),IF($B$3="dm",$H52*(1-EXP(-0.05599*(AP$1-$G52)))*OFFSET('Dispersion Model'!$I$72,($B$18-2000)+($G52-AP$1),0),IF($B$3="pm",$H52*(1-EXP(-0.05599*(AP$1-$G52)))*OFFSET('Piston Model'!$I$72,($B$18-2000)+($G52-AP$1),0),"Wrong Code in B3"))),IF($B$3="em",$H52*OFFSET('Exponential Model'!$I$72,($B$18-2000)+($G52-AP$1),0),IF($B$3="dm",$H52*OFFSET('Dispersion Model'!$I$72,($B$18-2000)+($G52-AP$1),0),IF($B$3="pm",$H52*OFFSET('Piston Model'!$I$72,($B$18-2000)+($G52-AP$1),0),"Wrong Code in B3")))),0)</f>
        <v>0</v>
      </c>
      <c r="AQ52">
        <f ca="1">IF(AQ$1&gt;$G52,IF($B$15="he",IF($B$3="em",$H52*(1-EXP(-0.05599*(AQ$1-$G52)))*OFFSET('Exponential Model'!$I$72,($B$18-2000)+($G52-AQ$1),0),IF($B$3="dm",$H52*(1-EXP(-0.05599*(AQ$1-$G52)))*OFFSET('Dispersion Model'!$I$72,($B$18-2000)+($G52-AQ$1),0),IF($B$3="pm",$H52*(1-EXP(-0.05599*(AQ$1-$G52)))*OFFSET('Piston Model'!$I$72,($B$18-2000)+($G52-AQ$1),0),"Wrong Code in B3"))),IF($B$3="em",$H52*OFFSET('Exponential Model'!$I$72,($B$18-2000)+($G52-AQ$1),0),IF($B$3="dm",$H52*OFFSET('Dispersion Model'!$I$72,($B$18-2000)+($G52-AQ$1),0),IF($B$3="pm",$H52*OFFSET('Piston Model'!$I$72,($B$18-2000)+($G52-AQ$1),0),"Wrong Code in B3")))),0)</f>
        <v>0</v>
      </c>
      <c r="AR52">
        <f ca="1">IF(AR$1&gt;$G52,IF($B$15="he",IF($B$3="em",$H52*(1-EXP(-0.05599*(AR$1-$G52)))*OFFSET('Exponential Model'!$I$72,($B$18-2000)+($G52-AR$1),0),IF($B$3="dm",$H52*(1-EXP(-0.05599*(AR$1-$G52)))*OFFSET('Dispersion Model'!$I$72,($B$18-2000)+($G52-AR$1),0),IF($B$3="pm",$H52*(1-EXP(-0.05599*(AR$1-$G52)))*OFFSET('Piston Model'!$I$72,($B$18-2000)+($G52-AR$1),0),"Wrong Code in B3"))),IF($B$3="em",$H52*OFFSET('Exponential Model'!$I$72,($B$18-2000)+($G52-AR$1),0),IF($B$3="dm",$H52*OFFSET('Dispersion Model'!$I$72,($B$18-2000)+($G52-AR$1),0),IF($B$3="pm",$H52*OFFSET('Piston Model'!$I$72,($B$18-2000)+($G52-AR$1),0),"Wrong Code in B3")))),0)</f>
        <v>0</v>
      </c>
      <c r="AS52">
        <f ca="1">IF(AS$1&gt;$G52,IF($B$15="he",IF($B$3="em",$H52*(1-EXP(-0.05599*(AS$1-$G52)))*OFFSET('Exponential Model'!$I$72,($B$18-2000)+($G52-AS$1),0),IF($B$3="dm",$H52*(1-EXP(-0.05599*(AS$1-$G52)))*OFFSET('Dispersion Model'!$I$72,($B$18-2000)+($G52-AS$1),0),IF($B$3="pm",$H52*(1-EXP(-0.05599*(AS$1-$G52)))*OFFSET('Piston Model'!$I$72,($B$18-2000)+($G52-AS$1),0),"Wrong Code in B3"))),IF($B$3="em",$H52*OFFSET('Exponential Model'!$I$72,($B$18-2000)+($G52-AS$1),0),IF($B$3="dm",$H52*OFFSET('Dispersion Model'!$I$72,($B$18-2000)+($G52-AS$1),0),IF($B$3="pm",$H52*OFFSET('Piston Model'!$I$72,($B$18-2000)+($G52-AS$1),0),"Wrong Code in B3")))),0)</f>
        <v>0</v>
      </c>
      <c r="AT52">
        <f ca="1">IF(AT$1&gt;$G52,IF($B$15="he",IF($B$3="em",$H52*(1-EXP(-0.05599*(AT$1-$G52)))*OFFSET('Exponential Model'!$I$72,($B$18-2000)+($G52-AT$1),0),IF($B$3="dm",$H52*(1-EXP(-0.05599*(AT$1-$G52)))*OFFSET('Dispersion Model'!$I$72,($B$18-2000)+($G52-AT$1),0),IF($B$3="pm",$H52*(1-EXP(-0.05599*(AT$1-$G52)))*OFFSET('Piston Model'!$I$72,($B$18-2000)+($G52-AT$1),0),"Wrong Code in B3"))),IF($B$3="em",$H52*OFFSET('Exponential Model'!$I$72,($B$18-2000)+($G52-AT$1),0),IF($B$3="dm",$H52*OFFSET('Dispersion Model'!$I$72,($B$18-2000)+($G52-AT$1),0),IF($B$3="pm",$H52*OFFSET('Piston Model'!$I$72,($B$18-2000)+($G52-AT$1),0),"Wrong Code in B3")))),0)</f>
        <v>0</v>
      </c>
      <c r="AU52">
        <f ca="1">IF(AU$1&gt;$G52,IF($B$15="he",IF($B$3="em",$H52*(1-EXP(-0.05599*(AU$1-$G52)))*OFFSET('Exponential Model'!$I$72,($B$18-2000)+($G52-AU$1),0),IF($B$3="dm",$H52*(1-EXP(-0.05599*(AU$1-$G52)))*OFFSET('Dispersion Model'!$I$72,($B$18-2000)+($G52-AU$1),0),IF($B$3="pm",$H52*(1-EXP(-0.05599*(AU$1-$G52)))*OFFSET('Piston Model'!$I$72,($B$18-2000)+($G52-AU$1),0),"Wrong Code in B3"))),IF($B$3="em",$H52*OFFSET('Exponential Model'!$I$72,($B$18-2000)+($G52-AU$1),0),IF($B$3="dm",$H52*OFFSET('Dispersion Model'!$I$72,($B$18-2000)+($G52-AU$1),0),IF($B$3="pm",$H52*OFFSET('Piston Model'!$I$72,($B$18-2000)+($G52-AU$1),0),"Wrong Code in B3")))),0)</f>
        <v>0</v>
      </c>
      <c r="AV52">
        <f ca="1">IF(AV$1&gt;$G52,IF($B$15="he",IF($B$3="em",$H52*(1-EXP(-0.05599*(AV$1-$G52)))*OFFSET('Exponential Model'!$I$72,($B$18-2000)+($G52-AV$1),0),IF($B$3="dm",$H52*(1-EXP(-0.05599*(AV$1-$G52)))*OFFSET('Dispersion Model'!$I$72,($B$18-2000)+($G52-AV$1),0),IF($B$3="pm",$H52*(1-EXP(-0.05599*(AV$1-$G52)))*OFFSET('Piston Model'!$I$72,($B$18-2000)+($G52-AV$1),0),"Wrong Code in B3"))),IF($B$3="em",$H52*OFFSET('Exponential Model'!$I$72,($B$18-2000)+($G52-AV$1),0),IF($B$3="dm",$H52*OFFSET('Dispersion Model'!$I$72,($B$18-2000)+($G52-AV$1),0),IF($B$3="pm",$H52*OFFSET('Piston Model'!$I$72,($B$18-2000)+($G52-AV$1),0),"Wrong Code in B3")))),0)</f>
        <v>0</v>
      </c>
      <c r="AW52">
        <f ca="1">IF(AW$1&gt;$G52,IF($B$15="he",IF($B$3="em",$H52*(1-EXP(-0.05599*(AW$1-$G52)))*OFFSET('Exponential Model'!$I$72,($B$18-2000)+($G52-AW$1),0),IF($B$3="dm",$H52*(1-EXP(-0.05599*(AW$1-$G52)))*OFFSET('Dispersion Model'!$I$72,($B$18-2000)+($G52-AW$1),0),IF($B$3="pm",$H52*(1-EXP(-0.05599*(AW$1-$G52)))*OFFSET('Piston Model'!$I$72,($B$18-2000)+($G52-AW$1),0),"Wrong Code in B3"))),IF($B$3="em",$H52*OFFSET('Exponential Model'!$I$72,($B$18-2000)+($G52-AW$1),0),IF($B$3="dm",$H52*OFFSET('Dispersion Model'!$I$72,($B$18-2000)+($G52-AW$1),0),IF($B$3="pm",$H52*OFFSET('Piston Model'!$I$72,($B$18-2000)+($G52-AW$1),0),"Wrong Code in B3")))),0)</f>
        <v>311.89999999999998</v>
      </c>
      <c r="AX52">
        <f ca="1">IF(AX$1&gt;$G52,IF($B$15="he",IF($B$3="em",$H52*(1-EXP(-0.05599*(AX$1-$G52)))*OFFSET('Exponential Model'!$I$72,($B$18-2000)+($G52-AX$1),0),IF($B$3="dm",$H52*(1-EXP(-0.05599*(AX$1-$G52)))*OFFSET('Dispersion Model'!$I$72,($B$18-2000)+($G52-AX$1),0),IF($B$3="pm",$H52*(1-EXP(-0.05599*(AX$1-$G52)))*OFFSET('Piston Model'!$I$72,($B$18-2000)+($G52-AX$1),0),"Wrong Code in B3"))),IF($B$3="em",$H52*OFFSET('Exponential Model'!$I$72,($B$18-2000)+($G52-AX$1),0),IF($B$3="dm",$H52*OFFSET('Dispersion Model'!$I$72,($B$18-2000)+($G52-AX$1),0),IF($B$3="pm",$H52*OFFSET('Piston Model'!$I$72,($B$18-2000)+($G52-AX$1),0),"Wrong Code in B3")))),0)</f>
        <v>0</v>
      </c>
      <c r="AY52">
        <f ca="1">IF(AY$1&gt;$G52,IF($B$15="he",IF($B$3="em",$H52*(1-EXP(-0.05599*(AY$1-$G52)))*OFFSET('Exponential Model'!$I$72,($B$18-2000)+($G52-AY$1),0),IF($B$3="dm",$H52*(1-EXP(-0.05599*(AY$1-$G52)))*OFFSET('Dispersion Model'!$I$72,($B$18-2000)+($G52-AY$1),0),IF($B$3="pm",$H52*(1-EXP(-0.05599*(AY$1-$G52)))*OFFSET('Piston Model'!$I$72,($B$18-2000)+($G52-AY$1),0),"Wrong Code in B3"))),IF($B$3="em",$H52*OFFSET('Exponential Model'!$I$72,($B$18-2000)+($G52-AY$1),0),IF($B$3="dm",$H52*OFFSET('Dispersion Model'!$I$72,($B$18-2000)+($G52-AY$1),0),IF($B$3="pm",$H52*OFFSET('Piston Model'!$I$72,($B$18-2000)+($G52-AY$1),0),"Wrong Code in B3")))),0)</f>
        <v>0</v>
      </c>
      <c r="AZ52">
        <f ca="1">IF(AZ$1&gt;$G52,IF($B$15="he",IF($B$3="em",$H52*(1-EXP(-0.05599*(AZ$1-$G52)))*OFFSET('Exponential Model'!$I$72,($B$18-2000)+($G52-AZ$1),0),IF($B$3="dm",$H52*(1-EXP(-0.05599*(AZ$1-$G52)))*OFFSET('Dispersion Model'!$I$72,($B$18-2000)+($G52-AZ$1),0),IF($B$3="pm",$H52*(1-EXP(-0.05599*(AZ$1-$G52)))*OFFSET('Piston Model'!$I$72,($B$18-2000)+($G52-AZ$1),0),"Wrong Code in B3"))),IF($B$3="em",$H52*OFFSET('Exponential Model'!$I$72,($B$18-2000)+($G52-AZ$1),0),IF($B$3="dm",$H52*OFFSET('Dispersion Model'!$I$72,($B$18-2000)+($G52-AZ$1),0),IF($B$3="pm",$H52*OFFSET('Piston Model'!$I$72,($B$18-2000)+($G52-AZ$1),0),"Wrong Code in B3")))),0)</f>
        <v>0</v>
      </c>
      <c r="BA52">
        <f ca="1">IF(BA$1&gt;$G52,IF($B$15="he",IF($B$3="em",$H52*(1-EXP(-0.05599*(BA$1-$G52)))*OFFSET('Exponential Model'!$I$72,($B$18-2000)+($G52-BA$1),0),IF($B$3="dm",$H52*(1-EXP(-0.05599*(BA$1-$G52)))*OFFSET('Dispersion Model'!$I$72,($B$18-2000)+($G52-BA$1),0),IF($B$3="pm",$H52*(1-EXP(-0.05599*(BA$1-$G52)))*OFFSET('Piston Model'!$I$72,($B$18-2000)+($G52-BA$1),0),"Wrong Code in B3"))),IF($B$3="em",$H52*OFFSET('Exponential Model'!$I$72,($B$18-2000)+($G52-BA$1),0),IF($B$3="dm",$H52*OFFSET('Dispersion Model'!$I$72,($B$18-2000)+($G52-BA$1),0),IF($B$3="pm",$H52*OFFSET('Piston Model'!$I$72,($B$18-2000)+($G52-BA$1),0),"Wrong Code in B3")))),0)</f>
        <v>0</v>
      </c>
      <c r="BB52">
        <f ca="1">IF(BB$1&gt;$G52,IF($B$15="he",IF($B$3="em",$H52*(1-EXP(-0.05599*(BB$1-$G52)))*OFFSET('Exponential Model'!$I$72,($B$18-2000)+($G52-BB$1),0),IF($B$3="dm",$H52*(1-EXP(-0.05599*(BB$1-$G52)))*OFFSET('Dispersion Model'!$I$72,($B$18-2000)+($G52-BB$1),0),IF($B$3="pm",$H52*(1-EXP(-0.05599*(BB$1-$G52)))*OFFSET('Piston Model'!$I$72,($B$18-2000)+($G52-BB$1),0),"Wrong Code in B3"))),IF($B$3="em",$H52*OFFSET('Exponential Model'!$I$72,($B$18-2000)+($G52-BB$1),0),IF($B$3="dm",$H52*OFFSET('Dispersion Model'!$I$72,($B$18-2000)+($G52-BB$1),0),IF($B$3="pm",$H52*OFFSET('Piston Model'!$I$72,($B$18-2000)+($G52-BB$1),0),"Wrong Code in B3")))),0)</f>
        <v>0</v>
      </c>
      <c r="BC52">
        <f ca="1">IF(BC$1&gt;$G52,IF($B$15="he",IF($B$3="em",$H52*(1-EXP(-0.05599*(BC$1-$G52)))*OFFSET('Exponential Model'!$I$72,($B$18-2000)+($G52-BC$1),0),IF($B$3="dm",$H52*(1-EXP(-0.05599*(BC$1-$G52)))*OFFSET('Dispersion Model'!$I$72,($B$18-2000)+($G52-BC$1),0),IF($B$3="pm",$H52*(1-EXP(-0.05599*(BC$1-$G52)))*OFFSET('Piston Model'!$I$72,($B$18-2000)+($G52-BC$1),0),"Wrong Code in B3"))),IF($B$3="em",$H52*OFFSET('Exponential Model'!$I$72,($B$18-2000)+($G52-BC$1),0),IF($B$3="dm",$H52*OFFSET('Dispersion Model'!$I$72,($B$18-2000)+($G52-BC$1),0),IF($B$3="pm",$H52*OFFSET('Piston Model'!$I$72,($B$18-2000)+($G52-BC$1),0),"Wrong Code in B3")))),0)</f>
        <v>0</v>
      </c>
      <c r="BD52">
        <f ca="1">IF(BD$1&gt;$G52,IF($B$15="he",IF($B$3="em",$H52*(1-EXP(-0.05599*(BD$1-$G52)))*OFFSET('Exponential Model'!$I$72,($B$18-2000)+($G52-BD$1),0),IF($B$3="dm",$H52*(1-EXP(-0.05599*(BD$1-$G52)))*OFFSET('Dispersion Model'!$I$72,($B$18-2000)+($G52-BD$1),0),IF($B$3="pm",$H52*(1-EXP(-0.05599*(BD$1-$G52)))*OFFSET('Piston Model'!$I$72,($B$18-2000)+($G52-BD$1),0),"Wrong Code in B3"))),IF($B$3="em",$H52*OFFSET('Exponential Model'!$I$72,($B$18-2000)+($G52-BD$1),0),IF($B$3="dm",$H52*OFFSET('Dispersion Model'!$I$72,($B$18-2000)+($G52-BD$1),0),IF($B$3="pm",$H52*OFFSET('Piston Model'!$I$72,($B$18-2000)+($G52-BD$1),0),"Wrong Code in B3")))),0)</f>
        <v>0</v>
      </c>
      <c r="BE52">
        <f ca="1">IF(BE$1&gt;$G52,IF($B$15="he",IF($B$3="em",$H52*(1-EXP(-0.05599*(BE$1-$G52)))*OFFSET('Exponential Model'!$I$72,($B$18-2000)+($G52-BE$1),0),IF($B$3="dm",$H52*(1-EXP(-0.05599*(BE$1-$G52)))*OFFSET('Dispersion Model'!$I$72,($B$18-2000)+($G52-BE$1),0),IF($B$3="pm",$H52*(1-EXP(-0.05599*(BE$1-$G52)))*OFFSET('Piston Model'!$I$72,($B$18-2000)+($G52-BE$1),0),"Wrong Code in B3"))),IF($B$3="em",$H52*OFFSET('Exponential Model'!$I$72,($B$18-2000)+($G52-BE$1),0),IF($B$3="dm",$H52*OFFSET('Dispersion Model'!$I$72,($B$18-2000)+($G52-BE$1),0),IF($B$3="pm",$H52*OFFSET('Piston Model'!$I$72,($B$18-2000)+($G52-BE$1),0),"Wrong Code in B3")))),0)</f>
        <v>0</v>
      </c>
      <c r="BF52">
        <f ca="1">IF(BF$1&gt;$G52,IF($B$15="he",IF($B$3="em",$H52*(1-EXP(-0.05599*(BF$1-$G52)))*OFFSET('Exponential Model'!$I$72,($B$18-2000)+($G52-BF$1),0),IF($B$3="dm",$H52*(1-EXP(-0.05599*(BF$1-$G52)))*OFFSET('Dispersion Model'!$I$72,($B$18-2000)+($G52-BF$1),0),IF($B$3="pm",$H52*(1-EXP(-0.05599*(BF$1-$G52)))*OFFSET('Piston Model'!$I$72,($B$18-2000)+($G52-BF$1),0),"Wrong Code in B3"))),IF($B$3="em",$H52*OFFSET('Exponential Model'!$I$72,($B$18-2000)+($G52-BF$1),0),IF($B$3="dm",$H52*OFFSET('Dispersion Model'!$I$72,($B$18-2000)+($G52-BF$1),0),IF($B$3="pm",$H52*OFFSET('Piston Model'!$I$72,($B$18-2000)+($G52-BF$1),0),"Wrong Code in B3")))),0)</f>
        <v>0</v>
      </c>
      <c r="BG52">
        <f ca="1">IF(BG$1&gt;$G52,IF($B$15="he",IF($B$3="em",$H52*(1-EXP(-0.05599*(BG$1-$G52)))*OFFSET('Exponential Model'!$I$72,($B$18-2000)+($G52-BG$1),0),IF($B$3="dm",$H52*(1-EXP(-0.05599*(BG$1-$G52)))*OFFSET('Dispersion Model'!$I$72,($B$18-2000)+($G52-BG$1),0),IF($B$3="pm",$H52*(1-EXP(-0.05599*(BG$1-$G52)))*OFFSET('Piston Model'!$I$72,($B$18-2000)+($G52-BG$1),0),"Wrong Code in B3"))),IF($B$3="em",$H52*OFFSET('Exponential Model'!$I$72,($B$18-2000)+($G52-BG$1),0),IF($B$3="dm",$H52*OFFSET('Dispersion Model'!$I$72,($B$18-2000)+($G52-BG$1),0),IF($B$3="pm",$H52*OFFSET('Piston Model'!$I$72,($B$18-2000)+($G52-BG$1),0),"Wrong Code in B3")))),0)</f>
        <v>0</v>
      </c>
    </row>
    <row r="53" spans="7:59" x14ac:dyDescent="0.15">
      <c r="G53">
        <v>1981</v>
      </c>
      <c r="H53">
        <f>IF($B$15="tr",'Tritium Input'!H62,IF($B$15="cfc",'CFC Input'!H62,IF($B$15="kr",'85Kr Input'!H62,IF($B$15="he",'Tritium Input'!H62,"Wrong Code in B12!"))))</f>
        <v>328.1</v>
      </c>
      <c r="I53">
        <f ca="1">IF(I$1&gt;$G53,IF($B$15="he",IF($B$3="em",$H53*(1-EXP(-0.05599*(I$1-$G53)))*OFFSET('Exponential Model'!$I$72,($B$18-2000)+($G53-I$1),0),IF($B$3="dm",$H53*(1-EXP(-0.05599*(I$1-$G53)))*OFFSET('Dispersion Model'!$I$72,($B$18-2000)+($G53-I$1),0),IF($B$3="pm",$H53*(1-EXP(-0.05599*(I$1-$G53)))*OFFSET('Piston Model'!$I$72,($B$18-2000)+($G53-I$1),0),"Wrong Code in B3"))),IF($B$3="em",$H53*OFFSET('Exponential Model'!$I$72,($B$18-2000)+($G53-I$1),0),IF($B$3="dm",$H53*OFFSET('Dispersion Model'!$I$72,($B$18-2000)+($G53-I$1),0),IF($B$3="pm",$H53*OFFSET('Piston Model'!$I$72,($B$18-2000)+($G53-I$1),0),"Wrong Code in B3")))),0)</f>
        <v>0</v>
      </c>
      <c r="J53">
        <f ca="1">IF(J$1&gt;$G53,IF($B$15="he",IF($B$3="em",$H53*(1-EXP(-0.05599*(J$1-$G53)))*OFFSET('Exponential Model'!$I$72,($B$18-2000)+($G53-J$1),0),IF($B$3="dm",$H53*(1-EXP(-0.05599*(J$1-$G53)))*OFFSET('Dispersion Model'!$I$72,($B$18-2000)+($G53-J$1),0),IF($B$3="pm",$H53*(1-EXP(-0.05599*(J$1-$G53)))*OFFSET('Piston Model'!$I$72,($B$18-2000)+($G53-J$1),0),"Wrong Code in B3"))),IF($B$3="em",$H53*OFFSET('Exponential Model'!$I$72,($B$18-2000)+($G53-J$1),0),IF($B$3="dm",$H53*OFFSET('Dispersion Model'!$I$72,($B$18-2000)+($G53-J$1),0),IF($B$3="pm",$H53*OFFSET('Piston Model'!$I$72,($B$18-2000)+($G53-J$1),0),"Wrong Code in B3")))),0)</f>
        <v>0</v>
      </c>
      <c r="K53">
        <f ca="1">IF(K$1&gt;$G53,IF($B$15="he",IF($B$3="em",$H53*(1-EXP(-0.05599*(K$1-$G53)))*OFFSET('Exponential Model'!$I$72,($B$18-2000)+($G53-K$1),0),IF($B$3="dm",$H53*(1-EXP(-0.05599*(K$1-$G53)))*OFFSET('Dispersion Model'!$I$72,($B$18-2000)+($G53-K$1),0),IF($B$3="pm",$H53*(1-EXP(-0.05599*(K$1-$G53)))*OFFSET('Piston Model'!$I$72,($B$18-2000)+($G53-K$1),0),"Wrong Code in B3"))),IF($B$3="em",$H53*OFFSET('Exponential Model'!$I$72,($B$18-2000)+($G53-K$1),0),IF($B$3="dm",$H53*OFFSET('Dispersion Model'!$I$72,($B$18-2000)+($G53-K$1),0),IF($B$3="pm",$H53*OFFSET('Piston Model'!$I$72,($B$18-2000)+($G53-K$1),0),"Wrong Code in B3")))),0)</f>
        <v>0</v>
      </c>
      <c r="L53">
        <f ca="1">IF(L$1&gt;$G53,IF($B$15="he",IF($B$3="em",$H53*(1-EXP(-0.05599*(L$1-$G53)))*OFFSET('Exponential Model'!$I$72,($B$18-2000)+($G53-L$1),0),IF($B$3="dm",$H53*(1-EXP(-0.05599*(L$1-$G53)))*OFFSET('Dispersion Model'!$I$72,($B$18-2000)+($G53-L$1),0),IF($B$3="pm",$H53*(1-EXP(-0.05599*(L$1-$G53)))*OFFSET('Piston Model'!$I$72,($B$18-2000)+($G53-L$1),0),"Wrong Code in B3"))),IF($B$3="em",$H53*OFFSET('Exponential Model'!$I$72,($B$18-2000)+($G53-L$1),0),IF($B$3="dm",$H53*OFFSET('Dispersion Model'!$I$72,($B$18-2000)+($G53-L$1),0),IF($B$3="pm",$H53*OFFSET('Piston Model'!$I$72,($B$18-2000)+($G53-L$1),0),"Wrong Code in B3")))),0)</f>
        <v>0</v>
      </c>
      <c r="M53">
        <f ca="1">IF(M$1&gt;$G53,IF($B$15="he",IF($B$3="em",$H53*(1-EXP(-0.05599*(M$1-$G53)))*OFFSET('Exponential Model'!$I$72,($B$18-2000)+($G53-M$1),0),IF($B$3="dm",$H53*(1-EXP(-0.05599*(M$1-$G53)))*OFFSET('Dispersion Model'!$I$72,($B$18-2000)+($G53-M$1),0),IF($B$3="pm",$H53*(1-EXP(-0.05599*(M$1-$G53)))*OFFSET('Piston Model'!$I$72,($B$18-2000)+($G53-M$1),0),"Wrong Code in B3"))),IF($B$3="em",$H53*OFFSET('Exponential Model'!$I$72,($B$18-2000)+($G53-M$1),0),IF($B$3="dm",$H53*OFFSET('Dispersion Model'!$I$72,($B$18-2000)+($G53-M$1),0),IF($B$3="pm",$H53*OFFSET('Piston Model'!$I$72,($B$18-2000)+($G53-M$1),0),"Wrong Code in B3")))),0)</f>
        <v>0</v>
      </c>
      <c r="N53">
        <f ca="1">IF(N$1&gt;$G53,IF($B$15="he",IF($B$3="em",$H53*(1-EXP(-0.05599*(N$1-$G53)))*OFFSET('Exponential Model'!$I$72,($B$18-2000)+($G53-N$1),0),IF($B$3="dm",$H53*(1-EXP(-0.05599*(N$1-$G53)))*OFFSET('Dispersion Model'!$I$72,($B$18-2000)+($G53-N$1),0),IF($B$3="pm",$H53*(1-EXP(-0.05599*(N$1-$G53)))*OFFSET('Piston Model'!$I$72,($B$18-2000)+($G53-N$1),0),"Wrong Code in B3"))),IF($B$3="em",$H53*OFFSET('Exponential Model'!$I$72,($B$18-2000)+($G53-N$1),0),IF($B$3="dm",$H53*OFFSET('Dispersion Model'!$I$72,($B$18-2000)+($G53-N$1),0),IF($B$3="pm",$H53*OFFSET('Piston Model'!$I$72,($B$18-2000)+($G53-N$1),0),"Wrong Code in B3")))),0)</f>
        <v>0</v>
      </c>
      <c r="O53">
        <f ca="1">IF(O$1&gt;$G53,IF($B$15="he",IF($B$3="em",$H53*(1-EXP(-0.05599*(O$1-$G53)))*OFFSET('Exponential Model'!$I$72,($B$18-2000)+($G53-O$1),0),IF($B$3="dm",$H53*(1-EXP(-0.05599*(O$1-$G53)))*OFFSET('Dispersion Model'!$I$72,($B$18-2000)+($G53-O$1),0),IF($B$3="pm",$H53*(1-EXP(-0.05599*(O$1-$G53)))*OFFSET('Piston Model'!$I$72,($B$18-2000)+($G53-O$1),0),"Wrong Code in B3"))),IF($B$3="em",$H53*OFFSET('Exponential Model'!$I$72,($B$18-2000)+($G53-O$1),0),IF($B$3="dm",$H53*OFFSET('Dispersion Model'!$I$72,($B$18-2000)+($G53-O$1),0),IF($B$3="pm",$H53*OFFSET('Piston Model'!$I$72,($B$18-2000)+($G53-O$1),0),"Wrong Code in B3")))),0)</f>
        <v>0</v>
      </c>
      <c r="P53">
        <f ca="1">IF(P$1&gt;$G53,IF($B$15="he",IF($B$3="em",$H53*(1-EXP(-0.05599*(P$1-$G53)))*OFFSET('Exponential Model'!$I$72,($B$18-2000)+($G53-P$1),0),IF($B$3="dm",$H53*(1-EXP(-0.05599*(P$1-$G53)))*OFFSET('Dispersion Model'!$I$72,($B$18-2000)+($G53-P$1),0),IF($B$3="pm",$H53*(1-EXP(-0.05599*(P$1-$G53)))*OFFSET('Piston Model'!$I$72,($B$18-2000)+($G53-P$1),0),"Wrong Code in B3"))),IF($B$3="em",$H53*OFFSET('Exponential Model'!$I$72,($B$18-2000)+($G53-P$1),0),IF($B$3="dm",$H53*OFFSET('Dispersion Model'!$I$72,($B$18-2000)+($G53-P$1),0),IF($B$3="pm",$H53*OFFSET('Piston Model'!$I$72,($B$18-2000)+($G53-P$1),0),"Wrong Code in B3")))),0)</f>
        <v>0</v>
      </c>
      <c r="Q53">
        <f ca="1">IF(Q$1&gt;$G53,IF($B$15="he",IF($B$3="em",$H53*(1-EXP(-0.05599*(Q$1-$G53)))*OFFSET('Exponential Model'!$I$72,($B$18-2000)+($G53-Q$1),0),IF($B$3="dm",$H53*(1-EXP(-0.05599*(Q$1-$G53)))*OFFSET('Dispersion Model'!$I$72,($B$18-2000)+($G53-Q$1),0),IF($B$3="pm",$H53*(1-EXP(-0.05599*(Q$1-$G53)))*OFFSET('Piston Model'!$I$72,($B$18-2000)+($G53-Q$1),0),"Wrong Code in B3"))),IF($B$3="em",$H53*OFFSET('Exponential Model'!$I$72,($B$18-2000)+($G53-Q$1),0),IF($B$3="dm",$H53*OFFSET('Dispersion Model'!$I$72,($B$18-2000)+($G53-Q$1),0),IF($B$3="pm",$H53*OFFSET('Piston Model'!$I$72,($B$18-2000)+($G53-Q$1),0),"Wrong Code in B3")))),0)</f>
        <v>0</v>
      </c>
      <c r="R53">
        <f ca="1">IF(R$1&gt;$G53,IF($B$15="he",IF($B$3="em",$H53*(1-EXP(-0.05599*(R$1-$G53)))*OFFSET('Exponential Model'!$I$72,($B$18-2000)+($G53-R$1),0),IF($B$3="dm",$H53*(1-EXP(-0.05599*(R$1-$G53)))*OFFSET('Dispersion Model'!$I$72,($B$18-2000)+($G53-R$1),0),IF($B$3="pm",$H53*(1-EXP(-0.05599*(R$1-$G53)))*OFFSET('Piston Model'!$I$72,($B$18-2000)+($G53-R$1),0),"Wrong Code in B3"))),IF($B$3="em",$H53*OFFSET('Exponential Model'!$I$72,($B$18-2000)+($G53-R$1),0),IF($B$3="dm",$H53*OFFSET('Dispersion Model'!$I$72,($B$18-2000)+($G53-R$1),0),IF($B$3="pm",$H53*OFFSET('Piston Model'!$I$72,($B$18-2000)+($G53-R$1),0),"Wrong Code in B3")))),0)</f>
        <v>0</v>
      </c>
      <c r="S53">
        <f ca="1">IF(S$1&gt;$G53,IF($B$15="he",IF($B$3="em",$H53*(1-EXP(-0.05599*(S$1-$G53)))*OFFSET('Exponential Model'!$I$72,($B$18-2000)+($G53-S$1),0),IF($B$3="dm",$H53*(1-EXP(-0.05599*(S$1-$G53)))*OFFSET('Dispersion Model'!$I$72,($B$18-2000)+($G53-S$1),0),IF($B$3="pm",$H53*(1-EXP(-0.05599*(S$1-$G53)))*OFFSET('Piston Model'!$I$72,($B$18-2000)+($G53-S$1),0),"Wrong Code in B3"))),IF($B$3="em",$H53*OFFSET('Exponential Model'!$I$72,($B$18-2000)+($G53-S$1),0),IF($B$3="dm",$H53*OFFSET('Dispersion Model'!$I$72,($B$18-2000)+($G53-S$1),0),IF($B$3="pm",$H53*OFFSET('Piston Model'!$I$72,($B$18-2000)+($G53-S$1),0),"Wrong Code in B3")))),0)</f>
        <v>0</v>
      </c>
      <c r="T53">
        <f ca="1">IF(T$1&gt;$G53,IF($B$15="he",IF($B$3="em",$H53*(1-EXP(-0.05599*(T$1-$G53)))*OFFSET('Exponential Model'!$I$72,($B$18-2000)+($G53-T$1),0),IF($B$3="dm",$H53*(1-EXP(-0.05599*(T$1-$G53)))*OFFSET('Dispersion Model'!$I$72,($B$18-2000)+($G53-T$1),0),IF($B$3="pm",$H53*(1-EXP(-0.05599*(T$1-$G53)))*OFFSET('Piston Model'!$I$72,($B$18-2000)+($G53-T$1),0),"Wrong Code in B3"))),IF($B$3="em",$H53*OFFSET('Exponential Model'!$I$72,($B$18-2000)+($G53-T$1),0),IF($B$3="dm",$H53*OFFSET('Dispersion Model'!$I$72,($B$18-2000)+($G53-T$1),0),IF($B$3="pm",$H53*OFFSET('Piston Model'!$I$72,($B$18-2000)+($G53-T$1),0),"Wrong Code in B3")))),0)</f>
        <v>0</v>
      </c>
      <c r="U53">
        <f ca="1">IF(U$1&gt;$G53,IF($B$15="he",IF($B$3="em",$H53*(1-EXP(-0.05599*(U$1-$G53)))*OFFSET('Exponential Model'!$I$72,($B$18-2000)+($G53-U$1),0),IF($B$3="dm",$H53*(1-EXP(-0.05599*(U$1-$G53)))*OFFSET('Dispersion Model'!$I$72,($B$18-2000)+($G53-U$1),0),IF($B$3="pm",$H53*(1-EXP(-0.05599*(U$1-$G53)))*OFFSET('Piston Model'!$I$72,($B$18-2000)+($G53-U$1),0),"Wrong Code in B3"))),IF($B$3="em",$H53*OFFSET('Exponential Model'!$I$72,($B$18-2000)+($G53-U$1),0),IF($B$3="dm",$H53*OFFSET('Dispersion Model'!$I$72,($B$18-2000)+($G53-U$1),0),IF($B$3="pm",$H53*OFFSET('Piston Model'!$I$72,($B$18-2000)+($G53-U$1),0),"Wrong Code in B3")))),0)</f>
        <v>0</v>
      </c>
      <c r="V53">
        <f ca="1">IF(V$1&gt;$G53,IF($B$15="he",IF($B$3="em",$H53*(1-EXP(-0.05599*(V$1-$G53)))*OFFSET('Exponential Model'!$I$72,($B$18-2000)+($G53-V$1),0),IF($B$3="dm",$H53*(1-EXP(-0.05599*(V$1-$G53)))*OFFSET('Dispersion Model'!$I$72,($B$18-2000)+($G53-V$1),0),IF($B$3="pm",$H53*(1-EXP(-0.05599*(V$1-$G53)))*OFFSET('Piston Model'!$I$72,($B$18-2000)+($G53-V$1),0),"Wrong Code in B3"))),IF($B$3="em",$H53*OFFSET('Exponential Model'!$I$72,($B$18-2000)+($G53-V$1),0),IF($B$3="dm",$H53*OFFSET('Dispersion Model'!$I$72,($B$18-2000)+($G53-V$1),0),IF($B$3="pm",$H53*OFFSET('Piston Model'!$I$72,($B$18-2000)+($G53-V$1),0),"Wrong Code in B3")))),0)</f>
        <v>0</v>
      </c>
      <c r="W53">
        <f ca="1">IF(W$1&gt;$G53,IF($B$15="he",IF($B$3="em",$H53*(1-EXP(-0.05599*(W$1-$G53)))*OFFSET('Exponential Model'!$I$72,($B$18-2000)+($G53-W$1),0),IF($B$3="dm",$H53*(1-EXP(-0.05599*(W$1-$G53)))*OFFSET('Dispersion Model'!$I$72,($B$18-2000)+($G53-W$1),0),IF($B$3="pm",$H53*(1-EXP(-0.05599*(W$1-$G53)))*OFFSET('Piston Model'!$I$72,($B$18-2000)+($G53-W$1),0),"Wrong Code in B3"))),IF($B$3="em",$H53*OFFSET('Exponential Model'!$I$72,($B$18-2000)+($G53-W$1),0),IF($B$3="dm",$H53*OFFSET('Dispersion Model'!$I$72,($B$18-2000)+($G53-W$1),0),IF($B$3="pm",$H53*OFFSET('Piston Model'!$I$72,($B$18-2000)+($G53-W$1),0),"Wrong Code in B3")))),0)</f>
        <v>0</v>
      </c>
      <c r="X53">
        <f ca="1">IF(X$1&gt;$G53,IF($B$15="he",IF($B$3="em",$H53*(1-EXP(-0.05599*(X$1-$G53)))*OFFSET('Exponential Model'!$I$72,($B$18-2000)+($G53-X$1),0),IF($B$3="dm",$H53*(1-EXP(-0.05599*(X$1-$G53)))*OFFSET('Dispersion Model'!$I$72,($B$18-2000)+($G53-X$1),0),IF($B$3="pm",$H53*(1-EXP(-0.05599*(X$1-$G53)))*OFFSET('Piston Model'!$I$72,($B$18-2000)+($G53-X$1),0),"Wrong Code in B3"))),IF($B$3="em",$H53*OFFSET('Exponential Model'!$I$72,($B$18-2000)+($G53-X$1),0),IF($B$3="dm",$H53*OFFSET('Dispersion Model'!$I$72,($B$18-2000)+($G53-X$1),0),IF($B$3="pm",$H53*OFFSET('Piston Model'!$I$72,($B$18-2000)+($G53-X$1),0),"Wrong Code in B3")))),0)</f>
        <v>0</v>
      </c>
      <c r="Y53">
        <f ca="1">IF(Y$1&gt;$G53,IF($B$15="he",IF($B$3="em",$H53*(1-EXP(-0.05599*(Y$1-$G53)))*OFFSET('Exponential Model'!$I$72,($B$18-2000)+($G53-Y$1),0),IF($B$3="dm",$H53*(1-EXP(-0.05599*(Y$1-$G53)))*OFFSET('Dispersion Model'!$I$72,($B$18-2000)+($G53-Y$1),0),IF($B$3="pm",$H53*(1-EXP(-0.05599*(Y$1-$G53)))*OFFSET('Piston Model'!$I$72,($B$18-2000)+($G53-Y$1),0),"Wrong Code in B3"))),IF($B$3="em",$H53*OFFSET('Exponential Model'!$I$72,($B$18-2000)+($G53-Y$1),0),IF($B$3="dm",$H53*OFFSET('Dispersion Model'!$I$72,($B$18-2000)+($G53-Y$1),0),IF($B$3="pm",$H53*OFFSET('Piston Model'!$I$72,($B$18-2000)+($G53-Y$1),0),"Wrong Code in B3")))),0)</f>
        <v>0</v>
      </c>
      <c r="Z53">
        <f ca="1">IF(Z$1&gt;$G53,IF($B$15="he",IF($B$3="em",$H53*(1-EXP(-0.05599*(Z$1-$G53)))*OFFSET('Exponential Model'!$I$72,($B$18-2000)+($G53-Z$1),0),IF($B$3="dm",$H53*(1-EXP(-0.05599*(Z$1-$G53)))*OFFSET('Dispersion Model'!$I$72,($B$18-2000)+($G53-Z$1),0),IF($B$3="pm",$H53*(1-EXP(-0.05599*(Z$1-$G53)))*OFFSET('Piston Model'!$I$72,($B$18-2000)+($G53-Z$1),0),"Wrong Code in B3"))),IF($B$3="em",$H53*OFFSET('Exponential Model'!$I$72,($B$18-2000)+($G53-Z$1),0),IF($B$3="dm",$H53*OFFSET('Dispersion Model'!$I$72,($B$18-2000)+($G53-Z$1),0),IF($B$3="pm",$H53*OFFSET('Piston Model'!$I$72,($B$18-2000)+($G53-Z$1),0),"Wrong Code in B3")))),0)</f>
        <v>0</v>
      </c>
      <c r="AA53">
        <f ca="1">IF(AA$1&gt;$G53,IF($B$15="he",IF($B$3="em",$H53*(1-EXP(-0.05599*(AA$1-$G53)))*OFFSET('Exponential Model'!$I$72,($B$18-2000)+($G53-AA$1),0),IF($B$3="dm",$H53*(1-EXP(-0.05599*(AA$1-$G53)))*OFFSET('Dispersion Model'!$I$72,($B$18-2000)+($G53-AA$1),0),IF($B$3="pm",$H53*(1-EXP(-0.05599*(AA$1-$G53)))*OFFSET('Piston Model'!$I$72,($B$18-2000)+($G53-AA$1),0),"Wrong Code in B3"))),IF($B$3="em",$H53*OFFSET('Exponential Model'!$I$72,($B$18-2000)+($G53-AA$1),0),IF($B$3="dm",$H53*OFFSET('Dispersion Model'!$I$72,($B$18-2000)+($G53-AA$1),0),IF($B$3="pm",$H53*OFFSET('Piston Model'!$I$72,($B$18-2000)+($G53-AA$1),0),"Wrong Code in B3")))),0)</f>
        <v>0</v>
      </c>
      <c r="AB53">
        <f ca="1">IF(AB$1&gt;$G53,IF($B$15="he",IF($B$3="em",$H53*(1-EXP(-0.05599*(AB$1-$G53)))*OFFSET('Exponential Model'!$I$72,($B$18-2000)+($G53-AB$1),0),IF($B$3="dm",$H53*(1-EXP(-0.05599*(AB$1-$G53)))*OFFSET('Dispersion Model'!$I$72,($B$18-2000)+($G53-AB$1),0),IF($B$3="pm",$H53*(1-EXP(-0.05599*(AB$1-$G53)))*OFFSET('Piston Model'!$I$72,($B$18-2000)+($G53-AB$1),0),"Wrong Code in B3"))),IF($B$3="em",$H53*OFFSET('Exponential Model'!$I$72,($B$18-2000)+($G53-AB$1),0),IF($B$3="dm",$H53*OFFSET('Dispersion Model'!$I$72,($B$18-2000)+($G53-AB$1),0),IF($B$3="pm",$H53*OFFSET('Piston Model'!$I$72,($B$18-2000)+($G53-AB$1),0),"Wrong Code in B3")))),0)</f>
        <v>0</v>
      </c>
      <c r="AC53">
        <f ca="1">IF(AC$1&gt;$G53,IF($B$15="he",IF($B$3="em",$H53*(1-EXP(-0.05599*(AC$1-$G53)))*OFFSET('Exponential Model'!$I$72,($B$18-2000)+($G53-AC$1),0),IF($B$3="dm",$H53*(1-EXP(-0.05599*(AC$1-$G53)))*OFFSET('Dispersion Model'!$I$72,($B$18-2000)+($G53-AC$1),0),IF($B$3="pm",$H53*(1-EXP(-0.05599*(AC$1-$G53)))*OFFSET('Piston Model'!$I$72,($B$18-2000)+($G53-AC$1),0),"Wrong Code in B3"))),IF($B$3="em",$H53*OFFSET('Exponential Model'!$I$72,($B$18-2000)+($G53-AC$1),0),IF($B$3="dm",$H53*OFFSET('Dispersion Model'!$I$72,($B$18-2000)+($G53-AC$1),0),IF($B$3="pm",$H53*OFFSET('Piston Model'!$I$72,($B$18-2000)+($G53-AC$1),0),"Wrong Code in B3")))),0)</f>
        <v>0</v>
      </c>
      <c r="AD53">
        <f ca="1">IF(AD$1&gt;$G53,IF($B$15="he",IF($B$3="em",$H53*(1-EXP(-0.05599*(AD$1-$G53)))*OFFSET('Exponential Model'!$I$72,($B$18-2000)+($G53-AD$1),0),IF($B$3="dm",$H53*(1-EXP(-0.05599*(AD$1-$G53)))*OFFSET('Dispersion Model'!$I$72,($B$18-2000)+($G53-AD$1),0),IF($B$3="pm",$H53*(1-EXP(-0.05599*(AD$1-$G53)))*OFFSET('Piston Model'!$I$72,($B$18-2000)+($G53-AD$1),0),"Wrong Code in B3"))),IF($B$3="em",$H53*OFFSET('Exponential Model'!$I$72,($B$18-2000)+($G53-AD$1),0),IF($B$3="dm",$H53*OFFSET('Dispersion Model'!$I$72,($B$18-2000)+($G53-AD$1),0),IF($B$3="pm",$H53*OFFSET('Piston Model'!$I$72,($B$18-2000)+($G53-AD$1),0),"Wrong Code in B3")))),0)</f>
        <v>0</v>
      </c>
      <c r="AE53">
        <f ca="1">IF(AE$1&gt;$G53,IF($B$15="he",IF($B$3="em",$H53*(1-EXP(-0.05599*(AE$1-$G53)))*OFFSET('Exponential Model'!$I$72,($B$18-2000)+($G53-AE$1),0),IF($B$3="dm",$H53*(1-EXP(-0.05599*(AE$1-$G53)))*OFFSET('Dispersion Model'!$I$72,($B$18-2000)+($G53-AE$1),0),IF($B$3="pm",$H53*(1-EXP(-0.05599*(AE$1-$G53)))*OFFSET('Piston Model'!$I$72,($B$18-2000)+($G53-AE$1),0),"Wrong Code in B3"))),IF($B$3="em",$H53*OFFSET('Exponential Model'!$I$72,($B$18-2000)+($G53-AE$1),0),IF($B$3="dm",$H53*OFFSET('Dispersion Model'!$I$72,($B$18-2000)+($G53-AE$1),0),IF($B$3="pm",$H53*OFFSET('Piston Model'!$I$72,($B$18-2000)+($G53-AE$1),0),"Wrong Code in B3")))),0)</f>
        <v>0</v>
      </c>
      <c r="AF53">
        <f ca="1">IF(AF$1&gt;$G53,IF($B$15="he",IF($B$3="em",$H53*(1-EXP(-0.05599*(AF$1-$G53)))*OFFSET('Exponential Model'!$I$72,($B$18-2000)+($G53-AF$1),0),IF($B$3="dm",$H53*(1-EXP(-0.05599*(AF$1-$G53)))*OFFSET('Dispersion Model'!$I$72,($B$18-2000)+($G53-AF$1),0),IF($B$3="pm",$H53*(1-EXP(-0.05599*(AF$1-$G53)))*OFFSET('Piston Model'!$I$72,($B$18-2000)+($G53-AF$1),0),"Wrong Code in B3"))),IF($B$3="em",$H53*OFFSET('Exponential Model'!$I$72,($B$18-2000)+($G53-AF$1),0),IF($B$3="dm",$H53*OFFSET('Dispersion Model'!$I$72,($B$18-2000)+($G53-AF$1),0),IF($B$3="pm",$H53*OFFSET('Piston Model'!$I$72,($B$18-2000)+($G53-AF$1),0),"Wrong Code in B3")))),0)</f>
        <v>0</v>
      </c>
      <c r="AG53">
        <f ca="1">IF(AG$1&gt;$G53,IF($B$15="he",IF($B$3="em",$H53*(1-EXP(-0.05599*(AG$1-$G53)))*OFFSET('Exponential Model'!$I$72,($B$18-2000)+($G53-AG$1),0),IF($B$3="dm",$H53*(1-EXP(-0.05599*(AG$1-$G53)))*OFFSET('Dispersion Model'!$I$72,($B$18-2000)+($G53-AG$1),0),IF($B$3="pm",$H53*(1-EXP(-0.05599*(AG$1-$G53)))*OFFSET('Piston Model'!$I$72,($B$18-2000)+($G53-AG$1),0),"Wrong Code in B3"))),IF($B$3="em",$H53*OFFSET('Exponential Model'!$I$72,($B$18-2000)+($G53-AG$1),0),IF($B$3="dm",$H53*OFFSET('Dispersion Model'!$I$72,($B$18-2000)+($G53-AG$1),0),IF($B$3="pm",$H53*OFFSET('Piston Model'!$I$72,($B$18-2000)+($G53-AG$1),0),"Wrong Code in B3")))),0)</f>
        <v>0</v>
      </c>
      <c r="AH53">
        <f ca="1">IF(AH$1&gt;$G53,IF($B$15="he",IF($B$3="em",$H53*(1-EXP(-0.05599*(AH$1-$G53)))*OFFSET('Exponential Model'!$I$72,($B$18-2000)+($G53-AH$1),0),IF($B$3="dm",$H53*(1-EXP(-0.05599*(AH$1-$G53)))*OFFSET('Dispersion Model'!$I$72,($B$18-2000)+($G53-AH$1),0),IF($B$3="pm",$H53*(1-EXP(-0.05599*(AH$1-$G53)))*OFFSET('Piston Model'!$I$72,($B$18-2000)+($G53-AH$1),0),"Wrong Code in B3"))),IF($B$3="em",$H53*OFFSET('Exponential Model'!$I$72,($B$18-2000)+($G53-AH$1),0),IF($B$3="dm",$H53*OFFSET('Dispersion Model'!$I$72,($B$18-2000)+($G53-AH$1),0),IF($B$3="pm",$H53*OFFSET('Piston Model'!$I$72,($B$18-2000)+($G53-AH$1),0),"Wrong Code in B3")))),0)</f>
        <v>0</v>
      </c>
      <c r="AI53">
        <f ca="1">IF(AI$1&gt;$G53,IF($B$15="he",IF($B$3="em",$H53*(1-EXP(-0.05599*(AI$1-$G53)))*OFFSET('Exponential Model'!$I$72,($B$18-2000)+($G53-AI$1),0),IF($B$3="dm",$H53*(1-EXP(-0.05599*(AI$1-$G53)))*OFFSET('Dispersion Model'!$I$72,($B$18-2000)+($G53-AI$1),0),IF($B$3="pm",$H53*(1-EXP(-0.05599*(AI$1-$G53)))*OFFSET('Piston Model'!$I$72,($B$18-2000)+($G53-AI$1),0),"Wrong Code in B3"))),IF($B$3="em",$H53*OFFSET('Exponential Model'!$I$72,($B$18-2000)+($G53-AI$1),0),IF($B$3="dm",$H53*OFFSET('Dispersion Model'!$I$72,($B$18-2000)+($G53-AI$1),0),IF($B$3="pm",$H53*OFFSET('Piston Model'!$I$72,($B$18-2000)+($G53-AI$1),0),"Wrong Code in B3")))),0)</f>
        <v>0</v>
      </c>
      <c r="AJ53">
        <f ca="1">IF(AJ$1&gt;$G53,IF($B$15="he",IF($B$3="em",$H53*(1-EXP(-0.05599*(AJ$1-$G53)))*OFFSET('Exponential Model'!$I$72,($B$18-2000)+($G53-AJ$1),0),IF($B$3="dm",$H53*(1-EXP(-0.05599*(AJ$1-$G53)))*OFFSET('Dispersion Model'!$I$72,($B$18-2000)+($G53-AJ$1),0),IF($B$3="pm",$H53*(1-EXP(-0.05599*(AJ$1-$G53)))*OFFSET('Piston Model'!$I$72,($B$18-2000)+($G53-AJ$1),0),"Wrong Code in B3"))),IF($B$3="em",$H53*OFFSET('Exponential Model'!$I$72,($B$18-2000)+($G53-AJ$1),0),IF($B$3="dm",$H53*OFFSET('Dispersion Model'!$I$72,($B$18-2000)+($G53-AJ$1),0),IF($B$3="pm",$H53*OFFSET('Piston Model'!$I$72,($B$18-2000)+($G53-AJ$1),0),"Wrong Code in B3")))),0)</f>
        <v>0</v>
      </c>
      <c r="AK53">
        <f ca="1">IF(AK$1&gt;$G53,IF($B$15="he",IF($B$3="em",$H53*(1-EXP(-0.05599*(AK$1-$G53)))*OFFSET('Exponential Model'!$I$72,($B$18-2000)+($G53-AK$1),0),IF($B$3="dm",$H53*(1-EXP(-0.05599*(AK$1-$G53)))*OFFSET('Dispersion Model'!$I$72,($B$18-2000)+($G53-AK$1),0),IF($B$3="pm",$H53*(1-EXP(-0.05599*(AK$1-$G53)))*OFFSET('Piston Model'!$I$72,($B$18-2000)+($G53-AK$1),0),"Wrong Code in B3"))),IF($B$3="em",$H53*OFFSET('Exponential Model'!$I$72,($B$18-2000)+($G53-AK$1),0),IF($B$3="dm",$H53*OFFSET('Dispersion Model'!$I$72,($B$18-2000)+($G53-AK$1),0),IF($B$3="pm",$H53*OFFSET('Piston Model'!$I$72,($B$18-2000)+($G53-AK$1),0),"Wrong Code in B3")))),0)</f>
        <v>0</v>
      </c>
      <c r="AL53">
        <f ca="1">IF(AL$1&gt;$G53,IF($B$15="he",IF($B$3="em",$H53*(1-EXP(-0.05599*(AL$1-$G53)))*OFFSET('Exponential Model'!$I$72,($B$18-2000)+($G53-AL$1),0),IF($B$3="dm",$H53*(1-EXP(-0.05599*(AL$1-$G53)))*OFFSET('Dispersion Model'!$I$72,($B$18-2000)+($G53-AL$1),0),IF($B$3="pm",$H53*(1-EXP(-0.05599*(AL$1-$G53)))*OFFSET('Piston Model'!$I$72,($B$18-2000)+($G53-AL$1),0),"Wrong Code in B3"))),IF($B$3="em",$H53*OFFSET('Exponential Model'!$I$72,($B$18-2000)+($G53-AL$1),0),IF($B$3="dm",$H53*OFFSET('Dispersion Model'!$I$72,($B$18-2000)+($G53-AL$1),0),IF($B$3="pm",$H53*OFFSET('Piston Model'!$I$72,($B$18-2000)+($G53-AL$1),0),"Wrong Code in B3")))),0)</f>
        <v>0</v>
      </c>
      <c r="AM53">
        <f ca="1">IF(AM$1&gt;$G53,IF($B$15="he",IF($B$3="em",$H53*(1-EXP(-0.05599*(AM$1-$G53)))*OFFSET('Exponential Model'!$I$72,($B$18-2000)+($G53-AM$1),0),IF($B$3="dm",$H53*(1-EXP(-0.05599*(AM$1-$G53)))*OFFSET('Dispersion Model'!$I$72,($B$18-2000)+($G53-AM$1),0),IF($B$3="pm",$H53*(1-EXP(-0.05599*(AM$1-$G53)))*OFFSET('Piston Model'!$I$72,($B$18-2000)+($G53-AM$1),0),"Wrong Code in B3"))),IF($B$3="em",$H53*OFFSET('Exponential Model'!$I$72,($B$18-2000)+($G53-AM$1),0),IF($B$3="dm",$H53*OFFSET('Dispersion Model'!$I$72,($B$18-2000)+($G53-AM$1),0),IF($B$3="pm",$H53*OFFSET('Piston Model'!$I$72,($B$18-2000)+($G53-AM$1),0),"Wrong Code in B3")))),0)</f>
        <v>0</v>
      </c>
      <c r="AN53">
        <f ca="1">IF(AN$1&gt;$G53,IF($B$15="he",IF($B$3="em",$H53*(1-EXP(-0.05599*(AN$1-$G53)))*OFFSET('Exponential Model'!$I$72,($B$18-2000)+($G53-AN$1),0),IF($B$3="dm",$H53*(1-EXP(-0.05599*(AN$1-$G53)))*OFFSET('Dispersion Model'!$I$72,($B$18-2000)+($G53-AN$1),0),IF($B$3="pm",$H53*(1-EXP(-0.05599*(AN$1-$G53)))*OFFSET('Piston Model'!$I$72,($B$18-2000)+($G53-AN$1),0),"Wrong Code in B3"))),IF($B$3="em",$H53*OFFSET('Exponential Model'!$I$72,($B$18-2000)+($G53-AN$1),0),IF($B$3="dm",$H53*OFFSET('Dispersion Model'!$I$72,($B$18-2000)+($G53-AN$1),0),IF($B$3="pm",$H53*OFFSET('Piston Model'!$I$72,($B$18-2000)+($G53-AN$1),0),"Wrong Code in B3")))),0)</f>
        <v>0</v>
      </c>
      <c r="AO53">
        <f ca="1">IF(AO$1&gt;$G53,IF($B$15="he",IF($B$3="em",$H53*(1-EXP(-0.05599*(AO$1-$G53)))*OFFSET('Exponential Model'!$I$72,($B$18-2000)+($G53-AO$1),0),IF($B$3="dm",$H53*(1-EXP(-0.05599*(AO$1-$G53)))*OFFSET('Dispersion Model'!$I$72,($B$18-2000)+($G53-AO$1),0),IF($B$3="pm",$H53*(1-EXP(-0.05599*(AO$1-$G53)))*OFFSET('Piston Model'!$I$72,($B$18-2000)+($G53-AO$1),0),"Wrong Code in B3"))),IF($B$3="em",$H53*OFFSET('Exponential Model'!$I$72,($B$18-2000)+($G53-AO$1),0),IF($B$3="dm",$H53*OFFSET('Dispersion Model'!$I$72,($B$18-2000)+($G53-AO$1),0),IF($B$3="pm",$H53*OFFSET('Piston Model'!$I$72,($B$18-2000)+($G53-AO$1),0),"Wrong Code in B3")))),0)</f>
        <v>0</v>
      </c>
      <c r="AP53">
        <f ca="1">IF(AP$1&gt;$G53,IF($B$15="he",IF($B$3="em",$H53*(1-EXP(-0.05599*(AP$1-$G53)))*OFFSET('Exponential Model'!$I$72,($B$18-2000)+($G53-AP$1),0),IF($B$3="dm",$H53*(1-EXP(-0.05599*(AP$1-$G53)))*OFFSET('Dispersion Model'!$I$72,($B$18-2000)+($G53-AP$1),0),IF($B$3="pm",$H53*(1-EXP(-0.05599*(AP$1-$G53)))*OFFSET('Piston Model'!$I$72,($B$18-2000)+($G53-AP$1),0),"Wrong Code in B3"))),IF($B$3="em",$H53*OFFSET('Exponential Model'!$I$72,($B$18-2000)+($G53-AP$1),0),IF($B$3="dm",$H53*OFFSET('Dispersion Model'!$I$72,($B$18-2000)+($G53-AP$1),0),IF($B$3="pm",$H53*OFFSET('Piston Model'!$I$72,($B$18-2000)+($G53-AP$1),0),"Wrong Code in B3")))),0)</f>
        <v>0</v>
      </c>
      <c r="AQ53">
        <f ca="1">IF(AQ$1&gt;$G53,IF($B$15="he",IF($B$3="em",$H53*(1-EXP(-0.05599*(AQ$1-$G53)))*OFFSET('Exponential Model'!$I$72,($B$18-2000)+($G53-AQ$1),0),IF($B$3="dm",$H53*(1-EXP(-0.05599*(AQ$1-$G53)))*OFFSET('Dispersion Model'!$I$72,($B$18-2000)+($G53-AQ$1),0),IF($B$3="pm",$H53*(1-EXP(-0.05599*(AQ$1-$G53)))*OFFSET('Piston Model'!$I$72,($B$18-2000)+($G53-AQ$1),0),"Wrong Code in B3"))),IF($B$3="em",$H53*OFFSET('Exponential Model'!$I$72,($B$18-2000)+($G53-AQ$1),0),IF($B$3="dm",$H53*OFFSET('Dispersion Model'!$I$72,($B$18-2000)+($G53-AQ$1),0),IF($B$3="pm",$H53*OFFSET('Piston Model'!$I$72,($B$18-2000)+($G53-AQ$1),0),"Wrong Code in B3")))),0)</f>
        <v>0</v>
      </c>
      <c r="AR53">
        <f ca="1">IF(AR$1&gt;$G53,IF($B$15="he",IF($B$3="em",$H53*(1-EXP(-0.05599*(AR$1-$G53)))*OFFSET('Exponential Model'!$I$72,($B$18-2000)+($G53-AR$1),0),IF($B$3="dm",$H53*(1-EXP(-0.05599*(AR$1-$G53)))*OFFSET('Dispersion Model'!$I$72,($B$18-2000)+($G53-AR$1),0),IF($B$3="pm",$H53*(1-EXP(-0.05599*(AR$1-$G53)))*OFFSET('Piston Model'!$I$72,($B$18-2000)+($G53-AR$1),0),"Wrong Code in B3"))),IF($B$3="em",$H53*OFFSET('Exponential Model'!$I$72,($B$18-2000)+($G53-AR$1),0),IF($B$3="dm",$H53*OFFSET('Dispersion Model'!$I$72,($B$18-2000)+($G53-AR$1),0),IF($B$3="pm",$H53*OFFSET('Piston Model'!$I$72,($B$18-2000)+($G53-AR$1),0),"Wrong Code in B3")))),0)</f>
        <v>0</v>
      </c>
      <c r="AS53">
        <f ca="1">IF(AS$1&gt;$G53,IF($B$15="he",IF($B$3="em",$H53*(1-EXP(-0.05599*(AS$1-$G53)))*OFFSET('Exponential Model'!$I$72,($B$18-2000)+($G53-AS$1),0),IF($B$3="dm",$H53*(1-EXP(-0.05599*(AS$1-$G53)))*OFFSET('Dispersion Model'!$I$72,($B$18-2000)+($G53-AS$1),0),IF($B$3="pm",$H53*(1-EXP(-0.05599*(AS$1-$G53)))*OFFSET('Piston Model'!$I$72,($B$18-2000)+($G53-AS$1),0),"Wrong Code in B3"))),IF($B$3="em",$H53*OFFSET('Exponential Model'!$I$72,($B$18-2000)+($G53-AS$1),0),IF($B$3="dm",$H53*OFFSET('Dispersion Model'!$I$72,($B$18-2000)+($G53-AS$1),0),IF($B$3="pm",$H53*OFFSET('Piston Model'!$I$72,($B$18-2000)+($G53-AS$1),0),"Wrong Code in B3")))),0)</f>
        <v>0</v>
      </c>
      <c r="AT53">
        <f ca="1">IF(AT$1&gt;$G53,IF($B$15="he",IF($B$3="em",$H53*(1-EXP(-0.05599*(AT$1-$G53)))*OFFSET('Exponential Model'!$I$72,($B$18-2000)+($G53-AT$1),0),IF($B$3="dm",$H53*(1-EXP(-0.05599*(AT$1-$G53)))*OFFSET('Dispersion Model'!$I$72,($B$18-2000)+($G53-AT$1),0),IF($B$3="pm",$H53*(1-EXP(-0.05599*(AT$1-$G53)))*OFFSET('Piston Model'!$I$72,($B$18-2000)+($G53-AT$1),0),"Wrong Code in B3"))),IF($B$3="em",$H53*OFFSET('Exponential Model'!$I$72,($B$18-2000)+($G53-AT$1),0),IF($B$3="dm",$H53*OFFSET('Dispersion Model'!$I$72,($B$18-2000)+($G53-AT$1),0),IF($B$3="pm",$H53*OFFSET('Piston Model'!$I$72,($B$18-2000)+($G53-AT$1),0),"Wrong Code in B3")))),0)</f>
        <v>0</v>
      </c>
      <c r="AU53">
        <f ca="1">IF(AU$1&gt;$G53,IF($B$15="he",IF($B$3="em",$H53*(1-EXP(-0.05599*(AU$1-$G53)))*OFFSET('Exponential Model'!$I$72,($B$18-2000)+($G53-AU$1),0),IF($B$3="dm",$H53*(1-EXP(-0.05599*(AU$1-$G53)))*OFFSET('Dispersion Model'!$I$72,($B$18-2000)+($G53-AU$1),0),IF($B$3="pm",$H53*(1-EXP(-0.05599*(AU$1-$G53)))*OFFSET('Piston Model'!$I$72,($B$18-2000)+($G53-AU$1),0),"Wrong Code in B3"))),IF($B$3="em",$H53*OFFSET('Exponential Model'!$I$72,($B$18-2000)+($G53-AU$1),0),IF($B$3="dm",$H53*OFFSET('Dispersion Model'!$I$72,($B$18-2000)+($G53-AU$1),0),IF($B$3="pm",$H53*OFFSET('Piston Model'!$I$72,($B$18-2000)+($G53-AU$1),0),"Wrong Code in B3")))),0)</f>
        <v>0</v>
      </c>
      <c r="AV53">
        <f ca="1">IF(AV$1&gt;$G53,IF($B$15="he",IF($B$3="em",$H53*(1-EXP(-0.05599*(AV$1-$G53)))*OFFSET('Exponential Model'!$I$72,($B$18-2000)+($G53-AV$1),0),IF($B$3="dm",$H53*(1-EXP(-0.05599*(AV$1-$G53)))*OFFSET('Dispersion Model'!$I$72,($B$18-2000)+($G53-AV$1),0),IF($B$3="pm",$H53*(1-EXP(-0.05599*(AV$1-$G53)))*OFFSET('Piston Model'!$I$72,($B$18-2000)+($G53-AV$1),0),"Wrong Code in B3"))),IF($B$3="em",$H53*OFFSET('Exponential Model'!$I$72,($B$18-2000)+($G53-AV$1),0),IF($B$3="dm",$H53*OFFSET('Dispersion Model'!$I$72,($B$18-2000)+($G53-AV$1),0),IF($B$3="pm",$H53*OFFSET('Piston Model'!$I$72,($B$18-2000)+($G53-AV$1),0),"Wrong Code in B3")))),0)</f>
        <v>0</v>
      </c>
      <c r="AW53">
        <f ca="1">IF(AW$1&gt;$G53,IF($B$15="he",IF($B$3="em",$H53*(1-EXP(-0.05599*(AW$1-$G53)))*OFFSET('Exponential Model'!$I$72,($B$18-2000)+($G53-AW$1),0),IF($B$3="dm",$H53*(1-EXP(-0.05599*(AW$1-$G53)))*OFFSET('Dispersion Model'!$I$72,($B$18-2000)+($G53-AW$1),0),IF($B$3="pm",$H53*(1-EXP(-0.05599*(AW$1-$G53)))*OFFSET('Piston Model'!$I$72,($B$18-2000)+($G53-AW$1),0),"Wrong Code in B3"))),IF($B$3="em",$H53*OFFSET('Exponential Model'!$I$72,($B$18-2000)+($G53-AW$1),0),IF($B$3="dm",$H53*OFFSET('Dispersion Model'!$I$72,($B$18-2000)+($G53-AW$1),0),IF($B$3="pm",$H53*OFFSET('Piston Model'!$I$72,($B$18-2000)+($G53-AW$1),0),"Wrong Code in B3")))),0)</f>
        <v>0</v>
      </c>
      <c r="AX53">
        <f ca="1">IF(AX$1&gt;$G53,IF($B$15="he",IF($B$3="em",$H53*(1-EXP(-0.05599*(AX$1-$G53)))*OFFSET('Exponential Model'!$I$72,($B$18-2000)+($G53-AX$1),0),IF($B$3="dm",$H53*(1-EXP(-0.05599*(AX$1-$G53)))*OFFSET('Dispersion Model'!$I$72,($B$18-2000)+($G53-AX$1),0),IF($B$3="pm",$H53*(1-EXP(-0.05599*(AX$1-$G53)))*OFFSET('Piston Model'!$I$72,($B$18-2000)+($G53-AX$1),0),"Wrong Code in B3"))),IF($B$3="em",$H53*OFFSET('Exponential Model'!$I$72,($B$18-2000)+($G53-AX$1),0),IF($B$3="dm",$H53*OFFSET('Dispersion Model'!$I$72,($B$18-2000)+($G53-AX$1),0),IF($B$3="pm",$H53*OFFSET('Piston Model'!$I$72,($B$18-2000)+($G53-AX$1),0),"Wrong Code in B3")))),0)</f>
        <v>328.1</v>
      </c>
      <c r="AY53">
        <f ca="1">IF(AY$1&gt;$G53,IF($B$15="he",IF($B$3="em",$H53*(1-EXP(-0.05599*(AY$1-$G53)))*OFFSET('Exponential Model'!$I$72,($B$18-2000)+($G53-AY$1),0),IF($B$3="dm",$H53*(1-EXP(-0.05599*(AY$1-$G53)))*OFFSET('Dispersion Model'!$I$72,($B$18-2000)+($G53-AY$1),0),IF($B$3="pm",$H53*(1-EXP(-0.05599*(AY$1-$G53)))*OFFSET('Piston Model'!$I$72,($B$18-2000)+($G53-AY$1),0),"Wrong Code in B3"))),IF($B$3="em",$H53*OFFSET('Exponential Model'!$I$72,($B$18-2000)+($G53-AY$1),0),IF($B$3="dm",$H53*OFFSET('Dispersion Model'!$I$72,($B$18-2000)+($G53-AY$1),0),IF($B$3="pm",$H53*OFFSET('Piston Model'!$I$72,($B$18-2000)+($G53-AY$1),0),"Wrong Code in B3")))),0)</f>
        <v>0</v>
      </c>
      <c r="AZ53">
        <f ca="1">IF(AZ$1&gt;$G53,IF($B$15="he",IF($B$3="em",$H53*(1-EXP(-0.05599*(AZ$1-$G53)))*OFFSET('Exponential Model'!$I$72,($B$18-2000)+($G53-AZ$1),0),IF($B$3="dm",$H53*(1-EXP(-0.05599*(AZ$1-$G53)))*OFFSET('Dispersion Model'!$I$72,($B$18-2000)+($G53-AZ$1),0),IF($B$3="pm",$H53*(1-EXP(-0.05599*(AZ$1-$G53)))*OFFSET('Piston Model'!$I$72,($B$18-2000)+($G53-AZ$1),0),"Wrong Code in B3"))),IF($B$3="em",$H53*OFFSET('Exponential Model'!$I$72,($B$18-2000)+($G53-AZ$1),0),IF($B$3="dm",$H53*OFFSET('Dispersion Model'!$I$72,($B$18-2000)+($G53-AZ$1),0),IF($B$3="pm",$H53*OFFSET('Piston Model'!$I$72,($B$18-2000)+($G53-AZ$1),0),"Wrong Code in B3")))),0)</f>
        <v>0</v>
      </c>
      <c r="BA53">
        <f ca="1">IF(BA$1&gt;$G53,IF($B$15="he",IF($B$3="em",$H53*(1-EXP(-0.05599*(BA$1-$G53)))*OFFSET('Exponential Model'!$I$72,($B$18-2000)+($G53-BA$1),0),IF($B$3="dm",$H53*(1-EXP(-0.05599*(BA$1-$G53)))*OFFSET('Dispersion Model'!$I$72,($B$18-2000)+($G53-BA$1),0),IF($B$3="pm",$H53*(1-EXP(-0.05599*(BA$1-$G53)))*OFFSET('Piston Model'!$I$72,($B$18-2000)+($G53-BA$1),0),"Wrong Code in B3"))),IF($B$3="em",$H53*OFFSET('Exponential Model'!$I$72,($B$18-2000)+($G53-BA$1),0),IF($B$3="dm",$H53*OFFSET('Dispersion Model'!$I$72,($B$18-2000)+($G53-BA$1),0),IF($B$3="pm",$H53*OFFSET('Piston Model'!$I$72,($B$18-2000)+($G53-BA$1),0),"Wrong Code in B3")))),0)</f>
        <v>0</v>
      </c>
      <c r="BB53">
        <f ca="1">IF(BB$1&gt;$G53,IF($B$15="he",IF($B$3="em",$H53*(1-EXP(-0.05599*(BB$1-$G53)))*OFFSET('Exponential Model'!$I$72,($B$18-2000)+($G53-BB$1),0),IF($B$3="dm",$H53*(1-EXP(-0.05599*(BB$1-$G53)))*OFFSET('Dispersion Model'!$I$72,($B$18-2000)+($G53-BB$1),0),IF($B$3="pm",$H53*(1-EXP(-0.05599*(BB$1-$G53)))*OFFSET('Piston Model'!$I$72,($B$18-2000)+($G53-BB$1),0),"Wrong Code in B3"))),IF($B$3="em",$H53*OFFSET('Exponential Model'!$I$72,($B$18-2000)+($G53-BB$1),0),IF($B$3="dm",$H53*OFFSET('Dispersion Model'!$I$72,($B$18-2000)+($G53-BB$1),0),IF($B$3="pm",$H53*OFFSET('Piston Model'!$I$72,($B$18-2000)+($G53-BB$1),0),"Wrong Code in B3")))),0)</f>
        <v>0</v>
      </c>
      <c r="BC53">
        <f ca="1">IF(BC$1&gt;$G53,IF($B$15="he",IF($B$3="em",$H53*(1-EXP(-0.05599*(BC$1-$G53)))*OFFSET('Exponential Model'!$I$72,($B$18-2000)+($G53-BC$1),0),IF($B$3="dm",$H53*(1-EXP(-0.05599*(BC$1-$G53)))*OFFSET('Dispersion Model'!$I$72,($B$18-2000)+($G53-BC$1),0),IF($B$3="pm",$H53*(1-EXP(-0.05599*(BC$1-$G53)))*OFFSET('Piston Model'!$I$72,($B$18-2000)+($G53-BC$1),0),"Wrong Code in B3"))),IF($B$3="em",$H53*OFFSET('Exponential Model'!$I$72,($B$18-2000)+($G53-BC$1),0),IF($B$3="dm",$H53*OFFSET('Dispersion Model'!$I$72,($B$18-2000)+($G53-BC$1),0),IF($B$3="pm",$H53*OFFSET('Piston Model'!$I$72,($B$18-2000)+($G53-BC$1),0),"Wrong Code in B3")))),0)</f>
        <v>0</v>
      </c>
      <c r="BD53">
        <f ca="1">IF(BD$1&gt;$G53,IF($B$15="he",IF($B$3="em",$H53*(1-EXP(-0.05599*(BD$1-$G53)))*OFFSET('Exponential Model'!$I$72,($B$18-2000)+($G53-BD$1),0),IF($B$3="dm",$H53*(1-EXP(-0.05599*(BD$1-$G53)))*OFFSET('Dispersion Model'!$I$72,($B$18-2000)+($G53-BD$1),0),IF($B$3="pm",$H53*(1-EXP(-0.05599*(BD$1-$G53)))*OFFSET('Piston Model'!$I$72,($B$18-2000)+($G53-BD$1),0),"Wrong Code in B3"))),IF($B$3="em",$H53*OFFSET('Exponential Model'!$I$72,($B$18-2000)+($G53-BD$1),0),IF($B$3="dm",$H53*OFFSET('Dispersion Model'!$I$72,($B$18-2000)+($G53-BD$1),0),IF($B$3="pm",$H53*OFFSET('Piston Model'!$I$72,($B$18-2000)+($G53-BD$1),0),"Wrong Code in B3")))),0)</f>
        <v>0</v>
      </c>
      <c r="BE53">
        <f ca="1">IF(BE$1&gt;$G53,IF($B$15="he",IF($B$3="em",$H53*(1-EXP(-0.05599*(BE$1-$G53)))*OFFSET('Exponential Model'!$I$72,($B$18-2000)+($G53-BE$1),0),IF($B$3="dm",$H53*(1-EXP(-0.05599*(BE$1-$G53)))*OFFSET('Dispersion Model'!$I$72,($B$18-2000)+($G53-BE$1),0),IF($B$3="pm",$H53*(1-EXP(-0.05599*(BE$1-$G53)))*OFFSET('Piston Model'!$I$72,($B$18-2000)+($G53-BE$1),0),"Wrong Code in B3"))),IF($B$3="em",$H53*OFFSET('Exponential Model'!$I$72,($B$18-2000)+($G53-BE$1),0),IF($B$3="dm",$H53*OFFSET('Dispersion Model'!$I$72,($B$18-2000)+($G53-BE$1),0),IF($B$3="pm",$H53*OFFSET('Piston Model'!$I$72,($B$18-2000)+($G53-BE$1),0),"Wrong Code in B3")))),0)</f>
        <v>0</v>
      </c>
      <c r="BF53">
        <f ca="1">IF(BF$1&gt;$G53,IF($B$15="he",IF($B$3="em",$H53*(1-EXP(-0.05599*(BF$1-$G53)))*OFFSET('Exponential Model'!$I$72,($B$18-2000)+($G53-BF$1),0),IF($B$3="dm",$H53*(1-EXP(-0.05599*(BF$1-$G53)))*OFFSET('Dispersion Model'!$I$72,($B$18-2000)+($G53-BF$1),0),IF($B$3="pm",$H53*(1-EXP(-0.05599*(BF$1-$G53)))*OFFSET('Piston Model'!$I$72,($B$18-2000)+($G53-BF$1),0),"Wrong Code in B3"))),IF($B$3="em",$H53*OFFSET('Exponential Model'!$I$72,($B$18-2000)+($G53-BF$1),0),IF($B$3="dm",$H53*OFFSET('Dispersion Model'!$I$72,($B$18-2000)+($G53-BF$1),0),IF($B$3="pm",$H53*OFFSET('Piston Model'!$I$72,($B$18-2000)+($G53-BF$1),0),"Wrong Code in B3")))),0)</f>
        <v>0</v>
      </c>
      <c r="BG53">
        <f ca="1">IF(BG$1&gt;$G53,IF($B$15="he",IF($B$3="em",$H53*(1-EXP(-0.05599*(BG$1-$G53)))*OFFSET('Exponential Model'!$I$72,($B$18-2000)+($G53-BG$1),0),IF($B$3="dm",$H53*(1-EXP(-0.05599*(BG$1-$G53)))*OFFSET('Dispersion Model'!$I$72,($B$18-2000)+($G53-BG$1),0),IF($B$3="pm",$H53*(1-EXP(-0.05599*(BG$1-$G53)))*OFFSET('Piston Model'!$I$72,($B$18-2000)+($G53-BG$1),0),"Wrong Code in B3"))),IF($B$3="em",$H53*OFFSET('Exponential Model'!$I$72,($B$18-2000)+($G53-BG$1),0),IF($B$3="dm",$H53*OFFSET('Dispersion Model'!$I$72,($B$18-2000)+($G53-BG$1),0),IF($B$3="pm",$H53*OFFSET('Piston Model'!$I$72,($B$18-2000)+($G53-BG$1),0),"Wrong Code in B3")))),0)</f>
        <v>0</v>
      </c>
    </row>
    <row r="54" spans="7:59" x14ac:dyDescent="0.15">
      <c r="G54">
        <v>1982</v>
      </c>
      <c r="H54">
        <f>IF($B$15="tr",'Tritium Input'!H63,IF($B$15="cfc",'CFC Input'!H63,IF($B$15="kr",'85Kr Input'!H63,IF($B$15="he",'Tritium Input'!H63,"Wrong Code in B12!"))))</f>
        <v>344.6</v>
      </c>
      <c r="I54">
        <f ca="1">IF(I$1&gt;$G54,IF($B$15="he",IF($B$3="em",$H54*(1-EXP(-0.05599*(I$1-$G54)))*OFFSET('Exponential Model'!$I$72,($B$18-2000)+($G54-I$1),0),IF($B$3="dm",$H54*(1-EXP(-0.05599*(I$1-$G54)))*OFFSET('Dispersion Model'!$I$72,($B$18-2000)+($G54-I$1),0),IF($B$3="pm",$H54*(1-EXP(-0.05599*(I$1-$G54)))*OFFSET('Piston Model'!$I$72,($B$18-2000)+($G54-I$1),0),"Wrong Code in B3"))),IF($B$3="em",$H54*OFFSET('Exponential Model'!$I$72,($B$18-2000)+($G54-I$1),0),IF($B$3="dm",$H54*OFFSET('Dispersion Model'!$I$72,($B$18-2000)+($G54-I$1),0),IF($B$3="pm",$H54*OFFSET('Piston Model'!$I$72,($B$18-2000)+($G54-I$1),0),"Wrong Code in B3")))),0)</f>
        <v>0</v>
      </c>
      <c r="J54">
        <f ca="1">IF(J$1&gt;$G54,IF($B$15="he",IF($B$3="em",$H54*(1-EXP(-0.05599*(J$1-$G54)))*OFFSET('Exponential Model'!$I$72,($B$18-2000)+($G54-J$1),0),IF($B$3="dm",$H54*(1-EXP(-0.05599*(J$1-$G54)))*OFFSET('Dispersion Model'!$I$72,($B$18-2000)+($G54-J$1),0),IF($B$3="pm",$H54*(1-EXP(-0.05599*(J$1-$G54)))*OFFSET('Piston Model'!$I$72,($B$18-2000)+($G54-J$1),0),"Wrong Code in B3"))),IF($B$3="em",$H54*OFFSET('Exponential Model'!$I$72,($B$18-2000)+($G54-J$1),0),IF($B$3="dm",$H54*OFFSET('Dispersion Model'!$I$72,($B$18-2000)+($G54-J$1),0),IF($B$3="pm",$H54*OFFSET('Piston Model'!$I$72,($B$18-2000)+($G54-J$1),0),"Wrong Code in B3")))),0)</f>
        <v>0</v>
      </c>
      <c r="K54">
        <f ca="1">IF(K$1&gt;$G54,IF($B$15="he",IF($B$3="em",$H54*(1-EXP(-0.05599*(K$1-$G54)))*OFFSET('Exponential Model'!$I$72,($B$18-2000)+($G54-K$1),0),IF($B$3="dm",$H54*(1-EXP(-0.05599*(K$1-$G54)))*OFFSET('Dispersion Model'!$I$72,($B$18-2000)+($G54-K$1),0),IF($B$3="pm",$H54*(1-EXP(-0.05599*(K$1-$G54)))*OFFSET('Piston Model'!$I$72,($B$18-2000)+($G54-K$1),0),"Wrong Code in B3"))),IF($B$3="em",$H54*OFFSET('Exponential Model'!$I$72,($B$18-2000)+($G54-K$1),0),IF($B$3="dm",$H54*OFFSET('Dispersion Model'!$I$72,($B$18-2000)+($G54-K$1),0),IF($B$3="pm",$H54*OFFSET('Piston Model'!$I$72,($B$18-2000)+($G54-K$1),0),"Wrong Code in B3")))),0)</f>
        <v>0</v>
      </c>
      <c r="L54">
        <f ca="1">IF(L$1&gt;$G54,IF($B$15="he",IF($B$3="em",$H54*(1-EXP(-0.05599*(L$1-$G54)))*OFFSET('Exponential Model'!$I$72,($B$18-2000)+($G54-L$1),0),IF($B$3="dm",$H54*(1-EXP(-0.05599*(L$1-$G54)))*OFFSET('Dispersion Model'!$I$72,($B$18-2000)+($G54-L$1),0),IF($B$3="pm",$H54*(1-EXP(-0.05599*(L$1-$G54)))*OFFSET('Piston Model'!$I$72,($B$18-2000)+($G54-L$1),0),"Wrong Code in B3"))),IF($B$3="em",$H54*OFFSET('Exponential Model'!$I$72,($B$18-2000)+($G54-L$1),0),IF($B$3="dm",$H54*OFFSET('Dispersion Model'!$I$72,($B$18-2000)+($G54-L$1),0),IF($B$3="pm",$H54*OFFSET('Piston Model'!$I$72,($B$18-2000)+($G54-L$1),0),"Wrong Code in B3")))),0)</f>
        <v>0</v>
      </c>
      <c r="M54">
        <f ca="1">IF(M$1&gt;$G54,IF($B$15="he",IF($B$3="em",$H54*(1-EXP(-0.05599*(M$1-$G54)))*OFFSET('Exponential Model'!$I$72,($B$18-2000)+($G54-M$1),0),IF($B$3="dm",$H54*(1-EXP(-0.05599*(M$1-$G54)))*OFFSET('Dispersion Model'!$I$72,($B$18-2000)+($G54-M$1),0),IF($B$3="pm",$H54*(1-EXP(-0.05599*(M$1-$G54)))*OFFSET('Piston Model'!$I$72,($B$18-2000)+($G54-M$1),0),"Wrong Code in B3"))),IF($B$3="em",$H54*OFFSET('Exponential Model'!$I$72,($B$18-2000)+($G54-M$1),0),IF($B$3="dm",$H54*OFFSET('Dispersion Model'!$I$72,($B$18-2000)+($G54-M$1),0),IF($B$3="pm",$H54*OFFSET('Piston Model'!$I$72,($B$18-2000)+($G54-M$1),0),"Wrong Code in B3")))),0)</f>
        <v>0</v>
      </c>
      <c r="N54">
        <f ca="1">IF(N$1&gt;$G54,IF($B$15="he",IF($B$3="em",$H54*(1-EXP(-0.05599*(N$1-$G54)))*OFFSET('Exponential Model'!$I$72,($B$18-2000)+($G54-N$1),0),IF($B$3="dm",$H54*(1-EXP(-0.05599*(N$1-$G54)))*OFFSET('Dispersion Model'!$I$72,($B$18-2000)+($G54-N$1),0),IF($B$3="pm",$H54*(1-EXP(-0.05599*(N$1-$G54)))*OFFSET('Piston Model'!$I$72,($B$18-2000)+($G54-N$1),0),"Wrong Code in B3"))),IF($B$3="em",$H54*OFFSET('Exponential Model'!$I$72,($B$18-2000)+($G54-N$1),0),IF($B$3="dm",$H54*OFFSET('Dispersion Model'!$I$72,($B$18-2000)+($G54-N$1),0),IF($B$3="pm",$H54*OFFSET('Piston Model'!$I$72,($B$18-2000)+($G54-N$1),0),"Wrong Code in B3")))),0)</f>
        <v>0</v>
      </c>
      <c r="O54">
        <f ca="1">IF(O$1&gt;$G54,IF($B$15="he",IF($B$3="em",$H54*(1-EXP(-0.05599*(O$1-$G54)))*OFFSET('Exponential Model'!$I$72,($B$18-2000)+($G54-O$1),0),IF($B$3="dm",$H54*(1-EXP(-0.05599*(O$1-$G54)))*OFFSET('Dispersion Model'!$I$72,($B$18-2000)+($G54-O$1),0),IF($B$3="pm",$H54*(1-EXP(-0.05599*(O$1-$G54)))*OFFSET('Piston Model'!$I$72,($B$18-2000)+($G54-O$1),0),"Wrong Code in B3"))),IF($B$3="em",$H54*OFFSET('Exponential Model'!$I$72,($B$18-2000)+($G54-O$1),0),IF($B$3="dm",$H54*OFFSET('Dispersion Model'!$I$72,($B$18-2000)+($G54-O$1),0),IF($B$3="pm",$H54*OFFSET('Piston Model'!$I$72,($B$18-2000)+($G54-O$1),0),"Wrong Code in B3")))),0)</f>
        <v>0</v>
      </c>
      <c r="P54">
        <f ca="1">IF(P$1&gt;$G54,IF($B$15="he",IF($B$3="em",$H54*(1-EXP(-0.05599*(P$1-$G54)))*OFFSET('Exponential Model'!$I$72,($B$18-2000)+($G54-P$1),0),IF($B$3="dm",$H54*(1-EXP(-0.05599*(P$1-$G54)))*OFFSET('Dispersion Model'!$I$72,($B$18-2000)+($G54-P$1),0),IF($B$3="pm",$H54*(1-EXP(-0.05599*(P$1-$G54)))*OFFSET('Piston Model'!$I$72,($B$18-2000)+($G54-P$1),0),"Wrong Code in B3"))),IF($B$3="em",$H54*OFFSET('Exponential Model'!$I$72,($B$18-2000)+($G54-P$1),0),IF($B$3="dm",$H54*OFFSET('Dispersion Model'!$I$72,($B$18-2000)+($G54-P$1),0),IF($B$3="pm",$H54*OFFSET('Piston Model'!$I$72,($B$18-2000)+($G54-P$1),0),"Wrong Code in B3")))),0)</f>
        <v>0</v>
      </c>
      <c r="Q54">
        <f ca="1">IF(Q$1&gt;$G54,IF($B$15="he",IF($B$3="em",$H54*(1-EXP(-0.05599*(Q$1-$G54)))*OFFSET('Exponential Model'!$I$72,($B$18-2000)+($G54-Q$1),0),IF($B$3="dm",$H54*(1-EXP(-0.05599*(Q$1-$G54)))*OFFSET('Dispersion Model'!$I$72,($B$18-2000)+($G54-Q$1),0),IF($B$3="pm",$H54*(1-EXP(-0.05599*(Q$1-$G54)))*OFFSET('Piston Model'!$I$72,($B$18-2000)+($G54-Q$1),0),"Wrong Code in B3"))),IF($B$3="em",$H54*OFFSET('Exponential Model'!$I$72,($B$18-2000)+($G54-Q$1),0),IF($B$3="dm",$H54*OFFSET('Dispersion Model'!$I$72,($B$18-2000)+($G54-Q$1),0),IF($B$3="pm",$H54*OFFSET('Piston Model'!$I$72,($B$18-2000)+($G54-Q$1),0),"Wrong Code in B3")))),0)</f>
        <v>0</v>
      </c>
      <c r="R54">
        <f ca="1">IF(R$1&gt;$G54,IF($B$15="he",IF($B$3="em",$H54*(1-EXP(-0.05599*(R$1-$G54)))*OFFSET('Exponential Model'!$I$72,($B$18-2000)+($G54-R$1),0),IF($B$3="dm",$H54*(1-EXP(-0.05599*(R$1-$G54)))*OFFSET('Dispersion Model'!$I$72,($B$18-2000)+($G54-R$1),0),IF($B$3="pm",$H54*(1-EXP(-0.05599*(R$1-$G54)))*OFFSET('Piston Model'!$I$72,($B$18-2000)+($G54-R$1),0),"Wrong Code in B3"))),IF($B$3="em",$H54*OFFSET('Exponential Model'!$I$72,($B$18-2000)+($G54-R$1),0),IF($B$3="dm",$H54*OFFSET('Dispersion Model'!$I$72,($B$18-2000)+($G54-R$1),0),IF($B$3="pm",$H54*OFFSET('Piston Model'!$I$72,($B$18-2000)+($G54-R$1),0),"Wrong Code in B3")))),0)</f>
        <v>0</v>
      </c>
      <c r="S54">
        <f ca="1">IF(S$1&gt;$G54,IF($B$15="he",IF($B$3="em",$H54*(1-EXP(-0.05599*(S$1-$G54)))*OFFSET('Exponential Model'!$I$72,($B$18-2000)+($G54-S$1),0),IF($B$3="dm",$H54*(1-EXP(-0.05599*(S$1-$G54)))*OFFSET('Dispersion Model'!$I$72,($B$18-2000)+($G54-S$1),0),IF($B$3="pm",$H54*(1-EXP(-0.05599*(S$1-$G54)))*OFFSET('Piston Model'!$I$72,($B$18-2000)+($G54-S$1),0),"Wrong Code in B3"))),IF($B$3="em",$H54*OFFSET('Exponential Model'!$I$72,($B$18-2000)+($G54-S$1),0),IF($B$3="dm",$H54*OFFSET('Dispersion Model'!$I$72,($B$18-2000)+($G54-S$1),0),IF($B$3="pm",$H54*OFFSET('Piston Model'!$I$72,($B$18-2000)+($G54-S$1),0),"Wrong Code in B3")))),0)</f>
        <v>0</v>
      </c>
      <c r="T54">
        <f ca="1">IF(T$1&gt;$G54,IF($B$15="he",IF($B$3="em",$H54*(1-EXP(-0.05599*(T$1-$G54)))*OFFSET('Exponential Model'!$I$72,($B$18-2000)+($G54-T$1),0),IF($B$3="dm",$H54*(1-EXP(-0.05599*(T$1-$G54)))*OFFSET('Dispersion Model'!$I$72,($B$18-2000)+($G54-T$1),0),IF($B$3="pm",$H54*(1-EXP(-0.05599*(T$1-$G54)))*OFFSET('Piston Model'!$I$72,($B$18-2000)+($G54-T$1),0),"Wrong Code in B3"))),IF($B$3="em",$H54*OFFSET('Exponential Model'!$I$72,($B$18-2000)+($G54-T$1),0),IF($B$3="dm",$H54*OFFSET('Dispersion Model'!$I$72,($B$18-2000)+($G54-T$1),0),IF($B$3="pm",$H54*OFFSET('Piston Model'!$I$72,($B$18-2000)+($G54-T$1),0),"Wrong Code in B3")))),0)</f>
        <v>0</v>
      </c>
      <c r="U54">
        <f ca="1">IF(U$1&gt;$G54,IF($B$15="he",IF($B$3="em",$H54*(1-EXP(-0.05599*(U$1-$G54)))*OFFSET('Exponential Model'!$I$72,($B$18-2000)+($G54-U$1),0),IF($B$3="dm",$H54*(1-EXP(-0.05599*(U$1-$G54)))*OFFSET('Dispersion Model'!$I$72,($B$18-2000)+($G54-U$1),0),IF($B$3="pm",$H54*(1-EXP(-0.05599*(U$1-$G54)))*OFFSET('Piston Model'!$I$72,($B$18-2000)+($G54-U$1),0),"Wrong Code in B3"))),IF($B$3="em",$H54*OFFSET('Exponential Model'!$I$72,($B$18-2000)+($G54-U$1),0),IF($B$3="dm",$H54*OFFSET('Dispersion Model'!$I$72,($B$18-2000)+($G54-U$1),0),IF($B$3="pm",$H54*OFFSET('Piston Model'!$I$72,($B$18-2000)+($G54-U$1),0),"Wrong Code in B3")))),0)</f>
        <v>0</v>
      </c>
      <c r="V54">
        <f ca="1">IF(V$1&gt;$G54,IF($B$15="he",IF($B$3="em",$H54*(1-EXP(-0.05599*(V$1-$G54)))*OFFSET('Exponential Model'!$I$72,($B$18-2000)+($G54-V$1),0),IF($B$3="dm",$H54*(1-EXP(-0.05599*(V$1-$G54)))*OFFSET('Dispersion Model'!$I$72,($B$18-2000)+($G54-V$1),0),IF($B$3="pm",$H54*(1-EXP(-0.05599*(V$1-$G54)))*OFFSET('Piston Model'!$I$72,($B$18-2000)+($G54-V$1),0),"Wrong Code in B3"))),IF($B$3="em",$H54*OFFSET('Exponential Model'!$I$72,($B$18-2000)+($G54-V$1),0),IF($B$3="dm",$H54*OFFSET('Dispersion Model'!$I$72,($B$18-2000)+($G54-V$1),0),IF($B$3="pm",$H54*OFFSET('Piston Model'!$I$72,($B$18-2000)+($G54-V$1),0),"Wrong Code in B3")))),0)</f>
        <v>0</v>
      </c>
      <c r="W54">
        <f ca="1">IF(W$1&gt;$G54,IF($B$15="he",IF($B$3="em",$H54*(1-EXP(-0.05599*(W$1-$G54)))*OFFSET('Exponential Model'!$I$72,($B$18-2000)+($G54-W$1),0),IF($B$3="dm",$H54*(1-EXP(-0.05599*(W$1-$G54)))*OFFSET('Dispersion Model'!$I$72,($B$18-2000)+($G54-W$1),0),IF($B$3="pm",$H54*(1-EXP(-0.05599*(W$1-$G54)))*OFFSET('Piston Model'!$I$72,($B$18-2000)+($G54-W$1),0),"Wrong Code in B3"))),IF($B$3="em",$H54*OFFSET('Exponential Model'!$I$72,($B$18-2000)+($G54-W$1),0),IF($B$3="dm",$H54*OFFSET('Dispersion Model'!$I$72,($B$18-2000)+($G54-W$1),0),IF($B$3="pm",$H54*OFFSET('Piston Model'!$I$72,($B$18-2000)+($G54-W$1),0),"Wrong Code in B3")))),0)</f>
        <v>0</v>
      </c>
      <c r="X54">
        <f ca="1">IF(X$1&gt;$G54,IF($B$15="he",IF($B$3="em",$H54*(1-EXP(-0.05599*(X$1-$G54)))*OFFSET('Exponential Model'!$I$72,($B$18-2000)+($G54-X$1),0),IF($B$3="dm",$H54*(1-EXP(-0.05599*(X$1-$G54)))*OFFSET('Dispersion Model'!$I$72,($B$18-2000)+($G54-X$1),0),IF($B$3="pm",$H54*(1-EXP(-0.05599*(X$1-$G54)))*OFFSET('Piston Model'!$I$72,($B$18-2000)+($G54-X$1),0),"Wrong Code in B3"))),IF($B$3="em",$H54*OFFSET('Exponential Model'!$I$72,($B$18-2000)+($G54-X$1),0),IF($B$3="dm",$H54*OFFSET('Dispersion Model'!$I$72,($B$18-2000)+($G54-X$1),0),IF($B$3="pm",$H54*OFFSET('Piston Model'!$I$72,($B$18-2000)+($G54-X$1),0),"Wrong Code in B3")))),0)</f>
        <v>0</v>
      </c>
      <c r="Y54">
        <f ca="1">IF(Y$1&gt;$G54,IF($B$15="he",IF($B$3="em",$H54*(1-EXP(-0.05599*(Y$1-$G54)))*OFFSET('Exponential Model'!$I$72,($B$18-2000)+($G54-Y$1),0),IF($B$3="dm",$H54*(1-EXP(-0.05599*(Y$1-$G54)))*OFFSET('Dispersion Model'!$I$72,($B$18-2000)+($G54-Y$1),0),IF($B$3="pm",$H54*(1-EXP(-0.05599*(Y$1-$G54)))*OFFSET('Piston Model'!$I$72,($B$18-2000)+($G54-Y$1),0),"Wrong Code in B3"))),IF($B$3="em",$H54*OFFSET('Exponential Model'!$I$72,($B$18-2000)+($G54-Y$1),0),IF($B$3="dm",$H54*OFFSET('Dispersion Model'!$I$72,($B$18-2000)+($G54-Y$1),0),IF($B$3="pm",$H54*OFFSET('Piston Model'!$I$72,($B$18-2000)+($G54-Y$1),0),"Wrong Code in B3")))),0)</f>
        <v>0</v>
      </c>
      <c r="Z54">
        <f ca="1">IF(Z$1&gt;$G54,IF($B$15="he",IF($B$3="em",$H54*(1-EXP(-0.05599*(Z$1-$G54)))*OFFSET('Exponential Model'!$I$72,($B$18-2000)+($G54-Z$1),0),IF($B$3="dm",$H54*(1-EXP(-0.05599*(Z$1-$G54)))*OFFSET('Dispersion Model'!$I$72,($B$18-2000)+($G54-Z$1),0),IF($B$3="pm",$H54*(1-EXP(-0.05599*(Z$1-$G54)))*OFFSET('Piston Model'!$I$72,($B$18-2000)+($G54-Z$1),0),"Wrong Code in B3"))),IF($B$3="em",$H54*OFFSET('Exponential Model'!$I$72,($B$18-2000)+($G54-Z$1),0),IF($B$3="dm",$H54*OFFSET('Dispersion Model'!$I$72,($B$18-2000)+($G54-Z$1),0),IF($B$3="pm",$H54*OFFSET('Piston Model'!$I$72,($B$18-2000)+($G54-Z$1),0),"Wrong Code in B3")))),0)</f>
        <v>0</v>
      </c>
      <c r="AA54">
        <f ca="1">IF(AA$1&gt;$G54,IF($B$15="he",IF($B$3="em",$H54*(1-EXP(-0.05599*(AA$1-$G54)))*OFFSET('Exponential Model'!$I$72,($B$18-2000)+($G54-AA$1),0),IF($B$3="dm",$H54*(1-EXP(-0.05599*(AA$1-$G54)))*OFFSET('Dispersion Model'!$I$72,($B$18-2000)+($G54-AA$1),0),IF($B$3="pm",$H54*(1-EXP(-0.05599*(AA$1-$G54)))*OFFSET('Piston Model'!$I$72,($B$18-2000)+($G54-AA$1),0),"Wrong Code in B3"))),IF($B$3="em",$H54*OFFSET('Exponential Model'!$I$72,($B$18-2000)+($G54-AA$1),0),IF($B$3="dm",$H54*OFFSET('Dispersion Model'!$I$72,($B$18-2000)+($G54-AA$1),0),IF($B$3="pm",$H54*OFFSET('Piston Model'!$I$72,($B$18-2000)+($G54-AA$1),0),"Wrong Code in B3")))),0)</f>
        <v>0</v>
      </c>
      <c r="AB54">
        <f ca="1">IF(AB$1&gt;$G54,IF($B$15="he",IF($B$3="em",$H54*(1-EXP(-0.05599*(AB$1-$G54)))*OFFSET('Exponential Model'!$I$72,($B$18-2000)+($G54-AB$1),0),IF($B$3="dm",$H54*(1-EXP(-0.05599*(AB$1-$G54)))*OFFSET('Dispersion Model'!$I$72,($B$18-2000)+($G54-AB$1),0),IF($B$3="pm",$H54*(1-EXP(-0.05599*(AB$1-$G54)))*OFFSET('Piston Model'!$I$72,($B$18-2000)+($G54-AB$1),0),"Wrong Code in B3"))),IF($B$3="em",$H54*OFFSET('Exponential Model'!$I$72,($B$18-2000)+($G54-AB$1),0),IF($B$3="dm",$H54*OFFSET('Dispersion Model'!$I$72,($B$18-2000)+($G54-AB$1),0),IF($B$3="pm",$H54*OFFSET('Piston Model'!$I$72,($B$18-2000)+($G54-AB$1),0),"Wrong Code in B3")))),0)</f>
        <v>0</v>
      </c>
      <c r="AC54">
        <f ca="1">IF(AC$1&gt;$G54,IF($B$15="he",IF($B$3="em",$H54*(1-EXP(-0.05599*(AC$1-$G54)))*OFFSET('Exponential Model'!$I$72,($B$18-2000)+($G54-AC$1),0),IF($B$3="dm",$H54*(1-EXP(-0.05599*(AC$1-$G54)))*OFFSET('Dispersion Model'!$I$72,($B$18-2000)+($G54-AC$1),0),IF($B$3="pm",$H54*(1-EXP(-0.05599*(AC$1-$G54)))*OFFSET('Piston Model'!$I$72,($B$18-2000)+($G54-AC$1),0),"Wrong Code in B3"))),IF($B$3="em",$H54*OFFSET('Exponential Model'!$I$72,($B$18-2000)+($G54-AC$1),0),IF($B$3="dm",$H54*OFFSET('Dispersion Model'!$I$72,($B$18-2000)+($G54-AC$1),0),IF($B$3="pm",$H54*OFFSET('Piston Model'!$I$72,($B$18-2000)+($G54-AC$1),0),"Wrong Code in B3")))),0)</f>
        <v>0</v>
      </c>
      <c r="AD54">
        <f ca="1">IF(AD$1&gt;$G54,IF($B$15="he",IF($B$3="em",$H54*(1-EXP(-0.05599*(AD$1-$G54)))*OFFSET('Exponential Model'!$I$72,($B$18-2000)+($G54-AD$1),0),IF($B$3="dm",$H54*(1-EXP(-0.05599*(AD$1-$G54)))*OFFSET('Dispersion Model'!$I$72,($B$18-2000)+($G54-AD$1),0),IF($B$3="pm",$H54*(1-EXP(-0.05599*(AD$1-$G54)))*OFFSET('Piston Model'!$I$72,($B$18-2000)+($G54-AD$1),0),"Wrong Code in B3"))),IF($B$3="em",$H54*OFFSET('Exponential Model'!$I$72,($B$18-2000)+($G54-AD$1),0),IF($B$3="dm",$H54*OFFSET('Dispersion Model'!$I$72,($B$18-2000)+($G54-AD$1),0),IF($B$3="pm",$H54*OFFSET('Piston Model'!$I$72,($B$18-2000)+($G54-AD$1),0),"Wrong Code in B3")))),0)</f>
        <v>0</v>
      </c>
      <c r="AE54">
        <f ca="1">IF(AE$1&gt;$G54,IF($B$15="he",IF($B$3="em",$H54*(1-EXP(-0.05599*(AE$1-$G54)))*OFFSET('Exponential Model'!$I$72,($B$18-2000)+($G54-AE$1),0),IF($B$3="dm",$H54*(1-EXP(-0.05599*(AE$1-$G54)))*OFFSET('Dispersion Model'!$I$72,($B$18-2000)+($G54-AE$1),0),IF($B$3="pm",$H54*(1-EXP(-0.05599*(AE$1-$G54)))*OFFSET('Piston Model'!$I$72,($B$18-2000)+($G54-AE$1),0),"Wrong Code in B3"))),IF($B$3="em",$H54*OFFSET('Exponential Model'!$I$72,($B$18-2000)+($G54-AE$1),0),IF($B$3="dm",$H54*OFFSET('Dispersion Model'!$I$72,($B$18-2000)+($G54-AE$1),0),IF($B$3="pm",$H54*OFFSET('Piston Model'!$I$72,($B$18-2000)+($G54-AE$1),0),"Wrong Code in B3")))),0)</f>
        <v>0</v>
      </c>
      <c r="AF54">
        <f ca="1">IF(AF$1&gt;$G54,IF($B$15="he",IF($B$3="em",$H54*(1-EXP(-0.05599*(AF$1-$G54)))*OFFSET('Exponential Model'!$I$72,($B$18-2000)+($G54-AF$1),0),IF($B$3="dm",$H54*(1-EXP(-0.05599*(AF$1-$G54)))*OFFSET('Dispersion Model'!$I$72,($B$18-2000)+($G54-AF$1),0),IF($B$3="pm",$H54*(1-EXP(-0.05599*(AF$1-$G54)))*OFFSET('Piston Model'!$I$72,($B$18-2000)+($G54-AF$1),0),"Wrong Code in B3"))),IF($B$3="em",$H54*OFFSET('Exponential Model'!$I$72,($B$18-2000)+($G54-AF$1),0),IF($B$3="dm",$H54*OFFSET('Dispersion Model'!$I$72,($B$18-2000)+($G54-AF$1),0),IF($B$3="pm",$H54*OFFSET('Piston Model'!$I$72,($B$18-2000)+($G54-AF$1),0),"Wrong Code in B3")))),0)</f>
        <v>0</v>
      </c>
      <c r="AG54">
        <f ca="1">IF(AG$1&gt;$G54,IF($B$15="he",IF($B$3="em",$H54*(1-EXP(-0.05599*(AG$1-$G54)))*OFFSET('Exponential Model'!$I$72,($B$18-2000)+($G54-AG$1),0),IF($B$3="dm",$H54*(1-EXP(-0.05599*(AG$1-$G54)))*OFFSET('Dispersion Model'!$I$72,($B$18-2000)+($G54-AG$1),0),IF($B$3="pm",$H54*(1-EXP(-0.05599*(AG$1-$G54)))*OFFSET('Piston Model'!$I$72,($B$18-2000)+($G54-AG$1),0),"Wrong Code in B3"))),IF($B$3="em",$H54*OFFSET('Exponential Model'!$I$72,($B$18-2000)+($G54-AG$1),0),IF($B$3="dm",$H54*OFFSET('Dispersion Model'!$I$72,($B$18-2000)+($G54-AG$1),0),IF($B$3="pm",$H54*OFFSET('Piston Model'!$I$72,($B$18-2000)+($G54-AG$1),0),"Wrong Code in B3")))),0)</f>
        <v>0</v>
      </c>
      <c r="AH54">
        <f ca="1">IF(AH$1&gt;$G54,IF($B$15="he",IF($B$3="em",$H54*(1-EXP(-0.05599*(AH$1-$G54)))*OFFSET('Exponential Model'!$I$72,($B$18-2000)+($G54-AH$1),0),IF($B$3="dm",$H54*(1-EXP(-0.05599*(AH$1-$G54)))*OFFSET('Dispersion Model'!$I$72,($B$18-2000)+($G54-AH$1),0),IF($B$3="pm",$H54*(1-EXP(-0.05599*(AH$1-$G54)))*OFFSET('Piston Model'!$I$72,($B$18-2000)+($G54-AH$1),0),"Wrong Code in B3"))),IF($B$3="em",$H54*OFFSET('Exponential Model'!$I$72,($B$18-2000)+($G54-AH$1),0),IF($B$3="dm",$H54*OFFSET('Dispersion Model'!$I$72,($B$18-2000)+($G54-AH$1),0),IF($B$3="pm",$H54*OFFSET('Piston Model'!$I$72,($B$18-2000)+($G54-AH$1),0),"Wrong Code in B3")))),0)</f>
        <v>0</v>
      </c>
      <c r="AI54">
        <f ca="1">IF(AI$1&gt;$G54,IF($B$15="he",IF($B$3="em",$H54*(1-EXP(-0.05599*(AI$1-$G54)))*OFFSET('Exponential Model'!$I$72,($B$18-2000)+($G54-AI$1),0),IF($B$3="dm",$H54*(1-EXP(-0.05599*(AI$1-$G54)))*OFFSET('Dispersion Model'!$I$72,($B$18-2000)+($G54-AI$1),0),IF($B$3="pm",$H54*(1-EXP(-0.05599*(AI$1-$G54)))*OFFSET('Piston Model'!$I$72,($B$18-2000)+($G54-AI$1),0),"Wrong Code in B3"))),IF($B$3="em",$H54*OFFSET('Exponential Model'!$I$72,($B$18-2000)+($G54-AI$1),0),IF($B$3="dm",$H54*OFFSET('Dispersion Model'!$I$72,($B$18-2000)+($G54-AI$1),0),IF($B$3="pm",$H54*OFFSET('Piston Model'!$I$72,($B$18-2000)+($G54-AI$1),0),"Wrong Code in B3")))),0)</f>
        <v>0</v>
      </c>
      <c r="AJ54">
        <f ca="1">IF(AJ$1&gt;$G54,IF($B$15="he",IF($B$3="em",$H54*(1-EXP(-0.05599*(AJ$1-$G54)))*OFFSET('Exponential Model'!$I$72,($B$18-2000)+($G54-AJ$1),0),IF($B$3="dm",$H54*(1-EXP(-0.05599*(AJ$1-$G54)))*OFFSET('Dispersion Model'!$I$72,($B$18-2000)+($G54-AJ$1),0),IF($B$3="pm",$H54*(1-EXP(-0.05599*(AJ$1-$G54)))*OFFSET('Piston Model'!$I$72,($B$18-2000)+($G54-AJ$1),0),"Wrong Code in B3"))),IF($B$3="em",$H54*OFFSET('Exponential Model'!$I$72,($B$18-2000)+($G54-AJ$1),0),IF($B$3="dm",$H54*OFFSET('Dispersion Model'!$I$72,($B$18-2000)+($G54-AJ$1),0),IF($B$3="pm",$H54*OFFSET('Piston Model'!$I$72,($B$18-2000)+($G54-AJ$1),0),"Wrong Code in B3")))),0)</f>
        <v>0</v>
      </c>
      <c r="AK54">
        <f ca="1">IF(AK$1&gt;$G54,IF($B$15="he",IF($B$3="em",$H54*(1-EXP(-0.05599*(AK$1-$G54)))*OFFSET('Exponential Model'!$I$72,($B$18-2000)+($G54-AK$1),0),IF($B$3="dm",$H54*(1-EXP(-0.05599*(AK$1-$G54)))*OFFSET('Dispersion Model'!$I$72,($B$18-2000)+($G54-AK$1),0),IF($B$3="pm",$H54*(1-EXP(-0.05599*(AK$1-$G54)))*OFFSET('Piston Model'!$I$72,($B$18-2000)+($G54-AK$1),0),"Wrong Code in B3"))),IF($B$3="em",$H54*OFFSET('Exponential Model'!$I$72,($B$18-2000)+($G54-AK$1),0),IF($B$3="dm",$H54*OFFSET('Dispersion Model'!$I$72,($B$18-2000)+($G54-AK$1),0),IF($B$3="pm",$H54*OFFSET('Piston Model'!$I$72,($B$18-2000)+($G54-AK$1),0),"Wrong Code in B3")))),0)</f>
        <v>0</v>
      </c>
      <c r="AL54">
        <f ca="1">IF(AL$1&gt;$G54,IF($B$15="he",IF($B$3="em",$H54*(1-EXP(-0.05599*(AL$1-$G54)))*OFFSET('Exponential Model'!$I$72,($B$18-2000)+($G54-AL$1),0),IF($B$3="dm",$H54*(1-EXP(-0.05599*(AL$1-$G54)))*OFFSET('Dispersion Model'!$I$72,($B$18-2000)+($G54-AL$1),0),IF($B$3="pm",$H54*(1-EXP(-0.05599*(AL$1-$G54)))*OFFSET('Piston Model'!$I$72,($B$18-2000)+($G54-AL$1),0),"Wrong Code in B3"))),IF($B$3="em",$H54*OFFSET('Exponential Model'!$I$72,($B$18-2000)+($G54-AL$1),0),IF($B$3="dm",$H54*OFFSET('Dispersion Model'!$I$72,($B$18-2000)+($G54-AL$1),0),IF($B$3="pm",$H54*OFFSET('Piston Model'!$I$72,($B$18-2000)+($G54-AL$1),0),"Wrong Code in B3")))),0)</f>
        <v>0</v>
      </c>
      <c r="AM54">
        <f ca="1">IF(AM$1&gt;$G54,IF($B$15="he",IF($B$3="em",$H54*(1-EXP(-0.05599*(AM$1-$G54)))*OFFSET('Exponential Model'!$I$72,($B$18-2000)+($G54-AM$1),0),IF($B$3="dm",$H54*(1-EXP(-0.05599*(AM$1-$G54)))*OFFSET('Dispersion Model'!$I$72,($B$18-2000)+($G54-AM$1),0),IF($B$3="pm",$H54*(1-EXP(-0.05599*(AM$1-$G54)))*OFFSET('Piston Model'!$I$72,($B$18-2000)+($G54-AM$1),0),"Wrong Code in B3"))),IF($B$3="em",$H54*OFFSET('Exponential Model'!$I$72,($B$18-2000)+($G54-AM$1),0),IF($B$3="dm",$H54*OFFSET('Dispersion Model'!$I$72,($B$18-2000)+($G54-AM$1),0),IF($B$3="pm",$H54*OFFSET('Piston Model'!$I$72,($B$18-2000)+($G54-AM$1),0),"Wrong Code in B3")))),0)</f>
        <v>0</v>
      </c>
      <c r="AN54">
        <f ca="1">IF(AN$1&gt;$G54,IF($B$15="he",IF($B$3="em",$H54*(1-EXP(-0.05599*(AN$1-$G54)))*OFFSET('Exponential Model'!$I$72,($B$18-2000)+($G54-AN$1),0),IF($B$3="dm",$H54*(1-EXP(-0.05599*(AN$1-$G54)))*OFFSET('Dispersion Model'!$I$72,($B$18-2000)+($G54-AN$1),0),IF($B$3="pm",$H54*(1-EXP(-0.05599*(AN$1-$G54)))*OFFSET('Piston Model'!$I$72,($B$18-2000)+($G54-AN$1),0),"Wrong Code in B3"))),IF($B$3="em",$H54*OFFSET('Exponential Model'!$I$72,($B$18-2000)+($G54-AN$1),0),IF($B$3="dm",$H54*OFFSET('Dispersion Model'!$I$72,($B$18-2000)+($G54-AN$1),0),IF($B$3="pm",$H54*OFFSET('Piston Model'!$I$72,($B$18-2000)+($G54-AN$1),0),"Wrong Code in B3")))),0)</f>
        <v>0</v>
      </c>
      <c r="AO54">
        <f ca="1">IF(AO$1&gt;$G54,IF($B$15="he",IF($B$3="em",$H54*(1-EXP(-0.05599*(AO$1-$G54)))*OFFSET('Exponential Model'!$I$72,($B$18-2000)+($G54-AO$1),0),IF($B$3="dm",$H54*(1-EXP(-0.05599*(AO$1-$G54)))*OFFSET('Dispersion Model'!$I$72,($B$18-2000)+($G54-AO$1),0),IF($B$3="pm",$H54*(1-EXP(-0.05599*(AO$1-$G54)))*OFFSET('Piston Model'!$I$72,($B$18-2000)+($G54-AO$1),0),"Wrong Code in B3"))),IF($B$3="em",$H54*OFFSET('Exponential Model'!$I$72,($B$18-2000)+($G54-AO$1),0),IF($B$3="dm",$H54*OFFSET('Dispersion Model'!$I$72,($B$18-2000)+($G54-AO$1),0),IF($B$3="pm",$H54*OFFSET('Piston Model'!$I$72,($B$18-2000)+($G54-AO$1),0),"Wrong Code in B3")))),0)</f>
        <v>0</v>
      </c>
      <c r="AP54">
        <f ca="1">IF(AP$1&gt;$G54,IF($B$15="he",IF($B$3="em",$H54*(1-EXP(-0.05599*(AP$1-$G54)))*OFFSET('Exponential Model'!$I$72,($B$18-2000)+($G54-AP$1),0),IF($B$3="dm",$H54*(1-EXP(-0.05599*(AP$1-$G54)))*OFFSET('Dispersion Model'!$I$72,($B$18-2000)+($G54-AP$1),0),IF($B$3="pm",$H54*(1-EXP(-0.05599*(AP$1-$G54)))*OFFSET('Piston Model'!$I$72,($B$18-2000)+($G54-AP$1),0),"Wrong Code in B3"))),IF($B$3="em",$H54*OFFSET('Exponential Model'!$I$72,($B$18-2000)+($G54-AP$1),0),IF($B$3="dm",$H54*OFFSET('Dispersion Model'!$I$72,($B$18-2000)+($G54-AP$1),0),IF($B$3="pm",$H54*OFFSET('Piston Model'!$I$72,($B$18-2000)+($G54-AP$1),0),"Wrong Code in B3")))),0)</f>
        <v>0</v>
      </c>
      <c r="AQ54">
        <f ca="1">IF(AQ$1&gt;$G54,IF($B$15="he",IF($B$3="em",$H54*(1-EXP(-0.05599*(AQ$1-$G54)))*OFFSET('Exponential Model'!$I$72,($B$18-2000)+($G54-AQ$1),0),IF($B$3="dm",$H54*(1-EXP(-0.05599*(AQ$1-$G54)))*OFFSET('Dispersion Model'!$I$72,($B$18-2000)+($G54-AQ$1),0),IF($B$3="pm",$H54*(1-EXP(-0.05599*(AQ$1-$G54)))*OFFSET('Piston Model'!$I$72,($B$18-2000)+($G54-AQ$1),0),"Wrong Code in B3"))),IF($B$3="em",$H54*OFFSET('Exponential Model'!$I$72,($B$18-2000)+($G54-AQ$1),0),IF($B$3="dm",$H54*OFFSET('Dispersion Model'!$I$72,($B$18-2000)+($G54-AQ$1),0),IF($B$3="pm",$H54*OFFSET('Piston Model'!$I$72,($B$18-2000)+($G54-AQ$1),0),"Wrong Code in B3")))),0)</f>
        <v>0</v>
      </c>
      <c r="AR54">
        <f ca="1">IF(AR$1&gt;$G54,IF($B$15="he",IF($B$3="em",$H54*(1-EXP(-0.05599*(AR$1-$G54)))*OFFSET('Exponential Model'!$I$72,($B$18-2000)+($G54-AR$1),0),IF($B$3="dm",$H54*(1-EXP(-0.05599*(AR$1-$G54)))*OFFSET('Dispersion Model'!$I$72,($B$18-2000)+($G54-AR$1),0),IF($B$3="pm",$H54*(1-EXP(-0.05599*(AR$1-$G54)))*OFFSET('Piston Model'!$I$72,($B$18-2000)+($G54-AR$1),0),"Wrong Code in B3"))),IF($B$3="em",$H54*OFFSET('Exponential Model'!$I$72,($B$18-2000)+($G54-AR$1),0),IF($B$3="dm",$H54*OFFSET('Dispersion Model'!$I$72,($B$18-2000)+($G54-AR$1),0),IF($B$3="pm",$H54*OFFSET('Piston Model'!$I$72,($B$18-2000)+($G54-AR$1),0),"Wrong Code in B3")))),0)</f>
        <v>0</v>
      </c>
      <c r="AS54">
        <f ca="1">IF(AS$1&gt;$G54,IF($B$15="he",IF($B$3="em",$H54*(1-EXP(-0.05599*(AS$1-$G54)))*OFFSET('Exponential Model'!$I$72,($B$18-2000)+($G54-AS$1),0),IF($B$3="dm",$H54*(1-EXP(-0.05599*(AS$1-$G54)))*OFFSET('Dispersion Model'!$I$72,($B$18-2000)+($G54-AS$1),0),IF($B$3="pm",$H54*(1-EXP(-0.05599*(AS$1-$G54)))*OFFSET('Piston Model'!$I$72,($B$18-2000)+($G54-AS$1),0),"Wrong Code in B3"))),IF($B$3="em",$H54*OFFSET('Exponential Model'!$I$72,($B$18-2000)+($G54-AS$1),0),IF($B$3="dm",$H54*OFFSET('Dispersion Model'!$I$72,($B$18-2000)+($G54-AS$1),0),IF($B$3="pm",$H54*OFFSET('Piston Model'!$I$72,($B$18-2000)+($G54-AS$1),0),"Wrong Code in B3")))),0)</f>
        <v>0</v>
      </c>
      <c r="AT54">
        <f ca="1">IF(AT$1&gt;$G54,IF($B$15="he",IF($B$3="em",$H54*(1-EXP(-0.05599*(AT$1-$G54)))*OFFSET('Exponential Model'!$I$72,($B$18-2000)+($G54-AT$1),0),IF($B$3="dm",$H54*(1-EXP(-0.05599*(AT$1-$G54)))*OFFSET('Dispersion Model'!$I$72,($B$18-2000)+($G54-AT$1),0),IF($B$3="pm",$H54*(1-EXP(-0.05599*(AT$1-$G54)))*OFFSET('Piston Model'!$I$72,($B$18-2000)+($G54-AT$1),0),"Wrong Code in B3"))),IF($B$3="em",$H54*OFFSET('Exponential Model'!$I$72,($B$18-2000)+($G54-AT$1),0),IF($B$3="dm",$H54*OFFSET('Dispersion Model'!$I$72,($B$18-2000)+($G54-AT$1),0),IF($B$3="pm",$H54*OFFSET('Piston Model'!$I$72,($B$18-2000)+($G54-AT$1),0),"Wrong Code in B3")))),0)</f>
        <v>0</v>
      </c>
      <c r="AU54">
        <f ca="1">IF(AU$1&gt;$G54,IF($B$15="he",IF($B$3="em",$H54*(1-EXP(-0.05599*(AU$1-$G54)))*OFFSET('Exponential Model'!$I$72,($B$18-2000)+($G54-AU$1),0),IF($B$3="dm",$H54*(1-EXP(-0.05599*(AU$1-$G54)))*OFFSET('Dispersion Model'!$I$72,($B$18-2000)+($G54-AU$1),0),IF($B$3="pm",$H54*(1-EXP(-0.05599*(AU$1-$G54)))*OFFSET('Piston Model'!$I$72,($B$18-2000)+($G54-AU$1),0),"Wrong Code in B3"))),IF($B$3="em",$H54*OFFSET('Exponential Model'!$I$72,($B$18-2000)+($G54-AU$1),0),IF($B$3="dm",$H54*OFFSET('Dispersion Model'!$I$72,($B$18-2000)+($G54-AU$1),0),IF($B$3="pm",$H54*OFFSET('Piston Model'!$I$72,($B$18-2000)+($G54-AU$1),0),"Wrong Code in B3")))),0)</f>
        <v>0</v>
      </c>
      <c r="AV54">
        <f ca="1">IF(AV$1&gt;$G54,IF($B$15="he",IF($B$3="em",$H54*(1-EXP(-0.05599*(AV$1-$G54)))*OFFSET('Exponential Model'!$I$72,($B$18-2000)+($G54-AV$1),0),IF($B$3="dm",$H54*(1-EXP(-0.05599*(AV$1-$G54)))*OFFSET('Dispersion Model'!$I$72,($B$18-2000)+($G54-AV$1),0),IF($B$3="pm",$H54*(1-EXP(-0.05599*(AV$1-$G54)))*OFFSET('Piston Model'!$I$72,($B$18-2000)+($G54-AV$1),0),"Wrong Code in B3"))),IF($B$3="em",$H54*OFFSET('Exponential Model'!$I$72,($B$18-2000)+($G54-AV$1),0),IF($B$3="dm",$H54*OFFSET('Dispersion Model'!$I$72,($B$18-2000)+($G54-AV$1),0),IF($B$3="pm",$H54*OFFSET('Piston Model'!$I$72,($B$18-2000)+($G54-AV$1),0),"Wrong Code in B3")))),0)</f>
        <v>0</v>
      </c>
      <c r="AW54">
        <f ca="1">IF(AW$1&gt;$G54,IF($B$15="he",IF($B$3="em",$H54*(1-EXP(-0.05599*(AW$1-$G54)))*OFFSET('Exponential Model'!$I$72,($B$18-2000)+($G54-AW$1),0),IF($B$3="dm",$H54*(1-EXP(-0.05599*(AW$1-$G54)))*OFFSET('Dispersion Model'!$I$72,($B$18-2000)+($G54-AW$1),0),IF($B$3="pm",$H54*(1-EXP(-0.05599*(AW$1-$G54)))*OFFSET('Piston Model'!$I$72,($B$18-2000)+($G54-AW$1),0),"Wrong Code in B3"))),IF($B$3="em",$H54*OFFSET('Exponential Model'!$I$72,($B$18-2000)+($G54-AW$1),0),IF($B$3="dm",$H54*OFFSET('Dispersion Model'!$I$72,($B$18-2000)+($G54-AW$1),0),IF($B$3="pm",$H54*OFFSET('Piston Model'!$I$72,($B$18-2000)+($G54-AW$1),0),"Wrong Code in B3")))),0)</f>
        <v>0</v>
      </c>
      <c r="AX54">
        <f ca="1">IF(AX$1&gt;$G54,IF($B$15="he",IF($B$3="em",$H54*(1-EXP(-0.05599*(AX$1-$G54)))*OFFSET('Exponential Model'!$I$72,($B$18-2000)+($G54-AX$1),0),IF($B$3="dm",$H54*(1-EXP(-0.05599*(AX$1-$G54)))*OFFSET('Dispersion Model'!$I$72,($B$18-2000)+($G54-AX$1),0),IF($B$3="pm",$H54*(1-EXP(-0.05599*(AX$1-$G54)))*OFFSET('Piston Model'!$I$72,($B$18-2000)+($G54-AX$1),0),"Wrong Code in B3"))),IF($B$3="em",$H54*OFFSET('Exponential Model'!$I$72,($B$18-2000)+($G54-AX$1),0),IF($B$3="dm",$H54*OFFSET('Dispersion Model'!$I$72,($B$18-2000)+($G54-AX$1),0),IF($B$3="pm",$H54*OFFSET('Piston Model'!$I$72,($B$18-2000)+($G54-AX$1),0),"Wrong Code in B3")))),0)</f>
        <v>0</v>
      </c>
      <c r="AY54">
        <f ca="1">IF(AY$1&gt;$G54,IF($B$15="he",IF($B$3="em",$H54*(1-EXP(-0.05599*(AY$1-$G54)))*OFFSET('Exponential Model'!$I$72,($B$18-2000)+($G54-AY$1),0),IF($B$3="dm",$H54*(1-EXP(-0.05599*(AY$1-$G54)))*OFFSET('Dispersion Model'!$I$72,($B$18-2000)+($G54-AY$1),0),IF($B$3="pm",$H54*(1-EXP(-0.05599*(AY$1-$G54)))*OFFSET('Piston Model'!$I$72,($B$18-2000)+($G54-AY$1),0),"Wrong Code in B3"))),IF($B$3="em",$H54*OFFSET('Exponential Model'!$I$72,($B$18-2000)+($G54-AY$1),0),IF($B$3="dm",$H54*OFFSET('Dispersion Model'!$I$72,($B$18-2000)+($G54-AY$1),0),IF($B$3="pm",$H54*OFFSET('Piston Model'!$I$72,($B$18-2000)+($G54-AY$1),0),"Wrong Code in B3")))),0)</f>
        <v>344.6</v>
      </c>
      <c r="AZ54">
        <f ca="1">IF(AZ$1&gt;$G54,IF($B$15="he",IF($B$3="em",$H54*(1-EXP(-0.05599*(AZ$1-$G54)))*OFFSET('Exponential Model'!$I$72,($B$18-2000)+($G54-AZ$1),0),IF($B$3="dm",$H54*(1-EXP(-0.05599*(AZ$1-$G54)))*OFFSET('Dispersion Model'!$I$72,($B$18-2000)+($G54-AZ$1),0),IF($B$3="pm",$H54*(1-EXP(-0.05599*(AZ$1-$G54)))*OFFSET('Piston Model'!$I$72,($B$18-2000)+($G54-AZ$1),0),"Wrong Code in B3"))),IF($B$3="em",$H54*OFFSET('Exponential Model'!$I$72,($B$18-2000)+($G54-AZ$1),0),IF($B$3="dm",$H54*OFFSET('Dispersion Model'!$I$72,($B$18-2000)+($G54-AZ$1),0),IF($B$3="pm",$H54*OFFSET('Piston Model'!$I$72,($B$18-2000)+($G54-AZ$1),0),"Wrong Code in B3")))),0)</f>
        <v>0</v>
      </c>
      <c r="BA54">
        <f ca="1">IF(BA$1&gt;$G54,IF($B$15="he",IF($B$3="em",$H54*(1-EXP(-0.05599*(BA$1-$G54)))*OFFSET('Exponential Model'!$I$72,($B$18-2000)+($G54-BA$1),0),IF($B$3="dm",$H54*(1-EXP(-0.05599*(BA$1-$G54)))*OFFSET('Dispersion Model'!$I$72,($B$18-2000)+($G54-BA$1),0),IF($B$3="pm",$H54*(1-EXP(-0.05599*(BA$1-$G54)))*OFFSET('Piston Model'!$I$72,($B$18-2000)+($G54-BA$1),0),"Wrong Code in B3"))),IF($B$3="em",$H54*OFFSET('Exponential Model'!$I$72,($B$18-2000)+($G54-BA$1),0),IF($B$3="dm",$H54*OFFSET('Dispersion Model'!$I$72,($B$18-2000)+($G54-BA$1),0),IF($B$3="pm",$H54*OFFSET('Piston Model'!$I$72,($B$18-2000)+($G54-BA$1),0),"Wrong Code in B3")))),0)</f>
        <v>0</v>
      </c>
      <c r="BB54">
        <f ca="1">IF(BB$1&gt;$G54,IF($B$15="he",IF($B$3="em",$H54*(1-EXP(-0.05599*(BB$1-$G54)))*OFFSET('Exponential Model'!$I$72,($B$18-2000)+($G54-BB$1),0),IF($B$3="dm",$H54*(1-EXP(-0.05599*(BB$1-$G54)))*OFFSET('Dispersion Model'!$I$72,($B$18-2000)+($G54-BB$1),0),IF($B$3="pm",$H54*(1-EXP(-0.05599*(BB$1-$G54)))*OFFSET('Piston Model'!$I$72,($B$18-2000)+($G54-BB$1),0),"Wrong Code in B3"))),IF($B$3="em",$H54*OFFSET('Exponential Model'!$I$72,($B$18-2000)+($G54-BB$1),0),IF($B$3="dm",$H54*OFFSET('Dispersion Model'!$I$72,($B$18-2000)+($G54-BB$1),0),IF($B$3="pm",$H54*OFFSET('Piston Model'!$I$72,($B$18-2000)+($G54-BB$1),0),"Wrong Code in B3")))),0)</f>
        <v>0</v>
      </c>
      <c r="BC54">
        <f ca="1">IF(BC$1&gt;$G54,IF($B$15="he",IF($B$3="em",$H54*(1-EXP(-0.05599*(BC$1-$G54)))*OFFSET('Exponential Model'!$I$72,($B$18-2000)+($G54-BC$1),0),IF($B$3="dm",$H54*(1-EXP(-0.05599*(BC$1-$G54)))*OFFSET('Dispersion Model'!$I$72,($B$18-2000)+($G54-BC$1),0),IF($B$3="pm",$H54*(1-EXP(-0.05599*(BC$1-$G54)))*OFFSET('Piston Model'!$I$72,($B$18-2000)+($G54-BC$1),0),"Wrong Code in B3"))),IF($B$3="em",$H54*OFFSET('Exponential Model'!$I$72,($B$18-2000)+($G54-BC$1),0),IF($B$3="dm",$H54*OFFSET('Dispersion Model'!$I$72,($B$18-2000)+($G54-BC$1),0),IF($B$3="pm",$H54*OFFSET('Piston Model'!$I$72,($B$18-2000)+($G54-BC$1),0),"Wrong Code in B3")))),0)</f>
        <v>0</v>
      </c>
      <c r="BD54">
        <f ca="1">IF(BD$1&gt;$G54,IF($B$15="he",IF($B$3="em",$H54*(1-EXP(-0.05599*(BD$1-$G54)))*OFFSET('Exponential Model'!$I$72,($B$18-2000)+($G54-BD$1),0),IF($B$3="dm",$H54*(1-EXP(-0.05599*(BD$1-$G54)))*OFFSET('Dispersion Model'!$I$72,($B$18-2000)+($G54-BD$1),0),IF($B$3="pm",$H54*(1-EXP(-0.05599*(BD$1-$G54)))*OFFSET('Piston Model'!$I$72,($B$18-2000)+($G54-BD$1),0),"Wrong Code in B3"))),IF($B$3="em",$H54*OFFSET('Exponential Model'!$I$72,($B$18-2000)+($G54-BD$1),0),IF($B$3="dm",$H54*OFFSET('Dispersion Model'!$I$72,($B$18-2000)+($G54-BD$1),0),IF($B$3="pm",$H54*OFFSET('Piston Model'!$I$72,($B$18-2000)+($G54-BD$1),0),"Wrong Code in B3")))),0)</f>
        <v>0</v>
      </c>
      <c r="BE54">
        <f ca="1">IF(BE$1&gt;$G54,IF($B$15="he",IF($B$3="em",$H54*(1-EXP(-0.05599*(BE$1-$G54)))*OFFSET('Exponential Model'!$I$72,($B$18-2000)+($G54-BE$1),0),IF($B$3="dm",$H54*(1-EXP(-0.05599*(BE$1-$G54)))*OFFSET('Dispersion Model'!$I$72,($B$18-2000)+($G54-BE$1),0),IF($B$3="pm",$H54*(1-EXP(-0.05599*(BE$1-$G54)))*OFFSET('Piston Model'!$I$72,($B$18-2000)+($G54-BE$1),0),"Wrong Code in B3"))),IF($B$3="em",$H54*OFFSET('Exponential Model'!$I$72,($B$18-2000)+($G54-BE$1),0),IF($B$3="dm",$H54*OFFSET('Dispersion Model'!$I$72,($B$18-2000)+($G54-BE$1),0),IF($B$3="pm",$H54*OFFSET('Piston Model'!$I$72,($B$18-2000)+($G54-BE$1),0),"Wrong Code in B3")))),0)</f>
        <v>0</v>
      </c>
      <c r="BF54">
        <f ca="1">IF(BF$1&gt;$G54,IF($B$15="he",IF($B$3="em",$H54*(1-EXP(-0.05599*(BF$1-$G54)))*OFFSET('Exponential Model'!$I$72,($B$18-2000)+($G54-BF$1),0),IF($B$3="dm",$H54*(1-EXP(-0.05599*(BF$1-$G54)))*OFFSET('Dispersion Model'!$I$72,($B$18-2000)+($G54-BF$1),0),IF($B$3="pm",$H54*(1-EXP(-0.05599*(BF$1-$G54)))*OFFSET('Piston Model'!$I$72,($B$18-2000)+($G54-BF$1),0),"Wrong Code in B3"))),IF($B$3="em",$H54*OFFSET('Exponential Model'!$I$72,($B$18-2000)+($G54-BF$1),0),IF($B$3="dm",$H54*OFFSET('Dispersion Model'!$I$72,($B$18-2000)+($G54-BF$1),0),IF($B$3="pm",$H54*OFFSET('Piston Model'!$I$72,($B$18-2000)+($G54-BF$1),0),"Wrong Code in B3")))),0)</f>
        <v>0</v>
      </c>
      <c r="BG54">
        <f ca="1">IF(BG$1&gt;$G54,IF($B$15="he",IF($B$3="em",$H54*(1-EXP(-0.05599*(BG$1-$G54)))*OFFSET('Exponential Model'!$I$72,($B$18-2000)+($G54-BG$1),0),IF($B$3="dm",$H54*(1-EXP(-0.05599*(BG$1-$G54)))*OFFSET('Dispersion Model'!$I$72,($B$18-2000)+($G54-BG$1),0),IF($B$3="pm",$H54*(1-EXP(-0.05599*(BG$1-$G54)))*OFFSET('Piston Model'!$I$72,($B$18-2000)+($G54-BG$1),0),"Wrong Code in B3"))),IF($B$3="em",$H54*OFFSET('Exponential Model'!$I$72,($B$18-2000)+($G54-BG$1),0),IF($B$3="dm",$H54*OFFSET('Dispersion Model'!$I$72,($B$18-2000)+($G54-BG$1),0),IF($B$3="pm",$H54*OFFSET('Piston Model'!$I$72,($B$18-2000)+($G54-BG$1),0),"Wrong Code in B3")))),0)</f>
        <v>0</v>
      </c>
    </row>
    <row r="55" spans="7:59" x14ac:dyDescent="0.15">
      <c r="G55">
        <v>1983</v>
      </c>
      <c r="H55">
        <f>IF($B$15="tr",'Tritium Input'!H64,IF($B$15="cfc",'CFC Input'!H64,IF($B$15="kr",'85Kr Input'!H64,IF($B$15="he",'Tritium Input'!H64,"Wrong Code in B12!"))))</f>
        <v>360.7</v>
      </c>
      <c r="I55">
        <f ca="1">IF(I$1&gt;$G55,IF($B$15="he",IF($B$3="em",$H55*(1-EXP(-0.05599*(I$1-$G55)))*OFFSET('Exponential Model'!$I$72,($B$18-2000)+($G55-I$1),0),IF($B$3="dm",$H55*(1-EXP(-0.05599*(I$1-$G55)))*OFFSET('Dispersion Model'!$I$72,($B$18-2000)+($G55-I$1),0),IF($B$3="pm",$H55*(1-EXP(-0.05599*(I$1-$G55)))*OFFSET('Piston Model'!$I$72,($B$18-2000)+($G55-I$1),0),"Wrong Code in B3"))),IF($B$3="em",$H55*OFFSET('Exponential Model'!$I$72,($B$18-2000)+($G55-I$1),0),IF($B$3="dm",$H55*OFFSET('Dispersion Model'!$I$72,($B$18-2000)+($G55-I$1),0),IF($B$3="pm",$H55*OFFSET('Piston Model'!$I$72,($B$18-2000)+($G55-I$1),0),"Wrong Code in B3")))),0)</f>
        <v>0</v>
      </c>
      <c r="J55">
        <f ca="1">IF(J$1&gt;$G55,IF($B$15="he",IF($B$3="em",$H55*(1-EXP(-0.05599*(J$1-$G55)))*OFFSET('Exponential Model'!$I$72,($B$18-2000)+($G55-J$1),0),IF($B$3="dm",$H55*(1-EXP(-0.05599*(J$1-$G55)))*OFFSET('Dispersion Model'!$I$72,($B$18-2000)+($G55-J$1),0),IF($B$3="pm",$H55*(1-EXP(-0.05599*(J$1-$G55)))*OFFSET('Piston Model'!$I$72,($B$18-2000)+($G55-J$1),0),"Wrong Code in B3"))),IF($B$3="em",$H55*OFFSET('Exponential Model'!$I$72,($B$18-2000)+($G55-J$1),0),IF($B$3="dm",$H55*OFFSET('Dispersion Model'!$I$72,($B$18-2000)+($G55-J$1),0),IF($B$3="pm",$H55*OFFSET('Piston Model'!$I$72,($B$18-2000)+($G55-J$1),0),"Wrong Code in B3")))),0)</f>
        <v>0</v>
      </c>
      <c r="K55">
        <f ca="1">IF(K$1&gt;$G55,IF($B$15="he",IF($B$3="em",$H55*(1-EXP(-0.05599*(K$1-$G55)))*OFFSET('Exponential Model'!$I$72,($B$18-2000)+($G55-K$1),0),IF($B$3="dm",$H55*(1-EXP(-0.05599*(K$1-$G55)))*OFFSET('Dispersion Model'!$I$72,($B$18-2000)+($G55-K$1),0),IF($B$3="pm",$H55*(1-EXP(-0.05599*(K$1-$G55)))*OFFSET('Piston Model'!$I$72,($B$18-2000)+($G55-K$1),0),"Wrong Code in B3"))),IF($B$3="em",$H55*OFFSET('Exponential Model'!$I$72,($B$18-2000)+($G55-K$1),0),IF($B$3="dm",$H55*OFFSET('Dispersion Model'!$I$72,($B$18-2000)+($G55-K$1),0),IF($B$3="pm",$H55*OFFSET('Piston Model'!$I$72,($B$18-2000)+($G55-K$1),0),"Wrong Code in B3")))),0)</f>
        <v>0</v>
      </c>
      <c r="L55">
        <f ca="1">IF(L$1&gt;$G55,IF($B$15="he",IF($B$3="em",$H55*(1-EXP(-0.05599*(L$1-$G55)))*OFFSET('Exponential Model'!$I$72,($B$18-2000)+($G55-L$1),0),IF($B$3="dm",$H55*(1-EXP(-0.05599*(L$1-$G55)))*OFFSET('Dispersion Model'!$I$72,($B$18-2000)+($G55-L$1),0),IF($B$3="pm",$H55*(1-EXP(-0.05599*(L$1-$G55)))*OFFSET('Piston Model'!$I$72,($B$18-2000)+($G55-L$1),0),"Wrong Code in B3"))),IF($B$3="em",$H55*OFFSET('Exponential Model'!$I$72,($B$18-2000)+($G55-L$1),0),IF($B$3="dm",$H55*OFFSET('Dispersion Model'!$I$72,($B$18-2000)+($G55-L$1),0),IF($B$3="pm",$H55*OFFSET('Piston Model'!$I$72,($B$18-2000)+($G55-L$1),0),"Wrong Code in B3")))),0)</f>
        <v>0</v>
      </c>
      <c r="M55">
        <f ca="1">IF(M$1&gt;$G55,IF($B$15="he",IF($B$3="em",$H55*(1-EXP(-0.05599*(M$1-$G55)))*OFFSET('Exponential Model'!$I$72,($B$18-2000)+($G55-M$1),0),IF($B$3="dm",$H55*(1-EXP(-0.05599*(M$1-$G55)))*OFFSET('Dispersion Model'!$I$72,($B$18-2000)+($G55-M$1),0),IF($B$3="pm",$H55*(1-EXP(-0.05599*(M$1-$G55)))*OFFSET('Piston Model'!$I$72,($B$18-2000)+($G55-M$1),0),"Wrong Code in B3"))),IF($B$3="em",$H55*OFFSET('Exponential Model'!$I$72,($B$18-2000)+($G55-M$1),0),IF($B$3="dm",$H55*OFFSET('Dispersion Model'!$I$72,($B$18-2000)+($G55-M$1),0),IF($B$3="pm",$H55*OFFSET('Piston Model'!$I$72,($B$18-2000)+($G55-M$1),0),"Wrong Code in B3")))),0)</f>
        <v>0</v>
      </c>
      <c r="N55">
        <f ca="1">IF(N$1&gt;$G55,IF($B$15="he",IF($B$3="em",$H55*(1-EXP(-0.05599*(N$1-$G55)))*OFFSET('Exponential Model'!$I$72,($B$18-2000)+($G55-N$1),0),IF($B$3="dm",$H55*(1-EXP(-0.05599*(N$1-$G55)))*OFFSET('Dispersion Model'!$I$72,($B$18-2000)+($G55-N$1),0),IF($B$3="pm",$H55*(1-EXP(-0.05599*(N$1-$G55)))*OFFSET('Piston Model'!$I$72,($B$18-2000)+($G55-N$1),0),"Wrong Code in B3"))),IF($B$3="em",$H55*OFFSET('Exponential Model'!$I$72,($B$18-2000)+($G55-N$1),0),IF($B$3="dm",$H55*OFFSET('Dispersion Model'!$I$72,($B$18-2000)+($G55-N$1),0),IF($B$3="pm",$H55*OFFSET('Piston Model'!$I$72,($B$18-2000)+($G55-N$1),0),"Wrong Code in B3")))),0)</f>
        <v>0</v>
      </c>
      <c r="O55">
        <f ca="1">IF(O$1&gt;$G55,IF($B$15="he",IF($B$3="em",$H55*(1-EXP(-0.05599*(O$1-$G55)))*OFFSET('Exponential Model'!$I$72,($B$18-2000)+($G55-O$1),0),IF($B$3="dm",$H55*(1-EXP(-0.05599*(O$1-$G55)))*OFFSET('Dispersion Model'!$I$72,($B$18-2000)+($G55-O$1),0),IF($B$3="pm",$H55*(1-EXP(-0.05599*(O$1-$G55)))*OFFSET('Piston Model'!$I$72,($B$18-2000)+($G55-O$1),0),"Wrong Code in B3"))),IF($B$3="em",$H55*OFFSET('Exponential Model'!$I$72,($B$18-2000)+($G55-O$1),0),IF($B$3="dm",$H55*OFFSET('Dispersion Model'!$I$72,($B$18-2000)+($G55-O$1),0),IF($B$3="pm",$H55*OFFSET('Piston Model'!$I$72,($B$18-2000)+($G55-O$1),0),"Wrong Code in B3")))),0)</f>
        <v>0</v>
      </c>
      <c r="P55">
        <f ca="1">IF(P$1&gt;$G55,IF($B$15="he",IF($B$3="em",$H55*(1-EXP(-0.05599*(P$1-$G55)))*OFFSET('Exponential Model'!$I$72,($B$18-2000)+($G55-P$1),0),IF($B$3="dm",$H55*(1-EXP(-0.05599*(P$1-$G55)))*OFFSET('Dispersion Model'!$I$72,($B$18-2000)+($G55-P$1),0),IF($B$3="pm",$H55*(1-EXP(-0.05599*(P$1-$G55)))*OFFSET('Piston Model'!$I$72,($B$18-2000)+($G55-P$1),0),"Wrong Code in B3"))),IF($B$3="em",$H55*OFFSET('Exponential Model'!$I$72,($B$18-2000)+($G55-P$1),0),IF($B$3="dm",$H55*OFFSET('Dispersion Model'!$I$72,($B$18-2000)+($G55-P$1),0),IF($B$3="pm",$H55*OFFSET('Piston Model'!$I$72,($B$18-2000)+($G55-P$1),0),"Wrong Code in B3")))),0)</f>
        <v>0</v>
      </c>
      <c r="Q55">
        <f ca="1">IF(Q$1&gt;$G55,IF($B$15="he",IF($B$3="em",$H55*(1-EXP(-0.05599*(Q$1-$G55)))*OFFSET('Exponential Model'!$I$72,($B$18-2000)+($G55-Q$1),0),IF($B$3="dm",$H55*(1-EXP(-0.05599*(Q$1-$G55)))*OFFSET('Dispersion Model'!$I$72,($B$18-2000)+($G55-Q$1),0),IF($B$3="pm",$H55*(1-EXP(-0.05599*(Q$1-$G55)))*OFFSET('Piston Model'!$I$72,($B$18-2000)+($G55-Q$1),0),"Wrong Code in B3"))),IF($B$3="em",$H55*OFFSET('Exponential Model'!$I$72,($B$18-2000)+($G55-Q$1),0),IF($B$3="dm",$H55*OFFSET('Dispersion Model'!$I$72,($B$18-2000)+($G55-Q$1),0),IF($B$3="pm",$H55*OFFSET('Piston Model'!$I$72,($B$18-2000)+($G55-Q$1),0),"Wrong Code in B3")))),0)</f>
        <v>0</v>
      </c>
      <c r="R55">
        <f ca="1">IF(R$1&gt;$G55,IF($B$15="he",IF($B$3="em",$H55*(1-EXP(-0.05599*(R$1-$G55)))*OFFSET('Exponential Model'!$I$72,($B$18-2000)+($G55-R$1),0),IF($B$3="dm",$H55*(1-EXP(-0.05599*(R$1-$G55)))*OFFSET('Dispersion Model'!$I$72,($B$18-2000)+($G55-R$1),0),IF($B$3="pm",$H55*(1-EXP(-0.05599*(R$1-$G55)))*OFFSET('Piston Model'!$I$72,($B$18-2000)+($G55-R$1),0),"Wrong Code in B3"))),IF($B$3="em",$H55*OFFSET('Exponential Model'!$I$72,($B$18-2000)+($G55-R$1),0),IF($B$3="dm",$H55*OFFSET('Dispersion Model'!$I$72,($B$18-2000)+($G55-R$1),0),IF($B$3="pm",$H55*OFFSET('Piston Model'!$I$72,($B$18-2000)+($G55-R$1),0),"Wrong Code in B3")))),0)</f>
        <v>0</v>
      </c>
      <c r="S55">
        <f ca="1">IF(S$1&gt;$G55,IF($B$15="he",IF($B$3="em",$H55*(1-EXP(-0.05599*(S$1-$G55)))*OFFSET('Exponential Model'!$I$72,($B$18-2000)+($G55-S$1),0),IF($B$3="dm",$H55*(1-EXP(-0.05599*(S$1-$G55)))*OFFSET('Dispersion Model'!$I$72,($B$18-2000)+($G55-S$1),0),IF($B$3="pm",$H55*(1-EXP(-0.05599*(S$1-$G55)))*OFFSET('Piston Model'!$I$72,($B$18-2000)+($G55-S$1),0),"Wrong Code in B3"))),IF($B$3="em",$H55*OFFSET('Exponential Model'!$I$72,($B$18-2000)+($G55-S$1),0),IF($B$3="dm",$H55*OFFSET('Dispersion Model'!$I$72,($B$18-2000)+($G55-S$1),0),IF($B$3="pm",$H55*OFFSET('Piston Model'!$I$72,($B$18-2000)+($G55-S$1),0),"Wrong Code in B3")))),0)</f>
        <v>0</v>
      </c>
      <c r="T55">
        <f ca="1">IF(T$1&gt;$G55,IF($B$15="he",IF($B$3="em",$H55*(1-EXP(-0.05599*(T$1-$G55)))*OFFSET('Exponential Model'!$I$72,($B$18-2000)+($G55-T$1),0),IF($B$3="dm",$H55*(1-EXP(-0.05599*(T$1-$G55)))*OFFSET('Dispersion Model'!$I$72,($B$18-2000)+($G55-T$1),0),IF($B$3="pm",$H55*(1-EXP(-0.05599*(T$1-$G55)))*OFFSET('Piston Model'!$I$72,($B$18-2000)+($G55-T$1),0),"Wrong Code in B3"))),IF($B$3="em",$H55*OFFSET('Exponential Model'!$I$72,($B$18-2000)+($G55-T$1),0),IF($B$3="dm",$H55*OFFSET('Dispersion Model'!$I$72,($B$18-2000)+($G55-T$1),0),IF($B$3="pm",$H55*OFFSET('Piston Model'!$I$72,($B$18-2000)+($G55-T$1),0),"Wrong Code in B3")))),0)</f>
        <v>0</v>
      </c>
      <c r="U55">
        <f ca="1">IF(U$1&gt;$G55,IF($B$15="he",IF($B$3="em",$H55*(1-EXP(-0.05599*(U$1-$G55)))*OFFSET('Exponential Model'!$I$72,($B$18-2000)+($G55-U$1),0),IF($B$3="dm",$H55*(1-EXP(-0.05599*(U$1-$G55)))*OFFSET('Dispersion Model'!$I$72,($B$18-2000)+($G55-U$1),0),IF($B$3="pm",$H55*(1-EXP(-0.05599*(U$1-$G55)))*OFFSET('Piston Model'!$I$72,($B$18-2000)+($G55-U$1),0),"Wrong Code in B3"))),IF($B$3="em",$H55*OFFSET('Exponential Model'!$I$72,($B$18-2000)+($G55-U$1),0),IF($B$3="dm",$H55*OFFSET('Dispersion Model'!$I$72,($B$18-2000)+($G55-U$1),0),IF($B$3="pm",$H55*OFFSET('Piston Model'!$I$72,($B$18-2000)+($G55-U$1),0),"Wrong Code in B3")))),0)</f>
        <v>0</v>
      </c>
      <c r="V55">
        <f ca="1">IF(V$1&gt;$G55,IF($B$15="he",IF($B$3="em",$H55*(1-EXP(-0.05599*(V$1-$G55)))*OFFSET('Exponential Model'!$I$72,($B$18-2000)+($G55-V$1),0),IF($B$3="dm",$H55*(1-EXP(-0.05599*(V$1-$G55)))*OFFSET('Dispersion Model'!$I$72,($B$18-2000)+($G55-V$1),0),IF($B$3="pm",$H55*(1-EXP(-0.05599*(V$1-$G55)))*OFFSET('Piston Model'!$I$72,($B$18-2000)+($G55-V$1),0),"Wrong Code in B3"))),IF($B$3="em",$H55*OFFSET('Exponential Model'!$I$72,($B$18-2000)+($G55-V$1),0),IF($B$3="dm",$H55*OFFSET('Dispersion Model'!$I$72,($B$18-2000)+($G55-V$1),0),IF($B$3="pm",$H55*OFFSET('Piston Model'!$I$72,($B$18-2000)+($G55-V$1),0),"Wrong Code in B3")))),0)</f>
        <v>0</v>
      </c>
      <c r="W55">
        <f ca="1">IF(W$1&gt;$G55,IF($B$15="he",IF($B$3="em",$H55*(1-EXP(-0.05599*(W$1-$G55)))*OFFSET('Exponential Model'!$I$72,($B$18-2000)+($G55-W$1),0),IF($B$3="dm",$H55*(1-EXP(-0.05599*(W$1-$G55)))*OFFSET('Dispersion Model'!$I$72,($B$18-2000)+($G55-W$1),0),IF($B$3="pm",$H55*(1-EXP(-0.05599*(W$1-$G55)))*OFFSET('Piston Model'!$I$72,($B$18-2000)+($G55-W$1),0),"Wrong Code in B3"))),IF($B$3="em",$H55*OFFSET('Exponential Model'!$I$72,($B$18-2000)+($G55-W$1),0),IF($B$3="dm",$H55*OFFSET('Dispersion Model'!$I$72,($B$18-2000)+($G55-W$1),0),IF($B$3="pm",$H55*OFFSET('Piston Model'!$I$72,($B$18-2000)+($G55-W$1),0),"Wrong Code in B3")))),0)</f>
        <v>0</v>
      </c>
      <c r="X55">
        <f ca="1">IF(X$1&gt;$G55,IF($B$15="he",IF($B$3="em",$H55*(1-EXP(-0.05599*(X$1-$G55)))*OFFSET('Exponential Model'!$I$72,($B$18-2000)+($G55-X$1),0),IF($B$3="dm",$H55*(1-EXP(-0.05599*(X$1-$G55)))*OFFSET('Dispersion Model'!$I$72,($B$18-2000)+($G55-X$1),0),IF($B$3="pm",$H55*(1-EXP(-0.05599*(X$1-$G55)))*OFFSET('Piston Model'!$I$72,($B$18-2000)+($G55-X$1),0),"Wrong Code in B3"))),IF($B$3="em",$H55*OFFSET('Exponential Model'!$I$72,($B$18-2000)+($G55-X$1),0),IF($B$3="dm",$H55*OFFSET('Dispersion Model'!$I$72,($B$18-2000)+($G55-X$1),0),IF($B$3="pm",$H55*OFFSET('Piston Model'!$I$72,($B$18-2000)+($G55-X$1),0),"Wrong Code in B3")))),0)</f>
        <v>0</v>
      </c>
      <c r="Y55">
        <f ca="1">IF(Y$1&gt;$G55,IF($B$15="he",IF($B$3="em",$H55*(1-EXP(-0.05599*(Y$1-$G55)))*OFFSET('Exponential Model'!$I$72,($B$18-2000)+($G55-Y$1),0),IF($B$3="dm",$H55*(1-EXP(-0.05599*(Y$1-$G55)))*OFFSET('Dispersion Model'!$I$72,($B$18-2000)+($G55-Y$1),0),IF($B$3="pm",$H55*(1-EXP(-0.05599*(Y$1-$G55)))*OFFSET('Piston Model'!$I$72,($B$18-2000)+($G55-Y$1),0),"Wrong Code in B3"))),IF($B$3="em",$H55*OFFSET('Exponential Model'!$I$72,($B$18-2000)+($G55-Y$1),0),IF($B$3="dm",$H55*OFFSET('Dispersion Model'!$I$72,($B$18-2000)+($G55-Y$1),0),IF($B$3="pm",$H55*OFFSET('Piston Model'!$I$72,($B$18-2000)+($G55-Y$1),0),"Wrong Code in B3")))),0)</f>
        <v>0</v>
      </c>
      <c r="Z55">
        <f ca="1">IF(Z$1&gt;$G55,IF($B$15="he",IF($B$3="em",$H55*(1-EXP(-0.05599*(Z$1-$G55)))*OFFSET('Exponential Model'!$I$72,($B$18-2000)+($G55-Z$1),0),IF($B$3="dm",$H55*(1-EXP(-0.05599*(Z$1-$G55)))*OFFSET('Dispersion Model'!$I$72,($B$18-2000)+($G55-Z$1),0),IF($B$3="pm",$H55*(1-EXP(-0.05599*(Z$1-$G55)))*OFFSET('Piston Model'!$I$72,($B$18-2000)+($G55-Z$1),0),"Wrong Code in B3"))),IF($B$3="em",$H55*OFFSET('Exponential Model'!$I$72,($B$18-2000)+($G55-Z$1),0),IF($B$3="dm",$H55*OFFSET('Dispersion Model'!$I$72,($B$18-2000)+($G55-Z$1),0),IF($B$3="pm",$H55*OFFSET('Piston Model'!$I$72,($B$18-2000)+($G55-Z$1),0),"Wrong Code in B3")))),0)</f>
        <v>0</v>
      </c>
      <c r="AA55">
        <f ca="1">IF(AA$1&gt;$G55,IF($B$15="he",IF($B$3="em",$H55*(1-EXP(-0.05599*(AA$1-$G55)))*OFFSET('Exponential Model'!$I$72,($B$18-2000)+($G55-AA$1),0),IF($B$3="dm",$H55*(1-EXP(-0.05599*(AA$1-$G55)))*OFFSET('Dispersion Model'!$I$72,($B$18-2000)+($G55-AA$1),0),IF($B$3="pm",$H55*(1-EXP(-0.05599*(AA$1-$G55)))*OFFSET('Piston Model'!$I$72,($B$18-2000)+($G55-AA$1),0),"Wrong Code in B3"))),IF($B$3="em",$H55*OFFSET('Exponential Model'!$I$72,($B$18-2000)+($G55-AA$1),0),IF($B$3="dm",$H55*OFFSET('Dispersion Model'!$I$72,($B$18-2000)+($G55-AA$1),0),IF($B$3="pm",$H55*OFFSET('Piston Model'!$I$72,($B$18-2000)+($G55-AA$1),0),"Wrong Code in B3")))),0)</f>
        <v>0</v>
      </c>
      <c r="AB55">
        <f ca="1">IF(AB$1&gt;$G55,IF($B$15="he",IF($B$3="em",$H55*(1-EXP(-0.05599*(AB$1-$G55)))*OFFSET('Exponential Model'!$I$72,($B$18-2000)+($G55-AB$1),0),IF($B$3="dm",$H55*(1-EXP(-0.05599*(AB$1-$G55)))*OFFSET('Dispersion Model'!$I$72,($B$18-2000)+($G55-AB$1),0),IF($B$3="pm",$H55*(1-EXP(-0.05599*(AB$1-$G55)))*OFFSET('Piston Model'!$I$72,($B$18-2000)+($G55-AB$1),0),"Wrong Code in B3"))),IF($B$3="em",$H55*OFFSET('Exponential Model'!$I$72,($B$18-2000)+($G55-AB$1),0),IF($B$3="dm",$H55*OFFSET('Dispersion Model'!$I$72,($B$18-2000)+($G55-AB$1),0),IF($B$3="pm",$H55*OFFSET('Piston Model'!$I$72,($B$18-2000)+($G55-AB$1),0),"Wrong Code in B3")))),0)</f>
        <v>0</v>
      </c>
      <c r="AC55">
        <f ca="1">IF(AC$1&gt;$G55,IF($B$15="he",IF($B$3="em",$H55*(1-EXP(-0.05599*(AC$1-$G55)))*OFFSET('Exponential Model'!$I$72,($B$18-2000)+($G55-AC$1),0),IF($B$3="dm",$H55*(1-EXP(-0.05599*(AC$1-$G55)))*OFFSET('Dispersion Model'!$I$72,($B$18-2000)+($G55-AC$1),0),IF($B$3="pm",$H55*(1-EXP(-0.05599*(AC$1-$G55)))*OFFSET('Piston Model'!$I$72,($B$18-2000)+($G55-AC$1),0),"Wrong Code in B3"))),IF($B$3="em",$H55*OFFSET('Exponential Model'!$I$72,($B$18-2000)+($G55-AC$1),0),IF($B$3="dm",$H55*OFFSET('Dispersion Model'!$I$72,($B$18-2000)+($G55-AC$1),0),IF($B$3="pm",$H55*OFFSET('Piston Model'!$I$72,($B$18-2000)+($G55-AC$1),0),"Wrong Code in B3")))),0)</f>
        <v>0</v>
      </c>
      <c r="AD55">
        <f ca="1">IF(AD$1&gt;$G55,IF($B$15="he",IF($B$3="em",$H55*(1-EXP(-0.05599*(AD$1-$G55)))*OFFSET('Exponential Model'!$I$72,($B$18-2000)+($G55-AD$1),0),IF($B$3="dm",$H55*(1-EXP(-0.05599*(AD$1-$G55)))*OFFSET('Dispersion Model'!$I$72,($B$18-2000)+($G55-AD$1),0),IF($B$3="pm",$H55*(1-EXP(-0.05599*(AD$1-$G55)))*OFFSET('Piston Model'!$I$72,($B$18-2000)+($G55-AD$1),0),"Wrong Code in B3"))),IF($B$3="em",$H55*OFFSET('Exponential Model'!$I$72,($B$18-2000)+($G55-AD$1),0),IF($B$3="dm",$H55*OFFSET('Dispersion Model'!$I$72,($B$18-2000)+($G55-AD$1),0),IF($B$3="pm",$H55*OFFSET('Piston Model'!$I$72,($B$18-2000)+($G55-AD$1),0),"Wrong Code in B3")))),0)</f>
        <v>0</v>
      </c>
      <c r="AE55">
        <f ca="1">IF(AE$1&gt;$G55,IF($B$15="he",IF($B$3="em",$H55*(1-EXP(-0.05599*(AE$1-$G55)))*OFFSET('Exponential Model'!$I$72,($B$18-2000)+($G55-AE$1),0),IF($B$3="dm",$H55*(1-EXP(-0.05599*(AE$1-$G55)))*OFFSET('Dispersion Model'!$I$72,($B$18-2000)+($G55-AE$1),0),IF($B$3="pm",$H55*(1-EXP(-0.05599*(AE$1-$G55)))*OFFSET('Piston Model'!$I$72,($B$18-2000)+($G55-AE$1),0),"Wrong Code in B3"))),IF($B$3="em",$H55*OFFSET('Exponential Model'!$I$72,($B$18-2000)+($G55-AE$1),0),IF($B$3="dm",$H55*OFFSET('Dispersion Model'!$I$72,($B$18-2000)+($G55-AE$1),0),IF($B$3="pm",$H55*OFFSET('Piston Model'!$I$72,($B$18-2000)+($G55-AE$1),0),"Wrong Code in B3")))),0)</f>
        <v>0</v>
      </c>
      <c r="AF55">
        <f ca="1">IF(AF$1&gt;$G55,IF($B$15="he",IF($B$3="em",$H55*(1-EXP(-0.05599*(AF$1-$G55)))*OFFSET('Exponential Model'!$I$72,($B$18-2000)+($G55-AF$1),0),IF($B$3="dm",$H55*(1-EXP(-0.05599*(AF$1-$G55)))*OFFSET('Dispersion Model'!$I$72,($B$18-2000)+($G55-AF$1),0),IF($B$3="pm",$H55*(1-EXP(-0.05599*(AF$1-$G55)))*OFFSET('Piston Model'!$I$72,($B$18-2000)+($G55-AF$1),0),"Wrong Code in B3"))),IF($B$3="em",$H55*OFFSET('Exponential Model'!$I$72,($B$18-2000)+($G55-AF$1),0),IF($B$3="dm",$H55*OFFSET('Dispersion Model'!$I$72,($B$18-2000)+($G55-AF$1),0),IF($B$3="pm",$H55*OFFSET('Piston Model'!$I$72,($B$18-2000)+($G55-AF$1),0),"Wrong Code in B3")))),0)</f>
        <v>0</v>
      </c>
      <c r="AG55">
        <f ca="1">IF(AG$1&gt;$G55,IF($B$15="he",IF($B$3="em",$H55*(1-EXP(-0.05599*(AG$1-$G55)))*OFFSET('Exponential Model'!$I$72,($B$18-2000)+($G55-AG$1),0),IF($B$3="dm",$H55*(1-EXP(-0.05599*(AG$1-$G55)))*OFFSET('Dispersion Model'!$I$72,($B$18-2000)+($G55-AG$1),0),IF($B$3="pm",$H55*(1-EXP(-0.05599*(AG$1-$G55)))*OFFSET('Piston Model'!$I$72,($B$18-2000)+($G55-AG$1),0),"Wrong Code in B3"))),IF($B$3="em",$H55*OFFSET('Exponential Model'!$I$72,($B$18-2000)+($G55-AG$1),0),IF($B$3="dm",$H55*OFFSET('Dispersion Model'!$I$72,($B$18-2000)+($G55-AG$1),0),IF($B$3="pm",$H55*OFFSET('Piston Model'!$I$72,($B$18-2000)+($G55-AG$1),0),"Wrong Code in B3")))),0)</f>
        <v>0</v>
      </c>
      <c r="AH55">
        <f ca="1">IF(AH$1&gt;$G55,IF($B$15="he",IF($B$3="em",$H55*(1-EXP(-0.05599*(AH$1-$G55)))*OFFSET('Exponential Model'!$I$72,($B$18-2000)+($G55-AH$1),0),IF($B$3="dm",$H55*(1-EXP(-0.05599*(AH$1-$G55)))*OFFSET('Dispersion Model'!$I$72,($B$18-2000)+($G55-AH$1),0),IF($B$3="pm",$H55*(1-EXP(-0.05599*(AH$1-$G55)))*OFFSET('Piston Model'!$I$72,($B$18-2000)+($G55-AH$1),0),"Wrong Code in B3"))),IF($B$3="em",$H55*OFFSET('Exponential Model'!$I$72,($B$18-2000)+($G55-AH$1),0),IF($B$3="dm",$H55*OFFSET('Dispersion Model'!$I$72,($B$18-2000)+($G55-AH$1),0),IF($B$3="pm",$H55*OFFSET('Piston Model'!$I$72,($B$18-2000)+($G55-AH$1),0),"Wrong Code in B3")))),0)</f>
        <v>0</v>
      </c>
      <c r="AI55">
        <f ca="1">IF(AI$1&gt;$G55,IF($B$15="he",IF($B$3="em",$H55*(1-EXP(-0.05599*(AI$1-$G55)))*OFFSET('Exponential Model'!$I$72,($B$18-2000)+($G55-AI$1),0),IF($B$3="dm",$H55*(1-EXP(-0.05599*(AI$1-$G55)))*OFFSET('Dispersion Model'!$I$72,($B$18-2000)+($G55-AI$1),0),IF($B$3="pm",$H55*(1-EXP(-0.05599*(AI$1-$G55)))*OFFSET('Piston Model'!$I$72,($B$18-2000)+($G55-AI$1),0),"Wrong Code in B3"))),IF($B$3="em",$H55*OFFSET('Exponential Model'!$I$72,($B$18-2000)+($G55-AI$1),0),IF($B$3="dm",$H55*OFFSET('Dispersion Model'!$I$72,($B$18-2000)+($G55-AI$1),0),IF($B$3="pm",$H55*OFFSET('Piston Model'!$I$72,($B$18-2000)+($G55-AI$1),0),"Wrong Code in B3")))),0)</f>
        <v>0</v>
      </c>
      <c r="AJ55">
        <f ca="1">IF(AJ$1&gt;$G55,IF($B$15="he",IF($B$3="em",$H55*(1-EXP(-0.05599*(AJ$1-$G55)))*OFFSET('Exponential Model'!$I$72,($B$18-2000)+($G55-AJ$1),0),IF($B$3="dm",$H55*(1-EXP(-0.05599*(AJ$1-$G55)))*OFFSET('Dispersion Model'!$I$72,($B$18-2000)+($G55-AJ$1),0),IF($B$3="pm",$H55*(1-EXP(-0.05599*(AJ$1-$G55)))*OFFSET('Piston Model'!$I$72,($B$18-2000)+($G55-AJ$1),0),"Wrong Code in B3"))),IF($B$3="em",$H55*OFFSET('Exponential Model'!$I$72,($B$18-2000)+($G55-AJ$1),0),IF($B$3="dm",$H55*OFFSET('Dispersion Model'!$I$72,($B$18-2000)+($G55-AJ$1),0),IF($B$3="pm",$H55*OFFSET('Piston Model'!$I$72,($B$18-2000)+($G55-AJ$1),0),"Wrong Code in B3")))),0)</f>
        <v>0</v>
      </c>
      <c r="AK55">
        <f ca="1">IF(AK$1&gt;$G55,IF($B$15="he",IF($B$3="em",$H55*(1-EXP(-0.05599*(AK$1-$G55)))*OFFSET('Exponential Model'!$I$72,($B$18-2000)+($G55-AK$1),0),IF($B$3="dm",$H55*(1-EXP(-0.05599*(AK$1-$G55)))*OFFSET('Dispersion Model'!$I$72,($B$18-2000)+($G55-AK$1),0),IF($B$3="pm",$H55*(1-EXP(-0.05599*(AK$1-$G55)))*OFFSET('Piston Model'!$I$72,($B$18-2000)+($G55-AK$1),0),"Wrong Code in B3"))),IF($B$3="em",$H55*OFFSET('Exponential Model'!$I$72,($B$18-2000)+($G55-AK$1),0),IF($B$3="dm",$H55*OFFSET('Dispersion Model'!$I$72,($B$18-2000)+($G55-AK$1),0),IF($B$3="pm",$H55*OFFSET('Piston Model'!$I$72,($B$18-2000)+($G55-AK$1),0),"Wrong Code in B3")))),0)</f>
        <v>0</v>
      </c>
      <c r="AL55">
        <f ca="1">IF(AL$1&gt;$G55,IF($B$15="he",IF($B$3="em",$H55*(1-EXP(-0.05599*(AL$1-$G55)))*OFFSET('Exponential Model'!$I$72,($B$18-2000)+($G55-AL$1),0),IF($B$3="dm",$H55*(1-EXP(-0.05599*(AL$1-$G55)))*OFFSET('Dispersion Model'!$I$72,($B$18-2000)+($G55-AL$1),0),IF($B$3="pm",$H55*(1-EXP(-0.05599*(AL$1-$G55)))*OFFSET('Piston Model'!$I$72,($B$18-2000)+($G55-AL$1),0),"Wrong Code in B3"))),IF($B$3="em",$H55*OFFSET('Exponential Model'!$I$72,($B$18-2000)+($G55-AL$1),0),IF($B$3="dm",$H55*OFFSET('Dispersion Model'!$I$72,($B$18-2000)+($G55-AL$1),0),IF($B$3="pm",$H55*OFFSET('Piston Model'!$I$72,($B$18-2000)+($G55-AL$1),0),"Wrong Code in B3")))),0)</f>
        <v>0</v>
      </c>
      <c r="AM55">
        <f ca="1">IF(AM$1&gt;$G55,IF($B$15="he",IF($B$3="em",$H55*(1-EXP(-0.05599*(AM$1-$G55)))*OFFSET('Exponential Model'!$I$72,($B$18-2000)+($G55-AM$1),0),IF($B$3="dm",$H55*(1-EXP(-0.05599*(AM$1-$G55)))*OFFSET('Dispersion Model'!$I$72,($B$18-2000)+($G55-AM$1),0),IF($B$3="pm",$H55*(1-EXP(-0.05599*(AM$1-$G55)))*OFFSET('Piston Model'!$I$72,($B$18-2000)+($G55-AM$1),0),"Wrong Code in B3"))),IF($B$3="em",$H55*OFFSET('Exponential Model'!$I$72,($B$18-2000)+($G55-AM$1),0),IF($B$3="dm",$H55*OFFSET('Dispersion Model'!$I$72,($B$18-2000)+($G55-AM$1),0),IF($B$3="pm",$H55*OFFSET('Piston Model'!$I$72,($B$18-2000)+($G55-AM$1),0),"Wrong Code in B3")))),0)</f>
        <v>0</v>
      </c>
      <c r="AN55">
        <f ca="1">IF(AN$1&gt;$G55,IF($B$15="he",IF($B$3="em",$H55*(1-EXP(-0.05599*(AN$1-$G55)))*OFFSET('Exponential Model'!$I$72,($B$18-2000)+($G55-AN$1),0),IF($B$3="dm",$H55*(1-EXP(-0.05599*(AN$1-$G55)))*OFFSET('Dispersion Model'!$I$72,($B$18-2000)+($G55-AN$1),0),IF($B$3="pm",$H55*(1-EXP(-0.05599*(AN$1-$G55)))*OFFSET('Piston Model'!$I$72,($B$18-2000)+($G55-AN$1),0),"Wrong Code in B3"))),IF($B$3="em",$H55*OFFSET('Exponential Model'!$I$72,($B$18-2000)+($G55-AN$1),0),IF($B$3="dm",$H55*OFFSET('Dispersion Model'!$I$72,($B$18-2000)+($G55-AN$1),0),IF($B$3="pm",$H55*OFFSET('Piston Model'!$I$72,($B$18-2000)+($G55-AN$1),0),"Wrong Code in B3")))),0)</f>
        <v>0</v>
      </c>
      <c r="AO55">
        <f ca="1">IF(AO$1&gt;$G55,IF($B$15="he",IF($B$3="em",$H55*(1-EXP(-0.05599*(AO$1-$G55)))*OFFSET('Exponential Model'!$I$72,($B$18-2000)+($G55-AO$1),0),IF($B$3="dm",$H55*(1-EXP(-0.05599*(AO$1-$G55)))*OFFSET('Dispersion Model'!$I$72,($B$18-2000)+($G55-AO$1),0),IF($B$3="pm",$H55*(1-EXP(-0.05599*(AO$1-$G55)))*OFFSET('Piston Model'!$I$72,($B$18-2000)+($G55-AO$1),0),"Wrong Code in B3"))),IF($B$3="em",$H55*OFFSET('Exponential Model'!$I$72,($B$18-2000)+($G55-AO$1),0),IF($B$3="dm",$H55*OFFSET('Dispersion Model'!$I$72,($B$18-2000)+($G55-AO$1),0),IF($B$3="pm",$H55*OFFSET('Piston Model'!$I$72,($B$18-2000)+($G55-AO$1),0),"Wrong Code in B3")))),0)</f>
        <v>0</v>
      </c>
      <c r="AP55">
        <f ca="1">IF(AP$1&gt;$G55,IF($B$15="he",IF($B$3="em",$H55*(1-EXP(-0.05599*(AP$1-$G55)))*OFFSET('Exponential Model'!$I$72,($B$18-2000)+($G55-AP$1),0),IF($B$3="dm",$H55*(1-EXP(-0.05599*(AP$1-$G55)))*OFFSET('Dispersion Model'!$I$72,($B$18-2000)+($G55-AP$1),0),IF($B$3="pm",$H55*(1-EXP(-0.05599*(AP$1-$G55)))*OFFSET('Piston Model'!$I$72,($B$18-2000)+($G55-AP$1),0),"Wrong Code in B3"))),IF($B$3="em",$H55*OFFSET('Exponential Model'!$I$72,($B$18-2000)+($G55-AP$1),0),IF($B$3="dm",$H55*OFFSET('Dispersion Model'!$I$72,($B$18-2000)+($G55-AP$1),0),IF($B$3="pm",$H55*OFFSET('Piston Model'!$I$72,($B$18-2000)+($G55-AP$1),0),"Wrong Code in B3")))),0)</f>
        <v>0</v>
      </c>
      <c r="AQ55">
        <f ca="1">IF(AQ$1&gt;$G55,IF($B$15="he",IF($B$3="em",$H55*(1-EXP(-0.05599*(AQ$1-$G55)))*OFFSET('Exponential Model'!$I$72,($B$18-2000)+($G55-AQ$1),0),IF($B$3="dm",$H55*(1-EXP(-0.05599*(AQ$1-$G55)))*OFFSET('Dispersion Model'!$I$72,($B$18-2000)+($G55-AQ$1),0),IF($B$3="pm",$H55*(1-EXP(-0.05599*(AQ$1-$G55)))*OFFSET('Piston Model'!$I$72,($B$18-2000)+($G55-AQ$1),0),"Wrong Code in B3"))),IF($B$3="em",$H55*OFFSET('Exponential Model'!$I$72,($B$18-2000)+($G55-AQ$1),0),IF($B$3="dm",$H55*OFFSET('Dispersion Model'!$I$72,($B$18-2000)+($G55-AQ$1),0),IF($B$3="pm",$H55*OFFSET('Piston Model'!$I$72,($B$18-2000)+($G55-AQ$1),0),"Wrong Code in B3")))),0)</f>
        <v>0</v>
      </c>
      <c r="AR55">
        <f ca="1">IF(AR$1&gt;$G55,IF($B$15="he",IF($B$3="em",$H55*(1-EXP(-0.05599*(AR$1-$G55)))*OFFSET('Exponential Model'!$I$72,($B$18-2000)+($G55-AR$1),0),IF($B$3="dm",$H55*(1-EXP(-0.05599*(AR$1-$G55)))*OFFSET('Dispersion Model'!$I$72,($B$18-2000)+($G55-AR$1),0),IF($B$3="pm",$H55*(1-EXP(-0.05599*(AR$1-$G55)))*OFFSET('Piston Model'!$I$72,($B$18-2000)+($G55-AR$1),0),"Wrong Code in B3"))),IF($B$3="em",$H55*OFFSET('Exponential Model'!$I$72,($B$18-2000)+($G55-AR$1),0),IF($B$3="dm",$H55*OFFSET('Dispersion Model'!$I$72,($B$18-2000)+($G55-AR$1),0),IF($B$3="pm",$H55*OFFSET('Piston Model'!$I$72,($B$18-2000)+($G55-AR$1),0),"Wrong Code in B3")))),0)</f>
        <v>0</v>
      </c>
      <c r="AS55">
        <f ca="1">IF(AS$1&gt;$G55,IF($B$15="he",IF($B$3="em",$H55*(1-EXP(-0.05599*(AS$1-$G55)))*OFFSET('Exponential Model'!$I$72,($B$18-2000)+($G55-AS$1),0),IF($B$3="dm",$H55*(1-EXP(-0.05599*(AS$1-$G55)))*OFFSET('Dispersion Model'!$I$72,($B$18-2000)+($G55-AS$1),0),IF($B$3="pm",$H55*(1-EXP(-0.05599*(AS$1-$G55)))*OFFSET('Piston Model'!$I$72,($B$18-2000)+($G55-AS$1),0),"Wrong Code in B3"))),IF($B$3="em",$H55*OFFSET('Exponential Model'!$I$72,($B$18-2000)+($G55-AS$1),0),IF($B$3="dm",$H55*OFFSET('Dispersion Model'!$I$72,($B$18-2000)+($G55-AS$1),0),IF($B$3="pm",$H55*OFFSET('Piston Model'!$I$72,($B$18-2000)+($G55-AS$1),0),"Wrong Code in B3")))),0)</f>
        <v>0</v>
      </c>
      <c r="AT55">
        <f ca="1">IF(AT$1&gt;$G55,IF($B$15="he",IF($B$3="em",$H55*(1-EXP(-0.05599*(AT$1-$G55)))*OFFSET('Exponential Model'!$I$72,($B$18-2000)+($G55-AT$1),0),IF($B$3="dm",$H55*(1-EXP(-0.05599*(AT$1-$G55)))*OFFSET('Dispersion Model'!$I$72,($B$18-2000)+($G55-AT$1),0),IF($B$3="pm",$H55*(1-EXP(-0.05599*(AT$1-$G55)))*OFFSET('Piston Model'!$I$72,($B$18-2000)+($G55-AT$1),0),"Wrong Code in B3"))),IF($B$3="em",$H55*OFFSET('Exponential Model'!$I$72,($B$18-2000)+($G55-AT$1),0),IF($B$3="dm",$H55*OFFSET('Dispersion Model'!$I$72,($B$18-2000)+($G55-AT$1),0),IF($B$3="pm",$H55*OFFSET('Piston Model'!$I$72,($B$18-2000)+($G55-AT$1),0),"Wrong Code in B3")))),0)</f>
        <v>0</v>
      </c>
      <c r="AU55">
        <f ca="1">IF(AU$1&gt;$G55,IF($B$15="he",IF($B$3="em",$H55*(1-EXP(-0.05599*(AU$1-$G55)))*OFFSET('Exponential Model'!$I$72,($B$18-2000)+($G55-AU$1),0),IF($B$3="dm",$H55*(1-EXP(-0.05599*(AU$1-$G55)))*OFFSET('Dispersion Model'!$I$72,($B$18-2000)+($G55-AU$1),0),IF($B$3="pm",$H55*(1-EXP(-0.05599*(AU$1-$G55)))*OFFSET('Piston Model'!$I$72,($B$18-2000)+($G55-AU$1),0),"Wrong Code in B3"))),IF($B$3="em",$H55*OFFSET('Exponential Model'!$I$72,($B$18-2000)+($G55-AU$1),0),IF($B$3="dm",$H55*OFFSET('Dispersion Model'!$I$72,($B$18-2000)+($G55-AU$1),0),IF($B$3="pm",$H55*OFFSET('Piston Model'!$I$72,($B$18-2000)+($G55-AU$1),0),"Wrong Code in B3")))),0)</f>
        <v>0</v>
      </c>
      <c r="AV55">
        <f ca="1">IF(AV$1&gt;$G55,IF($B$15="he",IF($B$3="em",$H55*(1-EXP(-0.05599*(AV$1-$G55)))*OFFSET('Exponential Model'!$I$72,($B$18-2000)+($G55-AV$1),0),IF($B$3="dm",$H55*(1-EXP(-0.05599*(AV$1-$G55)))*OFFSET('Dispersion Model'!$I$72,($B$18-2000)+($G55-AV$1),0),IF($B$3="pm",$H55*(1-EXP(-0.05599*(AV$1-$G55)))*OFFSET('Piston Model'!$I$72,($B$18-2000)+($G55-AV$1),0),"Wrong Code in B3"))),IF($B$3="em",$H55*OFFSET('Exponential Model'!$I$72,($B$18-2000)+($G55-AV$1),0),IF($B$3="dm",$H55*OFFSET('Dispersion Model'!$I$72,($B$18-2000)+($G55-AV$1),0),IF($B$3="pm",$H55*OFFSET('Piston Model'!$I$72,($B$18-2000)+($G55-AV$1),0),"Wrong Code in B3")))),0)</f>
        <v>0</v>
      </c>
      <c r="AW55">
        <f ca="1">IF(AW$1&gt;$G55,IF($B$15="he",IF($B$3="em",$H55*(1-EXP(-0.05599*(AW$1-$G55)))*OFFSET('Exponential Model'!$I$72,($B$18-2000)+($G55-AW$1),0),IF($B$3="dm",$H55*(1-EXP(-0.05599*(AW$1-$G55)))*OFFSET('Dispersion Model'!$I$72,($B$18-2000)+($G55-AW$1),0),IF($B$3="pm",$H55*(1-EXP(-0.05599*(AW$1-$G55)))*OFFSET('Piston Model'!$I$72,($B$18-2000)+($G55-AW$1),0),"Wrong Code in B3"))),IF($B$3="em",$H55*OFFSET('Exponential Model'!$I$72,($B$18-2000)+($G55-AW$1),0),IF($B$3="dm",$H55*OFFSET('Dispersion Model'!$I$72,($B$18-2000)+($G55-AW$1),0),IF($B$3="pm",$H55*OFFSET('Piston Model'!$I$72,($B$18-2000)+($G55-AW$1),0),"Wrong Code in B3")))),0)</f>
        <v>0</v>
      </c>
      <c r="AX55">
        <f ca="1">IF(AX$1&gt;$G55,IF($B$15="he",IF($B$3="em",$H55*(1-EXP(-0.05599*(AX$1-$G55)))*OFFSET('Exponential Model'!$I$72,($B$18-2000)+($G55-AX$1),0),IF($B$3="dm",$H55*(1-EXP(-0.05599*(AX$1-$G55)))*OFFSET('Dispersion Model'!$I$72,($B$18-2000)+($G55-AX$1),0),IF($B$3="pm",$H55*(1-EXP(-0.05599*(AX$1-$G55)))*OFFSET('Piston Model'!$I$72,($B$18-2000)+($G55-AX$1),0),"Wrong Code in B3"))),IF($B$3="em",$H55*OFFSET('Exponential Model'!$I$72,($B$18-2000)+($G55-AX$1),0),IF($B$3="dm",$H55*OFFSET('Dispersion Model'!$I$72,($B$18-2000)+($G55-AX$1),0),IF($B$3="pm",$H55*OFFSET('Piston Model'!$I$72,($B$18-2000)+($G55-AX$1),0),"Wrong Code in B3")))),0)</f>
        <v>0</v>
      </c>
      <c r="AY55">
        <f ca="1">IF(AY$1&gt;$G55,IF($B$15="he",IF($B$3="em",$H55*(1-EXP(-0.05599*(AY$1-$G55)))*OFFSET('Exponential Model'!$I$72,($B$18-2000)+($G55-AY$1),0),IF($B$3="dm",$H55*(1-EXP(-0.05599*(AY$1-$G55)))*OFFSET('Dispersion Model'!$I$72,($B$18-2000)+($G55-AY$1),0),IF($B$3="pm",$H55*(1-EXP(-0.05599*(AY$1-$G55)))*OFFSET('Piston Model'!$I$72,($B$18-2000)+($G55-AY$1),0),"Wrong Code in B3"))),IF($B$3="em",$H55*OFFSET('Exponential Model'!$I$72,($B$18-2000)+($G55-AY$1),0),IF($B$3="dm",$H55*OFFSET('Dispersion Model'!$I$72,($B$18-2000)+($G55-AY$1),0),IF($B$3="pm",$H55*OFFSET('Piston Model'!$I$72,($B$18-2000)+($G55-AY$1),0),"Wrong Code in B3")))),0)</f>
        <v>0</v>
      </c>
      <c r="AZ55">
        <f ca="1">IF(AZ$1&gt;$G55,IF($B$15="he",IF($B$3="em",$H55*(1-EXP(-0.05599*(AZ$1-$G55)))*OFFSET('Exponential Model'!$I$72,($B$18-2000)+($G55-AZ$1),0),IF($B$3="dm",$H55*(1-EXP(-0.05599*(AZ$1-$G55)))*OFFSET('Dispersion Model'!$I$72,($B$18-2000)+($G55-AZ$1),0),IF($B$3="pm",$H55*(1-EXP(-0.05599*(AZ$1-$G55)))*OFFSET('Piston Model'!$I$72,($B$18-2000)+($G55-AZ$1),0),"Wrong Code in B3"))),IF($B$3="em",$H55*OFFSET('Exponential Model'!$I$72,($B$18-2000)+($G55-AZ$1),0),IF($B$3="dm",$H55*OFFSET('Dispersion Model'!$I$72,($B$18-2000)+($G55-AZ$1),0),IF($B$3="pm",$H55*OFFSET('Piston Model'!$I$72,($B$18-2000)+($G55-AZ$1),0),"Wrong Code in B3")))),0)</f>
        <v>360.7</v>
      </c>
      <c r="BA55">
        <f ca="1">IF(BA$1&gt;$G55,IF($B$15="he",IF($B$3="em",$H55*(1-EXP(-0.05599*(BA$1-$G55)))*OFFSET('Exponential Model'!$I$72,($B$18-2000)+($G55-BA$1),0),IF($B$3="dm",$H55*(1-EXP(-0.05599*(BA$1-$G55)))*OFFSET('Dispersion Model'!$I$72,($B$18-2000)+($G55-BA$1),0),IF($B$3="pm",$H55*(1-EXP(-0.05599*(BA$1-$G55)))*OFFSET('Piston Model'!$I$72,($B$18-2000)+($G55-BA$1),0),"Wrong Code in B3"))),IF($B$3="em",$H55*OFFSET('Exponential Model'!$I$72,($B$18-2000)+($G55-BA$1),0),IF($B$3="dm",$H55*OFFSET('Dispersion Model'!$I$72,($B$18-2000)+($G55-BA$1),0),IF($B$3="pm",$H55*OFFSET('Piston Model'!$I$72,($B$18-2000)+($G55-BA$1),0),"Wrong Code in B3")))),0)</f>
        <v>0</v>
      </c>
      <c r="BB55">
        <f ca="1">IF(BB$1&gt;$G55,IF($B$15="he",IF($B$3="em",$H55*(1-EXP(-0.05599*(BB$1-$G55)))*OFFSET('Exponential Model'!$I$72,($B$18-2000)+($G55-BB$1),0),IF($B$3="dm",$H55*(1-EXP(-0.05599*(BB$1-$G55)))*OFFSET('Dispersion Model'!$I$72,($B$18-2000)+($G55-BB$1),0),IF($B$3="pm",$H55*(1-EXP(-0.05599*(BB$1-$G55)))*OFFSET('Piston Model'!$I$72,($B$18-2000)+($G55-BB$1),0),"Wrong Code in B3"))),IF($B$3="em",$H55*OFFSET('Exponential Model'!$I$72,($B$18-2000)+($G55-BB$1),0),IF($B$3="dm",$H55*OFFSET('Dispersion Model'!$I$72,($B$18-2000)+($G55-BB$1),0),IF($B$3="pm",$H55*OFFSET('Piston Model'!$I$72,($B$18-2000)+($G55-BB$1),0),"Wrong Code in B3")))),0)</f>
        <v>0</v>
      </c>
      <c r="BC55">
        <f ca="1">IF(BC$1&gt;$G55,IF($B$15="he",IF($B$3="em",$H55*(1-EXP(-0.05599*(BC$1-$G55)))*OFFSET('Exponential Model'!$I$72,($B$18-2000)+($G55-BC$1),0),IF($B$3="dm",$H55*(1-EXP(-0.05599*(BC$1-$G55)))*OFFSET('Dispersion Model'!$I$72,($B$18-2000)+($G55-BC$1),0),IF($B$3="pm",$H55*(1-EXP(-0.05599*(BC$1-$G55)))*OFFSET('Piston Model'!$I$72,($B$18-2000)+($G55-BC$1),0),"Wrong Code in B3"))),IF($B$3="em",$H55*OFFSET('Exponential Model'!$I$72,($B$18-2000)+($G55-BC$1),0),IF($B$3="dm",$H55*OFFSET('Dispersion Model'!$I$72,($B$18-2000)+($G55-BC$1),0),IF($B$3="pm",$H55*OFFSET('Piston Model'!$I$72,($B$18-2000)+($G55-BC$1),0),"Wrong Code in B3")))),0)</f>
        <v>0</v>
      </c>
      <c r="BD55">
        <f ca="1">IF(BD$1&gt;$G55,IF($B$15="he",IF($B$3="em",$H55*(1-EXP(-0.05599*(BD$1-$G55)))*OFFSET('Exponential Model'!$I$72,($B$18-2000)+($G55-BD$1),0),IF($B$3="dm",$H55*(1-EXP(-0.05599*(BD$1-$G55)))*OFFSET('Dispersion Model'!$I$72,($B$18-2000)+($G55-BD$1),0),IF($B$3="pm",$H55*(1-EXP(-0.05599*(BD$1-$G55)))*OFFSET('Piston Model'!$I$72,($B$18-2000)+($G55-BD$1),0),"Wrong Code in B3"))),IF($B$3="em",$H55*OFFSET('Exponential Model'!$I$72,($B$18-2000)+($G55-BD$1),0),IF($B$3="dm",$H55*OFFSET('Dispersion Model'!$I$72,($B$18-2000)+($G55-BD$1),0),IF($B$3="pm",$H55*OFFSET('Piston Model'!$I$72,($B$18-2000)+($G55-BD$1),0),"Wrong Code in B3")))),0)</f>
        <v>0</v>
      </c>
      <c r="BE55">
        <f ca="1">IF(BE$1&gt;$G55,IF($B$15="he",IF($B$3="em",$H55*(1-EXP(-0.05599*(BE$1-$G55)))*OFFSET('Exponential Model'!$I$72,($B$18-2000)+($G55-BE$1),0),IF($B$3="dm",$H55*(1-EXP(-0.05599*(BE$1-$G55)))*OFFSET('Dispersion Model'!$I$72,($B$18-2000)+($G55-BE$1),0),IF($B$3="pm",$H55*(1-EXP(-0.05599*(BE$1-$G55)))*OFFSET('Piston Model'!$I$72,($B$18-2000)+($G55-BE$1),0),"Wrong Code in B3"))),IF($B$3="em",$H55*OFFSET('Exponential Model'!$I$72,($B$18-2000)+($G55-BE$1),0),IF($B$3="dm",$H55*OFFSET('Dispersion Model'!$I$72,($B$18-2000)+($G55-BE$1),0),IF($B$3="pm",$H55*OFFSET('Piston Model'!$I$72,($B$18-2000)+($G55-BE$1),0),"Wrong Code in B3")))),0)</f>
        <v>0</v>
      </c>
      <c r="BF55">
        <f ca="1">IF(BF$1&gt;$G55,IF($B$15="he",IF($B$3="em",$H55*(1-EXP(-0.05599*(BF$1-$G55)))*OFFSET('Exponential Model'!$I$72,($B$18-2000)+($G55-BF$1),0),IF($B$3="dm",$H55*(1-EXP(-0.05599*(BF$1-$G55)))*OFFSET('Dispersion Model'!$I$72,($B$18-2000)+($G55-BF$1),0),IF($B$3="pm",$H55*(1-EXP(-0.05599*(BF$1-$G55)))*OFFSET('Piston Model'!$I$72,($B$18-2000)+($G55-BF$1),0),"Wrong Code in B3"))),IF($B$3="em",$H55*OFFSET('Exponential Model'!$I$72,($B$18-2000)+($G55-BF$1),0),IF($B$3="dm",$H55*OFFSET('Dispersion Model'!$I$72,($B$18-2000)+($G55-BF$1),0),IF($B$3="pm",$H55*OFFSET('Piston Model'!$I$72,($B$18-2000)+($G55-BF$1),0),"Wrong Code in B3")))),0)</f>
        <v>0</v>
      </c>
      <c r="BG55">
        <f ca="1">IF(BG$1&gt;$G55,IF($B$15="he",IF($B$3="em",$H55*(1-EXP(-0.05599*(BG$1-$G55)))*OFFSET('Exponential Model'!$I$72,($B$18-2000)+($G55-BG$1),0),IF($B$3="dm",$H55*(1-EXP(-0.05599*(BG$1-$G55)))*OFFSET('Dispersion Model'!$I$72,($B$18-2000)+($G55-BG$1),0),IF($B$3="pm",$H55*(1-EXP(-0.05599*(BG$1-$G55)))*OFFSET('Piston Model'!$I$72,($B$18-2000)+($G55-BG$1),0),"Wrong Code in B3"))),IF($B$3="em",$H55*OFFSET('Exponential Model'!$I$72,($B$18-2000)+($G55-BG$1),0),IF($B$3="dm",$H55*OFFSET('Dispersion Model'!$I$72,($B$18-2000)+($G55-BG$1),0),IF($B$3="pm",$H55*OFFSET('Piston Model'!$I$72,($B$18-2000)+($G55-BG$1),0),"Wrong Code in B3")))),0)</f>
        <v>0</v>
      </c>
    </row>
    <row r="56" spans="7:59" x14ac:dyDescent="0.15">
      <c r="G56">
        <v>1984</v>
      </c>
      <c r="H56">
        <f>IF($B$15="tr",'Tritium Input'!H65,IF($B$15="cfc",'CFC Input'!H65,IF($B$15="kr",'85Kr Input'!H65,IF($B$15="he",'Tritium Input'!H65,"Wrong Code in B12!"))))</f>
        <v>377</v>
      </c>
      <c r="I56">
        <f ca="1">IF(I$1&gt;$G56,IF($B$15="he",IF($B$3="em",$H56*(1-EXP(-0.05599*(I$1-$G56)))*OFFSET('Exponential Model'!$I$72,($B$18-2000)+($G56-I$1),0),IF($B$3="dm",$H56*(1-EXP(-0.05599*(I$1-$G56)))*OFFSET('Dispersion Model'!$I$72,($B$18-2000)+($G56-I$1),0),IF($B$3="pm",$H56*(1-EXP(-0.05599*(I$1-$G56)))*OFFSET('Piston Model'!$I$72,($B$18-2000)+($G56-I$1),0),"Wrong Code in B3"))),IF($B$3="em",$H56*OFFSET('Exponential Model'!$I$72,($B$18-2000)+($G56-I$1),0),IF($B$3="dm",$H56*OFFSET('Dispersion Model'!$I$72,($B$18-2000)+($G56-I$1),0),IF($B$3="pm",$H56*OFFSET('Piston Model'!$I$72,($B$18-2000)+($G56-I$1),0),"Wrong Code in B3")))),0)</f>
        <v>0</v>
      </c>
      <c r="J56">
        <f ca="1">IF(J$1&gt;$G56,IF($B$15="he",IF($B$3="em",$H56*(1-EXP(-0.05599*(J$1-$G56)))*OFFSET('Exponential Model'!$I$72,($B$18-2000)+($G56-J$1),0),IF($B$3="dm",$H56*(1-EXP(-0.05599*(J$1-$G56)))*OFFSET('Dispersion Model'!$I$72,($B$18-2000)+($G56-J$1),0),IF($B$3="pm",$H56*(1-EXP(-0.05599*(J$1-$G56)))*OFFSET('Piston Model'!$I$72,($B$18-2000)+($G56-J$1),0),"Wrong Code in B3"))),IF($B$3="em",$H56*OFFSET('Exponential Model'!$I$72,($B$18-2000)+($G56-J$1),0),IF($B$3="dm",$H56*OFFSET('Dispersion Model'!$I$72,($B$18-2000)+($G56-J$1),0),IF($B$3="pm",$H56*OFFSET('Piston Model'!$I$72,($B$18-2000)+($G56-J$1),0),"Wrong Code in B3")))),0)</f>
        <v>0</v>
      </c>
      <c r="K56">
        <f ca="1">IF(K$1&gt;$G56,IF($B$15="he",IF($B$3="em",$H56*(1-EXP(-0.05599*(K$1-$G56)))*OFFSET('Exponential Model'!$I$72,($B$18-2000)+($G56-K$1),0),IF($B$3="dm",$H56*(1-EXP(-0.05599*(K$1-$G56)))*OFFSET('Dispersion Model'!$I$72,($B$18-2000)+($G56-K$1),0),IF($B$3="pm",$H56*(1-EXP(-0.05599*(K$1-$G56)))*OFFSET('Piston Model'!$I$72,($B$18-2000)+($G56-K$1),0),"Wrong Code in B3"))),IF($B$3="em",$H56*OFFSET('Exponential Model'!$I$72,($B$18-2000)+($G56-K$1),0),IF($B$3="dm",$H56*OFFSET('Dispersion Model'!$I$72,($B$18-2000)+($G56-K$1),0),IF($B$3="pm",$H56*OFFSET('Piston Model'!$I$72,($B$18-2000)+($G56-K$1),0),"Wrong Code in B3")))),0)</f>
        <v>0</v>
      </c>
      <c r="L56">
        <f ca="1">IF(L$1&gt;$G56,IF($B$15="he",IF($B$3="em",$H56*(1-EXP(-0.05599*(L$1-$G56)))*OFFSET('Exponential Model'!$I$72,($B$18-2000)+($G56-L$1),0),IF($B$3="dm",$H56*(1-EXP(-0.05599*(L$1-$G56)))*OFFSET('Dispersion Model'!$I$72,($B$18-2000)+($G56-L$1),0),IF($B$3="pm",$H56*(1-EXP(-0.05599*(L$1-$G56)))*OFFSET('Piston Model'!$I$72,($B$18-2000)+($G56-L$1),0),"Wrong Code in B3"))),IF($B$3="em",$H56*OFFSET('Exponential Model'!$I$72,($B$18-2000)+($G56-L$1),0),IF($B$3="dm",$H56*OFFSET('Dispersion Model'!$I$72,($B$18-2000)+($G56-L$1),0),IF($B$3="pm",$H56*OFFSET('Piston Model'!$I$72,($B$18-2000)+($G56-L$1),0),"Wrong Code in B3")))),0)</f>
        <v>0</v>
      </c>
      <c r="M56">
        <f ca="1">IF(M$1&gt;$G56,IF($B$15="he",IF($B$3="em",$H56*(1-EXP(-0.05599*(M$1-$G56)))*OFFSET('Exponential Model'!$I$72,($B$18-2000)+($G56-M$1),0),IF($B$3="dm",$H56*(1-EXP(-0.05599*(M$1-$G56)))*OFFSET('Dispersion Model'!$I$72,($B$18-2000)+($G56-M$1),0),IF($B$3="pm",$H56*(1-EXP(-0.05599*(M$1-$G56)))*OFFSET('Piston Model'!$I$72,($B$18-2000)+($G56-M$1),0),"Wrong Code in B3"))),IF($B$3="em",$H56*OFFSET('Exponential Model'!$I$72,($B$18-2000)+($G56-M$1),0),IF($B$3="dm",$H56*OFFSET('Dispersion Model'!$I$72,($B$18-2000)+($G56-M$1),0),IF($B$3="pm",$H56*OFFSET('Piston Model'!$I$72,($B$18-2000)+($G56-M$1),0),"Wrong Code in B3")))),0)</f>
        <v>0</v>
      </c>
      <c r="N56">
        <f ca="1">IF(N$1&gt;$G56,IF($B$15="he",IF($B$3="em",$H56*(1-EXP(-0.05599*(N$1-$G56)))*OFFSET('Exponential Model'!$I$72,($B$18-2000)+($G56-N$1),0),IF($B$3="dm",$H56*(1-EXP(-0.05599*(N$1-$G56)))*OFFSET('Dispersion Model'!$I$72,($B$18-2000)+($G56-N$1),0),IF($B$3="pm",$H56*(1-EXP(-0.05599*(N$1-$G56)))*OFFSET('Piston Model'!$I$72,($B$18-2000)+($G56-N$1),0),"Wrong Code in B3"))),IF($B$3="em",$H56*OFFSET('Exponential Model'!$I$72,($B$18-2000)+($G56-N$1),0),IF($B$3="dm",$H56*OFFSET('Dispersion Model'!$I$72,($B$18-2000)+($G56-N$1),0),IF($B$3="pm",$H56*OFFSET('Piston Model'!$I$72,($B$18-2000)+($G56-N$1),0),"Wrong Code in B3")))),0)</f>
        <v>0</v>
      </c>
      <c r="O56">
        <f ca="1">IF(O$1&gt;$G56,IF($B$15="he",IF($B$3="em",$H56*(1-EXP(-0.05599*(O$1-$G56)))*OFFSET('Exponential Model'!$I$72,($B$18-2000)+($G56-O$1),0),IF($B$3="dm",$H56*(1-EXP(-0.05599*(O$1-$G56)))*OFFSET('Dispersion Model'!$I$72,($B$18-2000)+($G56-O$1),0),IF($B$3="pm",$H56*(1-EXP(-0.05599*(O$1-$G56)))*OFFSET('Piston Model'!$I$72,($B$18-2000)+($G56-O$1),0),"Wrong Code in B3"))),IF($B$3="em",$H56*OFFSET('Exponential Model'!$I$72,($B$18-2000)+($G56-O$1),0),IF($B$3="dm",$H56*OFFSET('Dispersion Model'!$I$72,($B$18-2000)+($G56-O$1),0),IF($B$3="pm",$H56*OFFSET('Piston Model'!$I$72,($B$18-2000)+($G56-O$1),0),"Wrong Code in B3")))),0)</f>
        <v>0</v>
      </c>
      <c r="P56">
        <f ca="1">IF(P$1&gt;$G56,IF($B$15="he",IF($B$3="em",$H56*(1-EXP(-0.05599*(P$1-$G56)))*OFFSET('Exponential Model'!$I$72,($B$18-2000)+($G56-P$1),0),IF($B$3="dm",$H56*(1-EXP(-0.05599*(P$1-$G56)))*OFFSET('Dispersion Model'!$I$72,($B$18-2000)+($G56-P$1),0),IF($B$3="pm",$H56*(1-EXP(-0.05599*(P$1-$G56)))*OFFSET('Piston Model'!$I$72,($B$18-2000)+($G56-P$1),0),"Wrong Code in B3"))),IF($B$3="em",$H56*OFFSET('Exponential Model'!$I$72,($B$18-2000)+($G56-P$1),0),IF($B$3="dm",$H56*OFFSET('Dispersion Model'!$I$72,($B$18-2000)+($G56-P$1),0),IF($B$3="pm",$H56*OFFSET('Piston Model'!$I$72,($B$18-2000)+($G56-P$1),0),"Wrong Code in B3")))),0)</f>
        <v>0</v>
      </c>
      <c r="Q56">
        <f ca="1">IF(Q$1&gt;$G56,IF($B$15="he",IF($B$3="em",$H56*(1-EXP(-0.05599*(Q$1-$G56)))*OFFSET('Exponential Model'!$I$72,($B$18-2000)+($G56-Q$1),0),IF($B$3="dm",$H56*(1-EXP(-0.05599*(Q$1-$G56)))*OFFSET('Dispersion Model'!$I$72,($B$18-2000)+($G56-Q$1),0),IF($B$3="pm",$H56*(1-EXP(-0.05599*(Q$1-$G56)))*OFFSET('Piston Model'!$I$72,($B$18-2000)+($G56-Q$1),0),"Wrong Code in B3"))),IF($B$3="em",$H56*OFFSET('Exponential Model'!$I$72,($B$18-2000)+($G56-Q$1),0),IF($B$3="dm",$H56*OFFSET('Dispersion Model'!$I$72,($B$18-2000)+($G56-Q$1),0),IF($B$3="pm",$H56*OFFSET('Piston Model'!$I$72,($B$18-2000)+($G56-Q$1),0),"Wrong Code in B3")))),0)</f>
        <v>0</v>
      </c>
      <c r="R56">
        <f ca="1">IF(R$1&gt;$G56,IF($B$15="he",IF($B$3="em",$H56*(1-EXP(-0.05599*(R$1-$G56)))*OFFSET('Exponential Model'!$I$72,($B$18-2000)+($G56-R$1),0),IF($B$3="dm",$H56*(1-EXP(-0.05599*(R$1-$G56)))*OFFSET('Dispersion Model'!$I$72,($B$18-2000)+($G56-R$1),0),IF($B$3="pm",$H56*(1-EXP(-0.05599*(R$1-$G56)))*OFFSET('Piston Model'!$I$72,($B$18-2000)+($G56-R$1),0),"Wrong Code in B3"))),IF($B$3="em",$H56*OFFSET('Exponential Model'!$I$72,($B$18-2000)+($G56-R$1),0),IF($B$3="dm",$H56*OFFSET('Dispersion Model'!$I$72,($B$18-2000)+($G56-R$1),0),IF($B$3="pm",$H56*OFFSET('Piston Model'!$I$72,($B$18-2000)+($G56-R$1),0),"Wrong Code in B3")))),0)</f>
        <v>0</v>
      </c>
      <c r="S56">
        <f ca="1">IF(S$1&gt;$G56,IF($B$15="he",IF($B$3="em",$H56*(1-EXP(-0.05599*(S$1-$G56)))*OFFSET('Exponential Model'!$I$72,($B$18-2000)+($G56-S$1),0),IF($B$3="dm",$H56*(1-EXP(-0.05599*(S$1-$G56)))*OFFSET('Dispersion Model'!$I$72,($B$18-2000)+($G56-S$1),0),IF($B$3="pm",$H56*(1-EXP(-0.05599*(S$1-$G56)))*OFFSET('Piston Model'!$I$72,($B$18-2000)+($G56-S$1),0),"Wrong Code in B3"))),IF($B$3="em",$H56*OFFSET('Exponential Model'!$I$72,($B$18-2000)+($G56-S$1),0),IF($B$3="dm",$H56*OFFSET('Dispersion Model'!$I$72,($B$18-2000)+($G56-S$1),0),IF($B$3="pm",$H56*OFFSET('Piston Model'!$I$72,($B$18-2000)+($G56-S$1),0),"Wrong Code in B3")))),0)</f>
        <v>0</v>
      </c>
      <c r="T56">
        <f ca="1">IF(T$1&gt;$G56,IF($B$15="he",IF($B$3="em",$H56*(1-EXP(-0.05599*(T$1-$G56)))*OFFSET('Exponential Model'!$I$72,($B$18-2000)+($G56-T$1),0),IF($B$3="dm",$H56*(1-EXP(-0.05599*(T$1-$G56)))*OFFSET('Dispersion Model'!$I$72,($B$18-2000)+($G56-T$1),0),IF($B$3="pm",$H56*(1-EXP(-0.05599*(T$1-$G56)))*OFFSET('Piston Model'!$I$72,($B$18-2000)+($G56-T$1),0),"Wrong Code in B3"))),IF($B$3="em",$H56*OFFSET('Exponential Model'!$I$72,($B$18-2000)+($G56-T$1),0),IF($B$3="dm",$H56*OFFSET('Dispersion Model'!$I$72,($B$18-2000)+($G56-T$1),0),IF($B$3="pm",$H56*OFFSET('Piston Model'!$I$72,($B$18-2000)+($G56-T$1),0),"Wrong Code in B3")))),0)</f>
        <v>0</v>
      </c>
      <c r="U56">
        <f ca="1">IF(U$1&gt;$G56,IF($B$15="he",IF($B$3="em",$H56*(1-EXP(-0.05599*(U$1-$G56)))*OFFSET('Exponential Model'!$I$72,($B$18-2000)+($G56-U$1),0),IF($B$3="dm",$H56*(1-EXP(-0.05599*(U$1-$G56)))*OFFSET('Dispersion Model'!$I$72,($B$18-2000)+($G56-U$1),0),IF($B$3="pm",$H56*(1-EXP(-0.05599*(U$1-$G56)))*OFFSET('Piston Model'!$I$72,($B$18-2000)+($G56-U$1),0),"Wrong Code in B3"))),IF($B$3="em",$H56*OFFSET('Exponential Model'!$I$72,($B$18-2000)+($G56-U$1),0),IF($B$3="dm",$H56*OFFSET('Dispersion Model'!$I$72,($B$18-2000)+($G56-U$1),0),IF($B$3="pm",$H56*OFFSET('Piston Model'!$I$72,($B$18-2000)+($G56-U$1),0),"Wrong Code in B3")))),0)</f>
        <v>0</v>
      </c>
      <c r="V56">
        <f ca="1">IF(V$1&gt;$G56,IF($B$15="he",IF($B$3="em",$H56*(1-EXP(-0.05599*(V$1-$G56)))*OFFSET('Exponential Model'!$I$72,($B$18-2000)+($G56-V$1),0),IF($B$3="dm",$H56*(1-EXP(-0.05599*(V$1-$G56)))*OFFSET('Dispersion Model'!$I$72,($B$18-2000)+($G56-V$1),0),IF($B$3="pm",$H56*(1-EXP(-0.05599*(V$1-$G56)))*OFFSET('Piston Model'!$I$72,($B$18-2000)+($G56-V$1),0),"Wrong Code in B3"))),IF($B$3="em",$H56*OFFSET('Exponential Model'!$I$72,($B$18-2000)+($G56-V$1),0),IF($B$3="dm",$H56*OFFSET('Dispersion Model'!$I$72,($B$18-2000)+($G56-V$1),0),IF($B$3="pm",$H56*OFFSET('Piston Model'!$I$72,($B$18-2000)+($G56-V$1),0),"Wrong Code in B3")))),0)</f>
        <v>0</v>
      </c>
      <c r="W56">
        <f ca="1">IF(W$1&gt;$G56,IF($B$15="he",IF($B$3="em",$H56*(1-EXP(-0.05599*(W$1-$G56)))*OFFSET('Exponential Model'!$I$72,($B$18-2000)+($G56-W$1),0),IF($B$3="dm",$H56*(1-EXP(-0.05599*(W$1-$G56)))*OFFSET('Dispersion Model'!$I$72,($B$18-2000)+($G56-W$1),0),IF($B$3="pm",$H56*(1-EXP(-0.05599*(W$1-$G56)))*OFFSET('Piston Model'!$I$72,($B$18-2000)+($G56-W$1),0),"Wrong Code in B3"))),IF($B$3="em",$H56*OFFSET('Exponential Model'!$I$72,($B$18-2000)+($G56-W$1),0),IF($B$3="dm",$H56*OFFSET('Dispersion Model'!$I$72,($B$18-2000)+($G56-W$1),0),IF($B$3="pm",$H56*OFFSET('Piston Model'!$I$72,($B$18-2000)+($G56-W$1),0),"Wrong Code in B3")))),0)</f>
        <v>0</v>
      </c>
      <c r="X56">
        <f ca="1">IF(X$1&gt;$G56,IF($B$15="he",IF($B$3="em",$H56*(1-EXP(-0.05599*(X$1-$G56)))*OFFSET('Exponential Model'!$I$72,($B$18-2000)+($G56-X$1),0),IF($B$3="dm",$H56*(1-EXP(-0.05599*(X$1-$G56)))*OFFSET('Dispersion Model'!$I$72,($B$18-2000)+($G56-X$1),0),IF($B$3="pm",$H56*(1-EXP(-0.05599*(X$1-$G56)))*OFFSET('Piston Model'!$I$72,($B$18-2000)+($G56-X$1),0),"Wrong Code in B3"))),IF($B$3="em",$H56*OFFSET('Exponential Model'!$I$72,($B$18-2000)+($G56-X$1),0),IF($B$3="dm",$H56*OFFSET('Dispersion Model'!$I$72,($B$18-2000)+($G56-X$1),0),IF($B$3="pm",$H56*OFFSET('Piston Model'!$I$72,($B$18-2000)+($G56-X$1),0),"Wrong Code in B3")))),0)</f>
        <v>0</v>
      </c>
      <c r="Y56">
        <f ca="1">IF(Y$1&gt;$G56,IF($B$15="he",IF($B$3="em",$H56*(1-EXP(-0.05599*(Y$1-$G56)))*OFFSET('Exponential Model'!$I$72,($B$18-2000)+($G56-Y$1),0),IF($B$3="dm",$H56*(1-EXP(-0.05599*(Y$1-$G56)))*OFFSET('Dispersion Model'!$I$72,($B$18-2000)+($G56-Y$1),0),IF($B$3="pm",$H56*(1-EXP(-0.05599*(Y$1-$G56)))*OFFSET('Piston Model'!$I$72,($B$18-2000)+($G56-Y$1),0),"Wrong Code in B3"))),IF($B$3="em",$H56*OFFSET('Exponential Model'!$I$72,($B$18-2000)+($G56-Y$1),0),IF($B$3="dm",$H56*OFFSET('Dispersion Model'!$I$72,($B$18-2000)+($G56-Y$1),0),IF($B$3="pm",$H56*OFFSET('Piston Model'!$I$72,($B$18-2000)+($G56-Y$1),0),"Wrong Code in B3")))),0)</f>
        <v>0</v>
      </c>
      <c r="Z56">
        <f ca="1">IF(Z$1&gt;$G56,IF($B$15="he",IF($B$3="em",$H56*(1-EXP(-0.05599*(Z$1-$G56)))*OFFSET('Exponential Model'!$I$72,($B$18-2000)+($G56-Z$1),0),IF($B$3="dm",$H56*(1-EXP(-0.05599*(Z$1-$G56)))*OFFSET('Dispersion Model'!$I$72,($B$18-2000)+($G56-Z$1),0),IF($B$3="pm",$H56*(1-EXP(-0.05599*(Z$1-$G56)))*OFFSET('Piston Model'!$I$72,($B$18-2000)+($G56-Z$1),0),"Wrong Code in B3"))),IF($B$3="em",$H56*OFFSET('Exponential Model'!$I$72,($B$18-2000)+($G56-Z$1),0),IF($B$3="dm",$H56*OFFSET('Dispersion Model'!$I$72,($B$18-2000)+($G56-Z$1),0),IF($B$3="pm",$H56*OFFSET('Piston Model'!$I$72,($B$18-2000)+($G56-Z$1),0),"Wrong Code in B3")))),0)</f>
        <v>0</v>
      </c>
      <c r="AA56">
        <f ca="1">IF(AA$1&gt;$G56,IF($B$15="he",IF($B$3="em",$H56*(1-EXP(-0.05599*(AA$1-$G56)))*OFFSET('Exponential Model'!$I$72,($B$18-2000)+($G56-AA$1),0),IF($B$3="dm",$H56*(1-EXP(-0.05599*(AA$1-$G56)))*OFFSET('Dispersion Model'!$I$72,($B$18-2000)+($G56-AA$1),0),IF($B$3="pm",$H56*(1-EXP(-0.05599*(AA$1-$G56)))*OFFSET('Piston Model'!$I$72,($B$18-2000)+($G56-AA$1),0),"Wrong Code in B3"))),IF($B$3="em",$H56*OFFSET('Exponential Model'!$I$72,($B$18-2000)+($G56-AA$1),0),IF($B$3="dm",$H56*OFFSET('Dispersion Model'!$I$72,($B$18-2000)+($G56-AA$1),0),IF($B$3="pm",$H56*OFFSET('Piston Model'!$I$72,($B$18-2000)+($G56-AA$1),0),"Wrong Code in B3")))),0)</f>
        <v>0</v>
      </c>
      <c r="AB56">
        <f ca="1">IF(AB$1&gt;$G56,IF($B$15="he",IF($B$3="em",$H56*(1-EXP(-0.05599*(AB$1-$G56)))*OFFSET('Exponential Model'!$I$72,($B$18-2000)+($G56-AB$1),0),IF($B$3="dm",$H56*(1-EXP(-0.05599*(AB$1-$G56)))*OFFSET('Dispersion Model'!$I$72,($B$18-2000)+($G56-AB$1),0),IF($B$3="pm",$H56*(1-EXP(-0.05599*(AB$1-$G56)))*OFFSET('Piston Model'!$I$72,($B$18-2000)+($G56-AB$1),0),"Wrong Code in B3"))),IF($B$3="em",$H56*OFFSET('Exponential Model'!$I$72,($B$18-2000)+($G56-AB$1),0),IF($B$3="dm",$H56*OFFSET('Dispersion Model'!$I$72,($B$18-2000)+($G56-AB$1),0),IF($B$3="pm",$H56*OFFSET('Piston Model'!$I$72,($B$18-2000)+($G56-AB$1),0),"Wrong Code in B3")))),0)</f>
        <v>0</v>
      </c>
      <c r="AC56">
        <f ca="1">IF(AC$1&gt;$G56,IF($B$15="he",IF($B$3="em",$H56*(1-EXP(-0.05599*(AC$1-$G56)))*OFFSET('Exponential Model'!$I$72,($B$18-2000)+($G56-AC$1),0),IF($B$3="dm",$H56*(1-EXP(-0.05599*(AC$1-$G56)))*OFFSET('Dispersion Model'!$I$72,($B$18-2000)+($G56-AC$1),0),IF($B$3="pm",$H56*(1-EXP(-0.05599*(AC$1-$G56)))*OFFSET('Piston Model'!$I$72,($B$18-2000)+($G56-AC$1),0),"Wrong Code in B3"))),IF($B$3="em",$H56*OFFSET('Exponential Model'!$I$72,($B$18-2000)+($G56-AC$1),0),IF($B$3="dm",$H56*OFFSET('Dispersion Model'!$I$72,($B$18-2000)+($G56-AC$1),0),IF($B$3="pm",$H56*OFFSET('Piston Model'!$I$72,($B$18-2000)+($G56-AC$1),0),"Wrong Code in B3")))),0)</f>
        <v>0</v>
      </c>
      <c r="AD56">
        <f ca="1">IF(AD$1&gt;$G56,IF($B$15="he",IF($B$3="em",$H56*(1-EXP(-0.05599*(AD$1-$G56)))*OFFSET('Exponential Model'!$I$72,($B$18-2000)+($G56-AD$1),0),IF($B$3="dm",$H56*(1-EXP(-0.05599*(AD$1-$G56)))*OFFSET('Dispersion Model'!$I$72,($B$18-2000)+($G56-AD$1),0),IF($B$3="pm",$H56*(1-EXP(-0.05599*(AD$1-$G56)))*OFFSET('Piston Model'!$I$72,($B$18-2000)+($G56-AD$1),0),"Wrong Code in B3"))),IF($B$3="em",$H56*OFFSET('Exponential Model'!$I$72,($B$18-2000)+($G56-AD$1),0),IF($B$3="dm",$H56*OFFSET('Dispersion Model'!$I$72,($B$18-2000)+($G56-AD$1),0),IF($B$3="pm",$H56*OFFSET('Piston Model'!$I$72,($B$18-2000)+($G56-AD$1),0),"Wrong Code in B3")))),0)</f>
        <v>0</v>
      </c>
      <c r="AE56">
        <f ca="1">IF(AE$1&gt;$G56,IF($B$15="he",IF($B$3="em",$H56*(1-EXP(-0.05599*(AE$1-$G56)))*OFFSET('Exponential Model'!$I$72,($B$18-2000)+($G56-AE$1),0),IF($B$3="dm",$H56*(1-EXP(-0.05599*(AE$1-$G56)))*OFFSET('Dispersion Model'!$I$72,($B$18-2000)+($G56-AE$1),0),IF($B$3="pm",$H56*(1-EXP(-0.05599*(AE$1-$G56)))*OFFSET('Piston Model'!$I$72,($B$18-2000)+($G56-AE$1),0),"Wrong Code in B3"))),IF($B$3="em",$H56*OFFSET('Exponential Model'!$I$72,($B$18-2000)+($G56-AE$1),0),IF($B$3="dm",$H56*OFFSET('Dispersion Model'!$I$72,($B$18-2000)+($G56-AE$1),0),IF($B$3="pm",$H56*OFFSET('Piston Model'!$I$72,($B$18-2000)+($G56-AE$1),0),"Wrong Code in B3")))),0)</f>
        <v>0</v>
      </c>
      <c r="AF56">
        <f ca="1">IF(AF$1&gt;$G56,IF($B$15="he",IF($B$3="em",$H56*(1-EXP(-0.05599*(AF$1-$G56)))*OFFSET('Exponential Model'!$I$72,($B$18-2000)+($G56-AF$1),0),IF($B$3="dm",$H56*(1-EXP(-0.05599*(AF$1-$G56)))*OFFSET('Dispersion Model'!$I$72,($B$18-2000)+($G56-AF$1),0),IF($B$3="pm",$H56*(1-EXP(-0.05599*(AF$1-$G56)))*OFFSET('Piston Model'!$I$72,($B$18-2000)+($G56-AF$1),0),"Wrong Code in B3"))),IF($B$3="em",$H56*OFFSET('Exponential Model'!$I$72,($B$18-2000)+($G56-AF$1),0),IF($B$3="dm",$H56*OFFSET('Dispersion Model'!$I$72,($B$18-2000)+($G56-AF$1),0),IF($B$3="pm",$H56*OFFSET('Piston Model'!$I$72,($B$18-2000)+($G56-AF$1),0),"Wrong Code in B3")))),0)</f>
        <v>0</v>
      </c>
      <c r="AG56">
        <f ca="1">IF(AG$1&gt;$G56,IF($B$15="he",IF($B$3="em",$H56*(1-EXP(-0.05599*(AG$1-$G56)))*OFFSET('Exponential Model'!$I$72,($B$18-2000)+($G56-AG$1),0),IF($B$3="dm",$H56*(1-EXP(-0.05599*(AG$1-$G56)))*OFFSET('Dispersion Model'!$I$72,($B$18-2000)+($G56-AG$1),0),IF($B$3="pm",$H56*(1-EXP(-0.05599*(AG$1-$G56)))*OFFSET('Piston Model'!$I$72,($B$18-2000)+($G56-AG$1),0),"Wrong Code in B3"))),IF($B$3="em",$H56*OFFSET('Exponential Model'!$I$72,($B$18-2000)+($G56-AG$1),0),IF($B$3="dm",$H56*OFFSET('Dispersion Model'!$I$72,($B$18-2000)+($G56-AG$1),0),IF($B$3="pm",$H56*OFFSET('Piston Model'!$I$72,($B$18-2000)+($G56-AG$1),0),"Wrong Code in B3")))),0)</f>
        <v>0</v>
      </c>
      <c r="AH56">
        <f ca="1">IF(AH$1&gt;$G56,IF($B$15="he",IF($B$3="em",$H56*(1-EXP(-0.05599*(AH$1-$G56)))*OFFSET('Exponential Model'!$I$72,($B$18-2000)+($G56-AH$1),0),IF($B$3="dm",$H56*(1-EXP(-0.05599*(AH$1-$G56)))*OFFSET('Dispersion Model'!$I$72,($B$18-2000)+($G56-AH$1),0),IF($B$3="pm",$H56*(1-EXP(-0.05599*(AH$1-$G56)))*OFFSET('Piston Model'!$I$72,($B$18-2000)+($G56-AH$1),0),"Wrong Code in B3"))),IF($B$3="em",$H56*OFFSET('Exponential Model'!$I$72,($B$18-2000)+($G56-AH$1),0),IF($B$3="dm",$H56*OFFSET('Dispersion Model'!$I$72,($B$18-2000)+($G56-AH$1),0),IF($B$3="pm",$H56*OFFSET('Piston Model'!$I$72,($B$18-2000)+($G56-AH$1),0),"Wrong Code in B3")))),0)</f>
        <v>0</v>
      </c>
      <c r="AI56">
        <f ca="1">IF(AI$1&gt;$G56,IF($B$15="he",IF($B$3="em",$H56*(1-EXP(-0.05599*(AI$1-$G56)))*OFFSET('Exponential Model'!$I$72,($B$18-2000)+($G56-AI$1),0),IF($B$3="dm",$H56*(1-EXP(-0.05599*(AI$1-$G56)))*OFFSET('Dispersion Model'!$I$72,($B$18-2000)+($G56-AI$1),0),IF($B$3="pm",$H56*(1-EXP(-0.05599*(AI$1-$G56)))*OFFSET('Piston Model'!$I$72,($B$18-2000)+($G56-AI$1),0),"Wrong Code in B3"))),IF($B$3="em",$H56*OFFSET('Exponential Model'!$I$72,($B$18-2000)+($G56-AI$1),0),IF($B$3="dm",$H56*OFFSET('Dispersion Model'!$I$72,($B$18-2000)+($G56-AI$1),0),IF($B$3="pm",$H56*OFFSET('Piston Model'!$I$72,($B$18-2000)+($G56-AI$1),0),"Wrong Code in B3")))),0)</f>
        <v>0</v>
      </c>
      <c r="AJ56">
        <f ca="1">IF(AJ$1&gt;$G56,IF($B$15="he",IF($B$3="em",$H56*(1-EXP(-0.05599*(AJ$1-$G56)))*OFFSET('Exponential Model'!$I$72,($B$18-2000)+($G56-AJ$1),0),IF($B$3="dm",$H56*(1-EXP(-0.05599*(AJ$1-$G56)))*OFFSET('Dispersion Model'!$I$72,($B$18-2000)+($G56-AJ$1),0),IF($B$3="pm",$H56*(1-EXP(-0.05599*(AJ$1-$G56)))*OFFSET('Piston Model'!$I$72,($B$18-2000)+($G56-AJ$1),0),"Wrong Code in B3"))),IF($B$3="em",$H56*OFFSET('Exponential Model'!$I$72,($B$18-2000)+($G56-AJ$1),0),IF($B$3="dm",$H56*OFFSET('Dispersion Model'!$I$72,($B$18-2000)+($G56-AJ$1),0),IF($B$3="pm",$H56*OFFSET('Piston Model'!$I$72,($B$18-2000)+($G56-AJ$1),0),"Wrong Code in B3")))),0)</f>
        <v>0</v>
      </c>
      <c r="AK56">
        <f ca="1">IF(AK$1&gt;$G56,IF($B$15="he",IF($B$3="em",$H56*(1-EXP(-0.05599*(AK$1-$G56)))*OFFSET('Exponential Model'!$I$72,($B$18-2000)+($G56-AK$1),0),IF($B$3="dm",$H56*(1-EXP(-0.05599*(AK$1-$G56)))*OFFSET('Dispersion Model'!$I$72,($B$18-2000)+($G56-AK$1),0),IF($B$3="pm",$H56*(1-EXP(-0.05599*(AK$1-$G56)))*OFFSET('Piston Model'!$I$72,($B$18-2000)+($G56-AK$1),0),"Wrong Code in B3"))),IF($B$3="em",$H56*OFFSET('Exponential Model'!$I$72,($B$18-2000)+($G56-AK$1),0),IF($B$3="dm",$H56*OFFSET('Dispersion Model'!$I$72,($B$18-2000)+($G56-AK$1),0),IF($B$3="pm",$H56*OFFSET('Piston Model'!$I$72,($B$18-2000)+($G56-AK$1),0),"Wrong Code in B3")))),0)</f>
        <v>0</v>
      </c>
      <c r="AL56">
        <f ca="1">IF(AL$1&gt;$G56,IF($B$15="he",IF($B$3="em",$H56*(1-EXP(-0.05599*(AL$1-$G56)))*OFFSET('Exponential Model'!$I$72,($B$18-2000)+($G56-AL$1),0),IF($B$3="dm",$H56*(1-EXP(-0.05599*(AL$1-$G56)))*OFFSET('Dispersion Model'!$I$72,($B$18-2000)+($G56-AL$1),0),IF($B$3="pm",$H56*(1-EXP(-0.05599*(AL$1-$G56)))*OFFSET('Piston Model'!$I$72,($B$18-2000)+($G56-AL$1),0),"Wrong Code in B3"))),IF($B$3="em",$H56*OFFSET('Exponential Model'!$I$72,($B$18-2000)+($G56-AL$1),0),IF($B$3="dm",$H56*OFFSET('Dispersion Model'!$I$72,($B$18-2000)+($G56-AL$1),0),IF($B$3="pm",$H56*OFFSET('Piston Model'!$I$72,($B$18-2000)+($G56-AL$1),0),"Wrong Code in B3")))),0)</f>
        <v>0</v>
      </c>
      <c r="AM56">
        <f ca="1">IF(AM$1&gt;$G56,IF($B$15="he",IF($B$3="em",$H56*(1-EXP(-0.05599*(AM$1-$G56)))*OFFSET('Exponential Model'!$I$72,($B$18-2000)+($G56-AM$1),0),IF($B$3="dm",$H56*(1-EXP(-0.05599*(AM$1-$G56)))*OFFSET('Dispersion Model'!$I$72,($B$18-2000)+($G56-AM$1),0),IF($B$3="pm",$H56*(1-EXP(-0.05599*(AM$1-$G56)))*OFFSET('Piston Model'!$I$72,($B$18-2000)+($G56-AM$1),0),"Wrong Code in B3"))),IF($B$3="em",$H56*OFFSET('Exponential Model'!$I$72,($B$18-2000)+($G56-AM$1),0),IF($B$3="dm",$H56*OFFSET('Dispersion Model'!$I$72,($B$18-2000)+($G56-AM$1),0),IF($B$3="pm",$H56*OFFSET('Piston Model'!$I$72,($B$18-2000)+($G56-AM$1),0),"Wrong Code in B3")))),0)</f>
        <v>0</v>
      </c>
      <c r="AN56">
        <f ca="1">IF(AN$1&gt;$G56,IF($B$15="he",IF($B$3="em",$H56*(1-EXP(-0.05599*(AN$1-$G56)))*OFFSET('Exponential Model'!$I$72,($B$18-2000)+($G56-AN$1),0),IF($B$3="dm",$H56*(1-EXP(-0.05599*(AN$1-$G56)))*OFFSET('Dispersion Model'!$I$72,($B$18-2000)+($G56-AN$1),0),IF($B$3="pm",$H56*(1-EXP(-0.05599*(AN$1-$G56)))*OFFSET('Piston Model'!$I$72,($B$18-2000)+($G56-AN$1),0),"Wrong Code in B3"))),IF($B$3="em",$H56*OFFSET('Exponential Model'!$I$72,($B$18-2000)+($G56-AN$1),0),IF($B$3="dm",$H56*OFFSET('Dispersion Model'!$I$72,($B$18-2000)+($G56-AN$1),0),IF($B$3="pm",$H56*OFFSET('Piston Model'!$I$72,($B$18-2000)+($G56-AN$1),0),"Wrong Code in B3")))),0)</f>
        <v>0</v>
      </c>
      <c r="AO56">
        <f ca="1">IF(AO$1&gt;$G56,IF($B$15="he",IF($B$3="em",$H56*(1-EXP(-0.05599*(AO$1-$G56)))*OFFSET('Exponential Model'!$I$72,($B$18-2000)+($G56-AO$1),0),IF($B$3="dm",$H56*(1-EXP(-0.05599*(AO$1-$G56)))*OFFSET('Dispersion Model'!$I$72,($B$18-2000)+($G56-AO$1),0),IF($B$3="pm",$H56*(1-EXP(-0.05599*(AO$1-$G56)))*OFFSET('Piston Model'!$I$72,($B$18-2000)+($G56-AO$1),0),"Wrong Code in B3"))),IF($B$3="em",$H56*OFFSET('Exponential Model'!$I$72,($B$18-2000)+($G56-AO$1),0),IF($B$3="dm",$H56*OFFSET('Dispersion Model'!$I$72,($B$18-2000)+($G56-AO$1),0),IF($B$3="pm",$H56*OFFSET('Piston Model'!$I$72,($B$18-2000)+($G56-AO$1),0),"Wrong Code in B3")))),0)</f>
        <v>0</v>
      </c>
      <c r="AP56">
        <f ca="1">IF(AP$1&gt;$G56,IF($B$15="he",IF($B$3="em",$H56*(1-EXP(-0.05599*(AP$1-$G56)))*OFFSET('Exponential Model'!$I$72,($B$18-2000)+($G56-AP$1),0),IF($B$3="dm",$H56*(1-EXP(-0.05599*(AP$1-$G56)))*OFFSET('Dispersion Model'!$I$72,($B$18-2000)+($G56-AP$1),0),IF($B$3="pm",$H56*(1-EXP(-0.05599*(AP$1-$G56)))*OFFSET('Piston Model'!$I$72,($B$18-2000)+($G56-AP$1),0),"Wrong Code in B3"))),IF($B$3="em",$H56*OFFSET('Exponential Model'!$I$72,($B$18-2000)+($G56-AP$1),0),IF($B$3="dm",$H56*OFFSET('Dispersion Model'!$I$72,($B$18-2000)+($G56-AP$1),0),IF($B$3="pm",$H56*OFFSET('Piston Model'!$I$72,($B$18-2000)+($G56-AP$1),0),"Wrong Code in B3")))),0)</f>
        <v>0</v>
      </c>
      <c r="AQ56">
        <f ca="1">IF(AQ$1&gt;$G56,IF($B$15="he",IF($B$3="em",$H56*(1-EXP(-0.05599*(AQ$1-$G56)))*OFFSET('Exponential Model'!$I$72,($B$18-2000)+($G56-AQ$1),0),IF($B$3="dm",$H56*(1-EXP(-0.05599*(AQ$1-$G56)))*OFFSET('Dispersion Model'!$I$72,($B$18-2000)+($G56-AQ$1),0),IF($B$3="pm",$H56*(1-EXP(-0.05599*(AQ$1-$G56)))*OFFSET('Piston Model'!$I$72,($B$18-2000)+($G56-AQ$1),0),"Wrong Code in B3"))),IF($B$3="em",$H56*OFFSET('Exponential Model'!$I$72,($B$18-2000)+($G56-AQ$1),0),IF($B$3="dm",$H56*OFFSET('Dispersion Model'!$I$72,($B$18-2000)+($G56-AQ$1),0),IF($B$3="pm",$H56*OFFSET('Piston Model'!$I$72,($B$18-2000)+($G56-AQ$1),0),"Wrong Code in B3")))),0)</f>
        <v>0</v>
      </c>
      <c r="AR56">
        <f ca="1">IF(AR$1&gt;$G56,IF($B$15="he",IF($B$3="em",$H56*(1-EXP(-0.05599*(AR$1-$G56)))*OFFSET('Exponential Model'!$I$72,($B$18-2000)+($G56-AR$1),0),IF($B$3="dm",$H56*(1-EXP(-0.05599*(AR$1-$G56)))*OFFSET('Dispersion Model'!$I$72,($B$18-2000)+($G56-AR$1),0),IF($B$3="pm",$H56*(1-EXP(-0.05599*(AR$1-$G56)))*OFFSET('Piston Model'!$I$72,($B$18-2000)+($G56-AR$1),0),"Wrong Code in B3"))),IF($B$3="em",$H56*OFFSET('Exponential Model'!$I$72,($B$18-2000)+($G56-AR$1),0),IF($B$3="dm",$H56*OFFSET('Dispersion Model'!$I$72,($B$18-2000)+($G56-AR$1),0),IF($B$3="pm",$H56*OFFSET('Piston Model'!$I$72,($B$18-2000)+($G56-AR$1),0),"Wrong Code in B3")))),0)</f>
        <v>0</v>
      </c>
      <c r="AS56">
        <f ca="1">IF(AS$1&gt;$G56,IF($B$15="he",IF($B$3="em",$H56*(1-EXP(-0.05599*(AS$1-$G56)))*OFFSET('Exponential Model'!$I$72,($B$18-2000)+($G56-AS$1),0),IF($B$3="dm",$H56*(1-EXP(-0.05599*(AS$1-$G56)))*OFFSET('Dispersion Model'!$I$72,($B$18-2000)+($G56-AS$1),0),IF($B$3="pm",$H56*(1-EXP(-0.05599*(AS$1-$G56)))*OFFSET('Piston Model'!$I$72,($B$18-2000)+($G56-AS$1),0),"Wrong Code in B3"))),IF($B$3="em",$H56*OFFSET('Exponential Model'!$I$72,($B$18-2000)+($G56-AS$1),0),IF($B$3="dm",$H56*OFFSET('Dispersion Model'!$I$72,($B$18-2000)+($G56-AS$1),0),IF($B$3="pm",$H56*OFFSET('Piston Model'!$I$72,($B$18-2000)+($G56-AS$1),0),"Wrong Code in B3")))),0)</f>
        <v>0</v>
      </c>
      <c r="AT56">
        <f ca="1">IF(AT$1&gt;$G56,IF($B$15="he",IF($B$3="em",$H56*(1-EXP(-0.05599*(AT$1-$G56)))*OFFSET('Exponential Model'!$I$72,($B$18-2000)+($G56-AT$1),0),IF($B$3="dm",$H56*(1-EXP(-0.05599*(AT$1-$G56)))*OFFSET('Dispersion Model'!$I$72,($B$18-2000)+($G56-AT$1),0),IF($B$3="pm",$H56*(1-EXP(-0.05599*(AT$1-$G56)))*OFFSET('Piston Model'!$I$72,($B$18-2000)+($G56-AT$1),0),"Wrong Code in B3"))),IF($B$3="em",$H56*OFFSET('Exponential Model'!$I$72,($B$18-2000)+($G56-AT$1),0),IF($B$3="dm",$H56*OFFSET('Dispersion Model'!$I$72,($B$18-2000)+($G56-AT$1),0),IF($B$3="pm",$H56*OFFSET('Piston Model'!$I$72,($B$18-2000)+($G56-AT$1),0),"Wrong Code in B3")))),0)</f>
        <v>0</v>
      </c>
      <c r="AU56">
        <f ca="1">IF(AU$1&gt;$G56,IF($B$15="he",IF($B$3="em",$H56*(1-EXP(-0.05599*(AU$1-$G56)))*OFFSET('Exponential Model'!$I$72,($B$18-2000)+($G56-AU$1),0),IF($B$3="dm",$H56*(1-EXP(-0.05599*(AU$1-$G56)))*OFFSET('Dispersion Model'!$I$72,($B$18-2000)+($G56-AU$1),0),IF($B$3="pm",$H56*(1-EXP(-0.05599*(AU$1-$G56)))*OFFSET('Piston Model'!$I$72,($B$18-2000)+($G56-AU$1),0),"Wrong Code in B3"))),IF($B$3="em",$H56*OFFSET('Exponential Model'!$I$72,($B$18-2000)+($G56-AU$1),0),IF($B$3="dm",$H56*OFFSET('Dispersion Model'!$I$72,($B$18-2000)+($G56-AU$1),0),IF($B$3="pm",$H56*OFFSET('Piston Model'!$I$72,($B$18-2000)+($G56-AU$1),0),"Wrong Code in B3")))),0)</f>
        <v>0</v>
      </c>
      <c r="AV56">
        <f ca="1">IF(AV$1&gt;$G56,IF($B$15="he",IF($B$3="em",$H56*(1-EXP(-0.05599*(AV$1-$G56)))*OFFSET('Exponential Model'!$I$72,($B$18-2000)+($G56-AV$1),0),IF($B$3="dm",$H56*(1-EXP(-0.05599*(AV$1-$G56)))*OFFSET('Dispersion Model'!$I$72,($B$18-2000)+($G56-AV$1),0),IF($B$3="pm",$H56*(1-EXP(-0.05599*(AV$1-$G56)))*OFFSET('Piston Model'!$I$72,($B$18-2000)+($G56-AV$1),0),"Wrong Code in B3"))),IF($B$3="em",$H56*OFFSET('Exponential Model'!$I$72,($B$18-2000)+($G56-AV$1),0),IF($B$3="dm",$H56*OFFSET('Dispersion Model'!$I$72,($B$18-2000)+($G56-AV$1),0),IF($B$3="pm",$H56*OFFSET('Piston Model'!$I$72,($B$18-2000)+($G56-AV$1),0),"Wrong Code in B3")))),0)</f>
        <v>0</v>
      </c>
      <c r="AW56">
        <f ca="1">IF(AW$1&gt;$G56,IF($B$15="he",IF($B$3="em",$H56*(1-EXP(-0.05599*(AW$1-$G56)))*OFFSET('Exponential Model'!$I$72,($B$18-2000)+($G56-AW$1),0),IF($B$3="dm",$H56*(1-EXP(-0.05599*(AW$1-$G56)))*OFFSET('Dispersion Model'!$I$72,($B$18-2000)+($G56-AW$1),0),IF($B$3="pm",$H56*(1-EXP(-0.05599*(AW$1-$G56)))*OFFSET('Piston Model'!$I$72,($B$18-2000)+($G56-AW$1),0),"Wrong Code in B3"))),IF($B$3="em",$H56*OFFSET('Exponential Model'!$I$72,($B$18-2000)+($G56-AW$1),0),IF($B$3="dm",$H56*OFFSET('Dispersion Model'!$I$72,($B$18-2000)+($G56-AW$1),0),IF($B$3="pm",$H56*OFFSET('Piston Model'!$I$72,($B$18-2000)+($G56-AW$1),0),"Wrong Code in B3")))),0)</f>
        <v>0</v>
      </c>
      <c r="AX56">
        <f ca="1">IF(AX$1&gt;$G56,IF($B$15="he",IF($B$3="em",$H56*(1-EXP(-0.05599*(AX$1-$G56)))*OFFSET('Exponential Model'!$I$72,($B$18-2000)+($G56-AX$1),0),IF($B$3="dm",$H56*(1-EXP(-0.05599*(AX$1-$G56)))*OFFSET('Dispersion Model'!$I$72,($B$18-2000)+($G56-AX$1),0),IF($B$3="pm",$H56*(1-EXP(-0.05599*(AX$1-$G56)))*OFFSET('Piston Model'!$I$72,($B$18-2000)+($G56-AX$1),0),"Wrong Code in B3"))),IF($B$3="em",$H56*OFFSET('Exponential Model'!$I$72,($B$18-2000)+($G56-AX$1),0),IF($B$3="dm",$H56*OFFSET('Dispersion Model'!$I$72,($B$18-2000)+($G56-AX$1),0),IF($B$3="pm",$H56*OFFSET('Piston Model'!$I$72,($B$18-2000)+($G56-AX$1),0),"Wrong Code in B3")))),0)</f>
        <v>0</v>
      </c>
      <c r="AY56">
        <f ca="1">IF(AY$1&gt;$G56,IF($B$15="he",IF($B$3="em",$H56*(1-EXP(-0.05599*(AY$1-$G56)))*OFFSET('Exponential Model'!$I$72,($B$18-2000)+($G56-AY$1),0),IF($B$3="dm",$H56*(1-EXP(-0.05599*(AY$1-$G56)))*OFFSET('Dispersion Model'!$I$72,($B$18-2000)+($G56-AY$1),0),IF($B$3="pm",$H56*(1-EXP(-0.05599*(AY$1-$G56)))*OFFSET('Piston Model'!$I$72,($B$18-2000)+($G56-AY$1),0),"Wrong Code in B3"))),IF($B$3="em",$H56*OFFSET('Exponential Model'!$I$72,($B$18-2000)+($G56-AY$1),0),IF($B$3="dm",$H56*OFFSET('Dispersion Model'!$I$72,($B$18-2000)+($G56-AY$1),0),IF($B$3="pm",$H56*OFFSET('Piston Model'!$I$72,($B$18-2000)+($G56-AY$1),0),"Wrong Code in B3")))),0)</f>
        <v>0</v>
      </c>
      <c r="AZ56">
        <f ca="1">IF(AZ$1&gt;$G56,IF($B$15="he",IF($B$3="em",$H56*(1-EXP(-0.05599*(AZ$1-$G56)))*OFFSET('Exponential Model'!$I$72,($B$18-2000)+($G56-AZ$1),0),IF($B$3="dm",$H56*(1-EXP(-0.05599*(AZ$1-$G56)))*OFFSET('Dispersion Model'!$I$72,($B$18-2000)+($G56-AZ$1),0),IF($B$3="pm",$H56*(1-EXP(-0.05599*(AZ$1-$G56)))*OFFSET('Piston Model'!$I$72,($B$18-2000)+($G56-AZ$1),0),"Wrong Code in B3"))),IF($B$3="em",$H56*OFFSET('Exponential Model'!$I$72,($B$18-2000)+($G56-AZ$1),0),IF($B$3="dm",$H56*OFFSET('Dispersion Model'!$I$72,($B$18-2000)+($G56-AZ$1),0),IF($B$3="pm",$H56*OFFSET('Piston Model'!$I$72,($B$18-2000)+($G56-AZ$1),0),"Wrong Code in B3")))),0)</f>
        <v>0</v>
      </c>
      <c r="BA56">
        <f ca="1">IF(BA$1&gt;$G56,IF($B$15="he",IF($B$3="em",$H56*(1-EXP(-0.05599*(BA$1-$G56)))*OFFSET('Exponential Model'!$I$72,($B$18-2000)+($G56-BA$1),0),IF($B$3="dm",$H56*(1-EXP(-0.05599*(BA$1-$G56)))*OFFSET('Dispersion Model'!$I$72,($B$18-2000)+($G56-BA$1),0),IF($B$3="pm",$H56*(1-EXP(-0.05599*(BA$1-$G56)))*OFFSET('Piston Model'!$I$72,($B$18-2000)+($G56-BA$1),0),"Wrong Code in B3"))),IF($B$3="em",$H56*OFFSET('Exponential Model'!$I$72,($B$18-2000)+($G56-BA$1),0),IF($B$3="dm",$H56*OFFSET('Dispersion Model'!$I$72,($B$18-2000)+($G56-BA$1),0),IF($B$3="pm",$H56*OFFSET('Piston Model'!$I$72,($B$18-2000)+($G56-BA$1),0),"Wrong Code in B3")))),0)</f>
        <v>377</v>
      </c>
      <c r="BB56">
        <f ca="1">IF(BB$1&gt;$G56,IF($B$15="he",IF($B$3="em",$H56*(1-EXP(-0.05599*(BB$1-$G56)))*OFFSET('Exponential Model'!$I$72,($B$18-2000)+($G56-BB$1),0),IF($B$3="dm",$H56*(1-EXP(-0.05599*(BB$1-$G56)))*OFFSET('Dispersion Model'!$I$72,($B$18-2000)+($G56-BB$1),0),IF($B$3="pm",$H56*(1-EXP(-0.05599*(BB$1-$G56)))*OFFSET('Piston Model'!$I$72,($B$18-2000)+($G56-BB$1),0),"Wrong Code in B3"))),IF($B$3="em",$H56*OFFSET('Exponential Model'!$I$72,($B$18-2000)+($G56-BB$1),0),IF($B$3="dm",$H56*OFFSET('Dispersion Model'!$I$72,($B$18-2000)+($G56-BB$1),0),IF($B$3="pm",$H56*OFFSET('Piston Model'!$I$72,($B$18-2000)+($G56-BB$1),0),"Wrong Code in B3")))),0)</f>
        <v>0</v>
      </c>
      <c r="BC56">
        <f ca="1">IF(BC$1&gt;$G56,IF($B$15="he",IF($B$3="em",$H56*(1-EXP(-0.05599*(BC$1-$G56)))*OFFSET('Exponential Model'!$I$72,($B$18-2000)+($G56-BC$1),0),IF($B$3="dm",$H56*(1-EXP(-0.05599*(BC$1-$G56)))*OFFSET('Dispersion Model'!$I$72,($B$18-2000)+($G56-BC$1),0),IF($B$3="pm",$H56*(1-EXP(-0.05599*(BC$1-$G56)))*OFFSET('Piston Model'!$I$72,($B$18-2000)+($G56-BC$1),0),"Wrong Code in B3"))),IF($B$3="em",$H56*OFFSET('Exponential Model'!$I$72,($B$18-2000)+($G56-BC$1),0),IF($B$3="dm",$H56*OFFSET('Dispersion Model'!$I$72,($B$18-2000)+($G56-BC$1),0),IF($B$3="pm",$H56*OFFSET('Piston Model'!$I$72,($B$18-2000)+($G56-BC$1),0),"Wrong Code in B3")))),0)</f>
        <v>0</v>
      </c>
      <c r="BD56">
        <f ca="1">IF(BD$1&gt;$G56,IF($B$15="he",IF($B$3="em",$H56*(1-EXP(-0.05599*(BD$1-$G56)))*OFFSET('Exponential Model'!$I$72,($B$18-2000)+($G56-BD$1),0),IF($B$3="dm",$H56*(1-EXP(-0.05599*(BD$1-$G56)))*OFFSET('Dispersion Model'!$I$72,($B$18-2000)+($G56-BD$1),0),IF($B$3="pm",$H56*(1-EXP(-0.05599*(BD$1-$G56)))*OFFSET('Piston Model'!$I$72,($B$18-2000)+($G56-BD$1),0),"Wrong Code in B3"))),IF($B$3="em",$H56*OFFSET('Exponential Model'!$I$72,($B$18-2000)+($G56-BD$1),0),IF($B$3="dm",$H56*OFFSET('Dispersion Model'!$I$72,($B$18-2000)+($G56-BD$1),0),IF($B$3="pm",$H56*OFFSET('Piston Model'!$I$72,($B$18-2000)+($G56-BD$1),0),"Wrong Code in B3")))),0)</f>
        <v>0</v>
      </c>
      <c r="BE56">
        <f ca="1">IF(BE$1&gt;$G56,IF($B$15="he",IF($B$3="em",$H56*(1-EXP(-0.05599*(BE$1-$G56)))*OFFSET('Exponential Model'!$I$72,($B$18-2000)+($G56-BE$1),0),IF($B$3="dm",$H56*(1-EXP(-0.05599*(BE$1-$G56)))*OFFSET('Dispersion Model'!$I$72,($B$18-2000)+($G56-BE$1),0),IF($B$3="pm",$H56*(1-EXP(-0.05599*(BE$1-$G56)))*OFFSET('Piston Model'!$I$72,($B$18-2000)+($G56-BE$1),0),"Wrong Code in B3"))),IF($B$3="em",$H56*OFFSET('Exponential Model'!$I$72,($B$18-2000)+($G56-BE$1),0),IF($B$3="dm",$H56*OFFSET('Dispersion Model'!$I$72,($B$18-2000)+($G56-BE$1),0),IF($B$3="pm",$H56*OFFSET('Piston Model'!$I$72,($B$18-2000)+($G56-BE$1),0),"Wrong Code in B3")))),0)</f>
        <v>0</v>
      </c>
      <c r="BF56">
        <f ca="1">IF(BF$1&gt;$G56,IF($B$15="he",IF($B$3="em",$H56*(1-EXP(-0.05599*(BF$1-$G56)))*OFFSET('Exponential Model'!$I$72,($B$18-2000)+($G56-BF$1),0),IF($B$3="dm",$H56*(1-EXP(-0.05599*(BF$1-$G56)))*OFFSET('Dispersion Model'!$I$72,($B$18-2000)+($G56-BF$1),0),IF($B$3="pm",$H56*(1-EXP(-0.05599*(BF$1-$G56)))*OFFSET('Piston Model'!$I$72,($B$18-2000)+($G56-BF$1),0),"Wrong Code in B3"))),IF($B$3="em",$H56*OFFSET('Exponential Model'!$I$72,($B$18-2000)+($G56-BF$1),0),IF($B$3="dm",$H56*OFFSET('Dispersion Model'!$I$72,($B$18-2000)+($G56-BF$1),0),IF($B$3="pm",$H56*OFFSET('Piston Model'!$I$72,($B$18-2000)+($G56-BF$1),0),"Wrong Code in B3")))),0)</f>
        <v>0</v>
      </c>
      <c r="BG56">
        <f ca="1">IF(BG$1&gt;$G56,IF($B$15="he",IF($B$3="em",$H56*(1-EXP(-0.05599*(BG$1-$G56)))*OFFSET('Exponential Model'!$I$72,($B$18-2000)+($G56-BG$1),0),IF($B$3="dm",$H56*(1-EXP(-0.05599*(BG$1-$G56)))*OFFSET('Dispersion Model'!$I$72,($B$18-2000)+($G56-BG$1),0),IF($B$3="pm",$H56*(1-EXP(-0.05599*(BG$1-$G56)))*OFFSET('Piston Model'!$I$72,($B$18-2000)+($G56-BG$1),0),"Wrong Code in B3"))),IF($B$3="em",$H56*OFFSET('Exponential Model'!$I$72,($B$18-2000)+($G56-BG$1),0),IF($B$3="dm",$H56*OFFSET('Dispersion Model'!$I$72,($B$18-2000)+($G56-BG$1),0),IF($B$3="pm",$H56*OFFSET('Piston Model'!$I$72,($B$18-2000)+($G56-BG$1),0),"Wrong Code in B3")))),0)</f>
        <v>0</v>
      </c>
    </row>
    <row r="57" spans="7:59" x14ac:dyDescent="0.15">
      <c r="G57">
        <v>1985</v>
      </c>
      <c r="H57">
        <f>IF($B$15="tr",'Tritium Input'!H66,IF($B$15="cfc",'CFC Input'!H66,IF($B$15="kr",'85Kr Input'!H66,IF($B$15="he",'Tritium Input'!H66,"Wrong Code in B12!"))))</f>
        <v>394.1</v>
      </c>
      <c r="I57">
        <f ca="1">IF(I$1&gt;$G57,IF($B$15="he",IF($B$3="em",$H57*(1-EXP(-0.05599*(I$1-$G57)))*OFFSET('Exponential Model'!$I$72,($B$18-2000)+($G57-I$1),0),IF($B$3="dm",$H57*(1-EXP(-0.05599*(I$1-$G57)))*OFFSET('Dispersion Model'!$I$72,($B$18-2000)+($G57-I$1),0),IF($B$3="pm",$H57*(1-EXP(-0.05599*(I$1-$G57)))*OFFSET('Piston Model'!$I$72,($B$18-2000)+($G57-I$1),0),"Wrong Code in B3"))),IF($B$3="em",$H57*OFFSET('Exponential Model'!$I$72,($B$18-2000)+($G57-I$1),0),IF($B$3="dm",$H57*OFFSET('Dispersion Model'!$I$72,($B$18-2000)+($G57-I$1),0),IF($B$3="pm",$H57*OFFSET('Piston Model'!$I$72,($B$18-2000)+($G57-I$1),0),"Wrong Code in B3")))),0)</f>
        <v>0</v>
      </c>
      <c r="J57">
        <f ca="1">IF(J$1&gt;$G57,IF($B$15="he",IF($B$3="em",$H57*(1-EXP(-0.05599*(J$1-$G57)))*OFFSET('Exponential Model'!$I$72,($B$18-2000)+($G57-J$1),0),IF($B$3="dm",$H57*(1-EXP(-0.05599*(J$1-$G57)))*OFFSET('Dispersion Model'!$I$72,($B$18-2000)+($G57-J$1),0),IF($B$3="pm",$H57*(1-EXP(-0.05599*(J$1-$G57)))*OFFSET('Piston Model'!$I$72,($B$18-2000)+($G57-J$1),0),"Wrong Code in B3"))),IF($B$3="em",$H57*OFFSET('Exponential Model'!$I$72,($B$18-2000)+($G57-J$1),0),IF($B$3="dm",$H57*OFFSET('Dispersion Model'!$I$72,($B$18-2000)+($G57-J$1),0),IF($B$3="pm",$H57*OFFSET('Piston Model'!$I$72,($B$18-2000)+($G57-J$1),0),"Wrong Code in B3")))),0)</f>
        <v>0</v>
      </c>
      <c r="K57">
        <f ca="1">IF(K$1&gt;$G57,IF($B$15="he",IF($B$3="em",$H57*(1-EXP(-0.05599*(K$1-$G57)))*OFFSET('Exponential Model'!$I$72,($B$18-2000)+($G57-K$1),0),IF($B$3="dm",$H57*(1-EXP(-0.05599*(K$1-$G57)))*OFFSET('Dispersion Model'!$I$72,($B$18-2000)+($G57-K$1),0),IF($B$3="pm",$H57*(1-EXP(-0.05599*(K$1-$G57)))*OFFSET('Piston Model'!$I$72,($B$18-2000)+($G57-K$1),0),"Wrong Code in B3"))),IF($B$3="em",$H57*OFFSET('Exponential Model'!$I$72,($B$18-2000)+($G57-K$1),0),IF($B$3="dm",$H57*OFFSET('Dispersion Model'!$I$72,($B$18-2000)+($G57-K$1),0),IF($B$3="pm",$H57*OFFSET('Piston Model'!$I$72,($B$18-2000)+($G57-K$1),0),"Wrong Code in B3")))),0)</f>
        <v>0</v>
      </c>
      <c r="L57">
        <f ca="1">IF(L$1&gt;$G57,IF($B$15="he",IF($B$3="em",$H57*(1-EXP(-0.05599*(L$1-$G57)))*OFFSET('Exponential Model'!$I$72,($B$18-2000)+($G57-L$1),0),IF($B$3="dm",$H57*(1-EXP(-0.05599*(L$1-$G57)))*OFFSET('Dispersion Model'!$I$72,($B$18-2000)+($G57-L$1),0),IF($B$3="pm",$H57*(1-EXP(-0.05599*(L$1-$G57)))*OFFSET('Piston Model'!$I$72,($B$18-2000)+($G57-L$1),0),"Wrong Code in B3"))),IF($B$3="em",$H57*OFFSET('Exponential Model'!$I$72,($B$18-2000)+($G57-L$1),0),IF($B$3="dm",$H57*OFFSET('Dispersion Model'!$I$72,($B$18-2000)+($G57-L$1),0),IF($B$3="pm",$H57*OFFSET('Piston Model'!$I$72,($B$18-2000)+($G57-L$1),0),"Wrong Code in B3")))),0)</f>
        <v>0</v>
      </c>
      <c r="M57">
        <f ca="1">IF(M$1&gt;$G57,IF($B$15="he",IF($B$3="em",$H57*(1-EXP(-0.05599*(M$1-$G57)))*OFFSET('Exponential Model'!$I$72,($B$18-2000)+($G57-M$1),0),IF($B$3="dm",$H57*(1-EXP(-0.05599*(M$1-$G57)))*OFFSET('Dispersion Model'!$I$72,($B$18-2000)+($G57-M$1),0),IF($B$3="pm",$H57*(1-EXP(-0.05599*(M$1-$G57)))*OFFSET('Piston Model'!$I$72,($B$18-2000)+($G57-M$1),0),"Wrong Code in B3"))),IF($B$3="em",$H57*OFFSET('Exponential Model'!$I$72,($B$18-2000)+($G57-M$1),0),IF($B$3="dm",$H57*OFFSET('Dispersion Model'!$I$72,($B$18-2000)+($G57-M$1),0),IF($B$3="pm",$H57*OFFSET('Piston Model'!$I$72,($B$18-2000)+($G57-M$1),0),"Wrong Code in B3")))),0)</f>
        <v>0</v>
      </c>
      <c r="N57">
        <f ca="1">IF(N$1&gt;$G57,IF($B$15="he",IF($B$3="em",$H57*(1-EXP(-0.05599*(N$1-$G57)))*OFFSET('Exponential Model'!$I$72,($B$18-2000)+($G57-N$1),0),IF($B$3="dm",$H57*(1-EXP(-0.05599*(N$1-$G57)))*OFFSET('Dispersion Model'!$I$72,($B$18-2000)+($G57-N$1),0),IF($B$3="pm",$H57*(1-EXP(-0.05599*(N$1-$G57)))*OFFSET('Piston Model'!$I$72,($B$18-2000)+($G57-N$1),0),"Wrong Code in B3"))),IF($B$3="em",$H57*OFFSET('Exponential Model'!$I$72,($B$18-2000)+($G57-N$1),0),IF($B$3="dm",$H57*OFFSET('Dispersion Model'!$I$72,($B$18-2000)+($G57-N$1),0),IF($B$3="pm",$H57*OFFSET('Piston Model'!$I$72,($B$18-2000)+($G57-N$1),0),"Wrong Code in B3")))),0)</f>
        <v>0</v>
      </c>
      <c r="O57">
        <f ca="1">IF(O$1&gt;$G57,IF($B$15="he",IF($B$3="em",$H57*(1-EXP(-0.05599*(O$1-$G57)))*OFFSET('Exponential Model'!$I$72,($B$18-2000)+($G57-O$1),0),IF($B$3="dm",$H57*(1-EXP(-0.05599*(O$1-$G57)))*OFFSET('Dispersion Model'!$I$72,($B$18-2000)+($G57-O$1),0),IF($B$3="pm",$H57*(1-EXP(-0.05599*(O$1-$G57)))*OFFSET('Piston Model'!$I$72,($B$18-2000)+($G57-O$1),0),"Wrong Code in B3"))),IF($B$3="em",$H57*OFFSET('Exponential Model'!$I$72,($B$18-2000)+($G57-O$1),0),IF($B$3="dm",$H57*OFFSET('Dispersion Model'!$I$72,($B$18-2000)+($G57-O$1),0),IF($B$3="pm",$H57*OFFSET('Piston Model'!$I$72,($B$18-2000)+($G57-O$1),0),"Wrong Code in B3")))),0)</f>
        <v>0</v>
      </c>
      <c r="P57">
        <f ca="1">IF(P$1&gt;$G57,IF($B$15="he",IF($B$3="em",$H57*(1-EXP(-0.05599*(P$1-$G57)))*OFFSET('Exponential Model'!$I$72,($B$18-2000)+($G57-P$1),0),IF($B$3="dm",$H57*(1-EXP(-0.05599*(P$1-$G57)))*OFFSET('Dispersion Model'!$I$72,($B$18-2000)+($G57-P$1),0),IF($B$3="pm",$H57*(1-EXP(-0.05599*(P$1-$G57)))*OFFSET('Piston Model'!$I$72,($B$18-2000)+($G57-P$1),0),"Wrong Code in B3"))),IF($B$3="em",$H57*OFFSET('Exponential Model'!$I$72,($B$18-2000)+($G57-P$1),0),IF($B$3="dm",$H57*OFFSET('Dispersion Model'!$I$72,($B$18-2000)+($G57-P$1),0),IF($B$3="pm",$H57*OFFSET('Piston Model'!$I$72,($B$18-2000)+($G57-P$1),0),"Wrong Code in B3")))),0)</f>
        <v>0</v>
      </c>
      <c r="Q57">
        <f ca="1">IF(Q$1&gt;$G57,IF($B$15="he",IF($B$3="em",$H57*(1-EXP(-0.05599*(Q$1-$G57)))*OFFSET('Exponential Model'!$I$72,($B$18-2000)+($G57-Q$1),0),IF($B$3="dm",$H57*(1-EXP(-0.05599*(Q$1-$G57)))*OFFSET('Dispersion Model'!$I$72,($B$18-2000)+($G57-Q$1),0),IF($B$3="pm",$H57*(1-EXP(-0.05599*(Q$1-$G57)))*OFFSET('Piston Model'!$I$72,($B$18-2000)+($G57-Q$1),0),"Wrong Code in B3"))),IF($B$3="em",$H57*OFFSET('Exponential Model'!$I$72,($B$18-2000)+($G57-Q$1),0),IF($B$3="dm",$H57*OFFSET('Dispersion Model'!$I$72,($B$18-2000)+($G57-Q$1),0),IF($B$3="pm",$H57*OFFSET('Piston Model'!$I$72,($B$18-2000)+($G57-Q$1),0),"Wrong Code in B3")))),0)</f>
        <v>0</v>
      </c>
      <c r="R57">
        <f ca="1">IF(R$1&gt;$G57,IF($B$15="he",IF($B$3="em",$H57*(1-EXP(-0.05599*(R$1-$G57)))*OFFSET('Exponential Model'!$I$72,($B$18-2000)+($G57-R$1),0),IF($B$3="dm",$H57*(1-EXP(-0.05599*(R$1-$G57)))*OFFSET('Dispersion Model'!$I$72,($B$18-2000)+($G57-R$1),0),IF($B$3="pm",$H57*(1-EXP(-0.05599*(R$1-$G57)))*OFFSET('Piston Model'!$I$72,($B$18-2000)+($G57-R$1),0),"Wrong Code in B3"))),IF($B$3="em",$H57*OFFSET('Exponential Model'!$I$72,($B$18-2000)+($G57-R$1),0),IF($B$3="dm",$H57*OFFSET('Dispersion Model'!$I$72,($B$18-2000)+($G57-R$1),0),IF($B$3="pm",$H57*OFFSET('Piston Model'!$I$72,($B$18-2000)+($G57-R$1),0),"Wrong Code in B3")))),0)</f>
        <v>0</v>
      </c>
      <c r="S57">
        <f ca="1">IF(S$1&gt;$G57,IF($B$15="he",IF($B$3="em",$H57*(1-EXP(-0.05599*(S$1-$G57)))*OFFSET('Exponential Model'!$I$72,($B$18-2000)+($G57-S$1),0),IF($B$3="dm",$H57*(1-EXP(-0.05599*(S$1-$G57)))*OFFSET('Dispersion Model'!$I$72,($B$18-2000)+($G57-S$1),0),IF($B$3="pm",$H57*(1-EXP(-0.05599*(S$1-$G57)))*OFFSET('Piston Model'!$I$72,($B$18-2000)+($G57-S$1),0),"Wrong Code in B3"))),IF($B$3="em",$H57*OFFSET('Exponential Model'!$I$72,($B$18-2000)+($G57-S$1),0),IF($B$3="dm",$H57*OFFSET('Dispersion Model'!$I$72,($B$18-2000)+($G57-S$1),0),IF($B$3="pm",$H57*OFFSET('Piston Model'!$I$72,($B$18-2000)+($G57-S$1),0),"Wrong Code in B3")))),0)</f>
        <v>0</v>
      </c>
      <c r="T57">
        <f ca="1">IF(T$1&gt;$G57,IF($B$15="he",IF($B$3="em",$H57*(1-EXP(-0.05599*(T$1-$G57)))*OFFSET('Exponential Model'!$I$72,($B$18-2000)+($G57-T$1),0),IF($B$3="dm",$H57*(1-EXP(-0.05599*(T$1-$G57)))*OFFSET('Dispersion Model'!$I$72,($B$18-2000)+($G57-T$1),0),IF($B$3="pm",$H57*(1-EXP(-0.05599*(T$1-$G57)))*OFFSET('Piston Model'!$I$72,($B$18-2000)+($G57-T$1),0),"Wrong Code in B3"))),IF($B$3="em",$H57*OFFSET('Exponential Model'!$I$72,($B$18-2000)+($G57-T$1),0),IF($B$3="dm",$H57*OFFSET('Dispersion Model'!$I$72,($B$18-2000)+($G57-T$1),0),IF($B$3="pm",$H57*OFFSET('Piston Model'!$I$72,($B$18-2000)+($G57-T$1),0),"Wrong Code in B3")))),0)</f>
        <v>0</v>
      </c>
      <c r="U57">
        <f ca="1">IF(U$1&gt;$G57,IF($B$15="he",IF($B$3="em",$H57*(1-EXP(-0.05599*(U$1-$G57)))*OFFSET('Exponential Model'!$I$72,($B$18-2000)+($G57-U$1),0),IF($B$3="dm",$H57*(1-EXP(-0.05599*(U$1-$G57)))*OFFSET('Dispersion Model'!$I$72,($B$18-2000)+($G57-U$1),0),IF($B$3="pm",$H57*(1-EXP(-0.05599*(U$1-$G57)))*OFFSET('Piston Model'!$I$72,($B$18-2000)+($G57-U$1),0),"Wrong Code in B3"))),IF($B$3="em",$H57*OFFSET('Exponential Model'!$I$72,($B$18-2000)+($G57-U$1),0),IF($B$3="dm",$H57*OFFSET('Dispersion Model'!$I$72,($B$18-2000)+($G57-U$1),0),IF($B$3="pm",$H57*OFFSET('Piston Model'!$I$72,($B$18-2000)+($G57-U$1),0),"Wrong Code in B3")))),0)</f>
        <v>0</v>
      </c>
      <c r="V57">
        <f ca="1">IF(V$1&gt;$G57,IF($B$15="he",IF($B$3="em",$H57*(1-EXP(-0.05599*(V$1-$G57)))*OFFSET('Exponential Model'!$I$72,($B$18-2000)+($G57-V$1),0),IF($B$3="dm",$H57*(1-EXP(-0.05599*(V$1-$G57)))*OFFSET('Dispersion Model'!$I$72,($B$18-2000)+($G57-V$1),0),IF($B$3="pm",$H57*(1-EXP(-0.05599*(V$1-$G57)))*OFFSET('Piston Model'!$I$72,($B$18-2000)+($G57-V$1),0),"Wrong Code in B3"))),IF($B$3="em",$H57*OFFSET('Exponential Model'!$I$72,($B$18-2000)+($G57-V$1),0),IF($B$3="dm",$H57*OFFSET('Dispersion Model'!$I$72,($B$18-2000)+($G57-V$1),0),IF($B$3="pm",$H57*OFFSET('Piston Model'!$I$72,($B$18-2000)+($G57-V$1),0),"Wrong Code in B3")))),0)</f>
        <v>0</v>
      </c>
      <c r="W57">
        <f ca="1">IF(W$1&gt;$G57,IF($B$15="he",IF($B$3="em",$H57*(1-EXP(-0.05599*(W$1-$G57)))*OFFSET('Exponential Model'!$I$72,($B$18-2000)+($G57-W$1),0),IF($B$3="dm",$H57*(1-EXP(-0.05599*(W$1-$G57)))*OFFSET('Dispersion Model'!$I$72,($B$18-2000)+($G57-W$1),0),IF($B$3="pm",$H57*(1-EXP(-0.05599*(W$1-$G57)))*OFFSET('Piston Model'!$I$72,($B$18-2000)+($G57-W$1),0),"Wrong Code in B3"))),IF($B$3="em",$H57*OFFSET('Exponential Model'!$I$72,($B$18-2000)+($G57-W$1),0),IF($B$3="dm",$H57*OFFSET('Dispersion Model'!$I$72,($B$18-2000)+($G57-W$1),0),IF($B$3="pm",$H57*OFFSET('Piston Model'!$I$72,($B$18-2000)+($G57-W$1),0),"Wrong Code in B3")))),0)</f>
        <v>0</v>
      </c>
      <c r="X57">
        <f ca="1">IF(X$1&gt;$G57,IF($B$15="he",IF($B$3="em",$H57*(1-EXP(-0.05599*(X$1-$G57)))*OFFSET('Exponential Model'!$I$72,($B$18-2000)+($G57-X$1),0),IF($B$3="dm",$H57*(1-EXP(-0.05599*(X$1-$G57)))*OFFSET('Dispersion Model'!$I$72,($B$18-2000)+($G57-X$1),0),IF($B$3="pm",$H57*(1-EXP(-0.05599*(X$1-$G57)))*OFFSET('Piston Model'!$I$72,($B$18-2000)+($G57-X$1),0),"Wrong Code in B3"))),IF($B$3="em",$H57*OFFSET('Exponential Model'!$I$72,($B$18-2000)+($G57-X$1),0),IF($B$3="dm",$H57*OFFSET('Dispersion Model'!$I$72,($B$18-2000)+($G57-X$1),0),IF($B$3="pm",$H57*OFFSET('Piston Model'!$I$72,($B$18-2000)+($G57-X$1),0),"Wrong Code in B3")))),0)</f>
        <v>0</v>
      </c>
      <c r="Y57">
        <f ca="1">IF(Y$1&gt;$G57,IF($B$15="he",IF($B$3="em",$H57*(1-EXP(-0.05599*(Y$1-$G57)))*OFFSET('Exponential Model'!$I$72,($B$18-2000)+($G57-Y$1),0),IF($B$3="dm",$H57*(1-EXP(-0.05599*(Y$1-$G57)))*OFFSET('Dispersion Model'!$I$72,($B$18-2000)+($G57-Y$1),0),IF($B$3="pm",$H57*(1-EXP(-0.05599*(Y$1-$G57)))*OFFSET('Piston Model'!$I$72,($B$18-2000)+($G57-Y$1),0),"Wrong Code in B3"))),IF($B$3="em",$H57*OFFSET('Exponential Model'!$I$72,($B$18-2000)+($G57-Y$1),0),IF($B$3="dm",$H57*OFFSET('Dispersion Model'!$I$72,($B$18-2000)+($G57-Y$1),0),IF($B$3="pm",$H57*OFFSET('Piston Model'!$I$72,($B$18-2000)+($G57-Y$1),0),"Wrong Code in B3")))),0)</f>
        <v>0</v>
      </c>
      <c r="Z57">
        <f ca="1">IF(Z$1&gt;$G57,IF($B$15="he",IF($B$3="em",$H57*(1-EXP(-0.05599*(Z$1-$G57)))*OFFSET('Exponential Model'!$I$72,($B$18-2000)+($G57-Z$1),0),IF($B$3="dm",$H57*(1-EXP(-0.05599*(Z$1-$G57)))*OFFSET('Dispersion Model'!$I$72,($B$18-2000)+($G57-Z$1),0),IF($B$3="pm",$H57*(1-EXP(-0.05599*(Z$1-$G57)))*OFFSET('Piston Model'!$I$72,($B$18-2000)+($G57-Z$1),0),"Wrong Code in B3"))),IF($B$3="em",$H57*OFFSET('Exponential Model'!$I$72,($B$18-2000)+($G57-Z$1),0),IF($B$3="dm",$H57*OFFSET('Dispersion Model'!$I$72,($B$18-2000)+($G57-Z$1),0),IF($B$3="pm",$H57*OFFSET('Piston Model'!$I$72,($B$18-2000)+($G57-Z$1),0),"Wrong Code in B3")))),0)</f>
        <v>0</v>
      </c>
      <c r="AA57">
        <f ca="1">IF(AA$1&gt;$G57,IF($B$15="he",IF($B$3="em",$H57*(1-EXP(-0.05599*(AA$1-$G57)))*OFFSET('Exponential Model'!$I$72,($B$18-2000)+($G57-AA$1),0),IF($B$3="dm",$H57*(1-EXP(-0.05599*(AA$1-$G57)))*OFFSET('Dispersion Model'!$I$72,($B$18-2000)+($G57-AA$1),0),IF($B$3="pm",$H57*(1-EXP(-0.05599*(AA$1-$G57)))*OFFSET('Piston Model'!$I$72,($B$18-2000)+($G57-AA$1),0),"Wrong Code in B3"))),IF($B$3="em",$H57*OFFSET('Exponential Model'!$I$72,($B$18-2000)+($G57-AA$1),0),IF($B$3="dm",$H57*OFFSET('Dispersion Model'!$I$72,($B$18-2000)+($G57-AA$1),0),IF($B$3="pm",$H57*OFFSET('Piston Model'!$I$72,($B$18-2000)+($G57-AA$1),0),"Wrong Code in B3")))),0)</f>
        <v>0</v>
      </c>
      <c r="AB57">
        <f ca="1">IF(AB$1&gt;$G57,IF($B$15="he",IF($B$3="em",$H57*(1-EXP(-0.05599*(AB$1-$G57)))*OFFSET('Exponential Model'!$I$72,($B$18-2000)+($G57-AB$1),0),IF($B$3="dm",$H57*(1-EXP(-0.05599*(AB$1-$G57)))*OFFSET('Dispersion Model'!$I$72,($B$18-2000)+($G57-AB$1),0),IF($B$3="pm",$H57*(1-EXP(-0.05599*(AB$1-$G57)))*OFFSET('Piston Model'!$I$72,($B$18-2000)+($G57-AB$1),0),"Wrong Code in B3"))),IF($B$3="em",$H57*OFFSET('Exponential Model'!$I$72,($B$18-2000)+($G57-AB$1),0),IF($B$3="dm",$H57*OFFSET('Dispersion Model'!$I$72,($B$18-2000)+($G57-AB$1),0),IF($B$3="pm",$H57*OFFSET('Piston Model'!$I$72,($B$18-2000)+($G57-AB$1),0),"Wrong Code in B3")))),0)</f>
        <v>0</v>
      </c>
      <c r="AC57">
        <f ca="1">IF(AC$1&gt;$G57,IF($B$15="he",IF($B$3="em",$H57*(1-EXP(-0.05599*(AC$1-$G57)))*OFFSET('Exponential Model'!$I$72,($B$18-2000)+($G57-AC$1),0),IF($B$3="dm",$H57*(1-EXP(-0.05599*(AC$1-$G57)))*OFFSET('Dispersion Model'!$I$72,($B$18-2000)+($G57-AC$1),0),IF($B$3="pm",$H57*(1-EXP(-0.05599*(AC$1-$G57)))*OFFSET('Piston Model'!$I$72,($B$18-2000)+($G57-AC$1),0),"Wrong Code in B3"))),IF($B$3="em",$H57*OFFSET('Exponential Model'!$I$72,($B$18-2000)+($G57-AC$1),0),IF($B$3="dm",$H57*OFFSET('Dispersion Model'!$I$72,($B$18-2000)+($G57-AC$1),0),IF($B$3="pm",$H57*OFFSET('Piston Model'!$I$72,($B$18-2000)+($G57-AC$1),0),"Wrong Code in B3")))),0)</f>
        <v>0</v>
      </c>
      <c r="AD57">
        <f ca="1">IF(AD$1&gt;$G57,IF($B$15="he",IF($B$3="em",$H57*(1-EXP(-0.05599*(AD$1-$G57)))*OFFSET('Exponential Model'!$I$72,($B$18-2000)+($G57-AD$1),0),IF($B$3="dm",$H57*(1-EXP(-0.05599*(AD$1-$G57)))*OFFSET('Dispersion Model'!$I$72,($B$18-2000)+($G57-AD$1),0),IF($B$3="pm",$H57*(1-EXP(-0.05599*(AD$1-$G57)))*OFFSET('Piston Model'!$I$72,($B$18-2000)+($G57-AD$1),0),"Wrong Code in B3"))),IF($B$3="em",$H57*OFFSET('Exponential Model'!$I$72,($B$18-2000)+($G57-AD$1),0),IF($B$3="dm",$H57*OFFSET('Dispersion Model'!$I$72,($B$18-2000)+($G57-AD$1),0),IF($B$3="pm",$H57*OFFSET('Piston Model'!$I$72,($B$18-2000)+($G57-AD$1),0),"Wrong Code in B3")))),0)</f>
        <v>0</v>
      </c>
      <c r="AE57">
        <f ca="1">IF(AE$1&gt;$G57,IF($B$15="he",IF($B$3="em",$H57*(1-EXP(-0.05599*(AE$1-$G57)))*OFFSET('Exponential Model'!$I$72,($B$18-2000)+($G57-AE$1),0),IF($B$3="dm",$H57*(1-EXP(-0.05599*(AE$1-$G57)))*OFFSET('Dispersion Model'!$I$72,($B$18-2000)+($G57-AE$1),0),IF($B$3="pm",$H57*(1-EXP(-0.05599*(AE$1-$G57)))*OFFSET('Piston Model'!$I$72,($B$18-2000)+($G57-AE$1),0),"Wrong Code in B3"))),IF($B$3="em",$H57*OFFSET('Exponential Model'!$I$72,($B$18-2000)+($G57-AE$1),0),IF($B$3="dm",$H57*OFFSET('Dispersion Model'!$I$72,($B$18-2000)+($G57-AE$1),0),IF($B$3="pm",$H57*OFFSET('Piston Model'!$I$72,($B$18-2000)+($G57-AE$1),0),"Wrong Code in B3")))),0)</f>
        <v>0</v>
      </c>
      <c r="AF57">
        <f ca="1">IF(AF$1&gt;$G57,IF($B$15="he",IF($B$3="em",$H57*(1-EXP(-0.05599*(AF$1-$G57)))*OFFSET('Exponential Model'!$I$72,($B$18-2000)+($G57-AF$1),0),IF($B$3="dm",$H57*(1-EXP(-0.05599*(AF$1-$G57)))*OFFSET('Dispersion Model'!$I$72,($B$18-2000)+($G57-AF$1),0),IF($B$3="pm",$H57*(1-EXP(-0.05599*(AF$1-$G57)))*OFFSET('Piston Model'!$I$72,($B$18-2000)+($G57-AF$1),0),"Wrong Code in B3"))),IF($B$3="em",$H57*OFFSET('Exponential Model'!$I$72,($B$18-2000)+($G57-AF$1),0),IF($B$3="dm",$H57*OFFSET('Dispersion Model'!$I$72,($B$18-2000)+($G57-AF$1),0),IF($B$3="pm",$H57*OFFSET('Piston Model'!$I$72,($B$18-2000)+($G57-AF$1),0),"Wrong Code in B3")))),0)</f>
        <v>0</v>
      </c>
      <c r="AG57">
        <f ca="1">IF(AG$1&gt;$G57,IF($B$15="he",IF($B$3="em",$H57*(1-EXP(-0.05599*(AG$1-$G57)))*OFFSET('Exponential Model'!$I$72,($B$18-2000)+($G57-AG$1),0),IF($B$3="dm",$H57*(1-EXP(-0.05599*(AG$1-$G57)))*OFFSET('Dispersion Model'!$I$72,($B$18-2000)+($G57-AG$1),0),IF($B$3="pm",$H57*(1-EXP(-0.05599*(AG$1-$G57)))*OFFSET('Piston Model'!$I$72,($B$18-2000)+($G57-AG$1),0),"Wrong Code in B3"))),IF($B$3="em",$H57*OFFSET('Exponential Model'!$I$72,($B$18-2000)+($G57-AG$1),0),IF($B$3="dm",$H57*OFFSET('Dispersion Model'!$I$72,($B$18-2000)+($G57-AG$1),0),IF($B$3="pm",$H57*OFFSET('Piston Model'!$I$72,($B$18-2000)+($G57-AG$1),0),"Wrong Code in B3")))),0)</f>
        <v>0</v>
      </c>
      <c r="AH57">
        <f ca="1">IF(AH$1&gt;$G57,IF($B$15="he",IF($B$3="em",$H57*(1-EXP(-0.05599*(AH$1-$G57)))*OFFSET('Exponential Model'!$I$72,($B$18-2000)+($G57-AH$1),0),IF($B$3="dm",$H57*(1-EXP(-0.05599*(AH$1-$G57)))*OFFSET('Dispersion Model'!$I$72,($B$18-2000)+($G57-AH$1),0),IF($B$3="pm",$H57*(1-EXP(-0.05599*(AH$1-$G57)))*OFFSET('Piston Model'!$I$72,($B$18-2000)+($G57-AH$1),0),"Wrong Code in B3"))),IF($B$3="em",$H57*OFFSET('Exponential Model'!$I$72,($B$18-2000)+($G57-AH$1),0),IF($B$3="dm",$H57*OFFSET('Dispersion Model'!$I$72,($B$18-2000)+($G57-AH$1),0),IF($B$3="pm",$H57*OFFSET('Piston Model'!$I$72,($B$18-2000)+($G57-AH$1),0),"Wrong Code in B3")))),0)</f>
        <v>0</v>
      </c>
      <c r="AI57">
        <f ca="1">IF(AI$1&gt;$G57,IF($B$15="he",IF($B$3="em",$H57*(1-EXP(-0.05599*(AI$1-$G57)))*OFFSET('Exponential Model'!$I$72,($B$18-2000)+($G57-AI$1),0),IF($B$3="dm",$H57*(1-EXP(-0.05599*(AI$1-$G57)))*OFFSET('Dispersion Model'!$I$72,($B$18-2000)+($G57-AI$1),0),IF($B$3="pm",$H57*(1-EXP(-0.05599*(AI$1-$G57)))*OFFSET('Piston Model'!$I$72,($B$18-2000)+($G57-AI$1),0),"Wrong Code in B3"))),IF($B$3="em",$H57*OFFSET('Exponential Model'!$I$72,($B$18-2000)+($G57-AI$1),0),IF($B$3="dm",$H57*OFFSET('Dispersion Model'!$I$72,($B$18-2000)+($G57-AI$1),0),IF($B$3="pm",$H57*OFFSET('Piston Model'!$I$72,($B$18-2000)+($G57-AI$1),0),"Wrong Code in B3")))),0)</f>
        <v>0</v>
      </c>
      <c r="AJ57">
        <f ca="1">IF(AJ$1&gt;$G57,IF($B$15="he",IF($B$3="em",$H57*(1-EXP(-0.05599*(AJ$1-$G57)))*OFFSET('Exponential Model'!$I$72,($B$18-2000)+($G57-AJ$1),0),IF($B$3="dm",$H57*(1-EXP(-0.05599*(AJ$1-$G57)))*OFFSET('Dispersion Model'!$I$72,($B$18-2000)+($G57-AJ$1),0),IF($B$3="pm",$H57*(1-EXP(-0.05599*(AJ$1-$G57)))*OFFSET('Piston Model'!$I$72,($B$18-2000)+($G57-AJ$1),0),"Wrong Code in B3"))),IF($B$3="em",$H57*OFFSET('Exponential Model'!$I$72,($B$18-2000)+($G57-AJ$1),0),IF($B$3="dm",$H57*OFFSET('Dispersion Model'!$I$72,($B$18-2000)+($G57-AJ$1),0),IF($B$3="pm",$H57*OFFSET('Piston Model'!$I$72,($B$18-2000)+($G57-AJ$1),0),"Wrong Code in B3")))),0)</f>
        <v>0</v>
      </c>
      <c r="AK57">
        <f ca="1">IF(AK$1&gt;$G57,IF($B$15="he",IF($B$3="em",$H57*(1-EXP(-0.05599*(AK$1-$G57)))*OFFSET('Exponential Model'!$I$72,($B$18-2000)+($G57-AK$1),0),IF($B$3="dm",$H57*(1-EXP(-0.05599*(AK$1-$G57)))*OFFSET('Dispersion Model'!$I$72,($B$18-2000)+($G57-AK$1),0),IF($B$3="pm",$H57*(1-EXP(-0.05599*(AK$1-$G57)))*OFFSET('Piston Model'!$I$72,($B$18-2000)+($G57-AK$1),0),"Wrong Code in B3"))),IF($B$3="em",$H57*OFFSET('Exponential Model'!$I$72,($B$18-2000)+($G57-AK$1),0),IF($B$3="dm",$H57*OFFSET('Dispersion Model'!$I$72,($B$18-2000)+($G57-AK$1),0),IF($B$3="pm",$H57*OFFSET('Piston Model'!$I$72,($B$18-2000)+($G57-AK$1),0),"Wrong Code in B3")))),0)</f>
        <v>0</v>
      </c>
      <c r="AL57">
        <f ca="1">IF(AL$1&gt;$G57,IF($B$15="he",IF($B$3="em",$H57*(1-EXP(-0.05599*(AL$1-$G57)))*OFFSET('Exponential Model'!$I$72,($B$18-2000)+($G57-AL$1),0),IF($B$3="dm",$H57*(1-EXP(-0.05599*(AL$1-$G57)))*OFFSET('Dispersion Model'!$I$72,($B$18-2000)+($G57-AL$1),0),IF($B$3="pm",$H57*(1-EXP(-0.05599*(AL$1-$G57)))*OFFSET('Piston Model'!$I$72,($B$18-2000)+($G57-AL$1),0),"Wrong Code in B3"))),IF($B$3="em",$H57*OFFSET('Exponential Model'!$I$72,($B$18-2000)+($G57-AL$1),0),IF($B$3="dm",$H57*OFFSET('Dispersion Model'!$I$72,($B$18-2000)+($G57-AL$1),0),IF($B$3="pm",$H57*OFFSET('Piston Model'!$I$72,($B$18-2000)+($G57-AL$1),0),"Wrong Code in B3")))),0)</f>
        <v>0</v>
      </c>
      <c r="AM57">
        <f ca="1">IF(AM$1&gt;$G57,IF($B$15="he",IF($B$3="em",$H57*(1-EXP(-0.05599*(AM$1-$G57)))*OFFSET('Exponential Model'!$I$72,($B$18-2000)+($G57-AM$1),0),IF($B$3="dm",$H57*(1-EXP(-0.05599*(AM$1-$G57)))*OFFSET('Dispersion Model'!$I$72,($B$18-2000)+($G57-AM$1),0),IF($B$3="pm",$H57*(1-EXP(-0.05599*(AM$1-$G57)))*OFFSET('Piston Model'!$I$72,($B$18-2000)+($G57-AM$1),0),"Wrong Code in B3"))),IF($B$3="em",$H57*OFFSET('Exponential Model'!$I$72,($B$18-2000)+($G57-AM$1),0),IF($B$3="dm",$H57*OFFSET('Dispersion Model'!$I$72,($B$18-2000)+($G57-AM$1),0),IF($B$3="pm",$H57*OFFSET('Piston Model'!$I$72,($B$18-2000)+($G57-AM$1),0),"Wrong Code in B3")))),0)</f>
        <v>0</v>
      </c>
      <c r="AN57">
        <f ca="1">IF(AN$1&gt;$G57,IF($B$15="he",IF($B$3="em",$H57*(1-EXP(-0.05599*(AN$1-$G57)))*OFFSET('Exponential Model'!$I$72,($B$18-2000)+($G57-AN$1),0),IF($B$3="dm",$H57*(1-EXP(-0.05599*(AN$1-$G57)))*OFFSET('Dispersion Model'!$I$72,($B$18-2000)+($G57-AN$1),0),IF($B$3="pm",$H57*(1-EXP(-0.05599*(AN$1-$G57)))*OFFSET('Piston Model'!$I$72,($B$18-2000)+($G57-AN$1),0),"Wrong Code in B3"))),IF($B$3="em",$H57*OFFSET('Exponential Model'!$I$72,($B$18-2000)+($G57-AN$1),0),IF($B$3="dm",$H57*OFFSET('Dispersion Model'!$I$72,($B$18-2000)+($G57-AN$1),0),IF($B$3="pm",$H57*OFFSET('Piston Model'!$I$72,($B$18-2000)+($G57-AN$1),0),"Wrong Code in B3")))),0)</f>
        <v>0</v>
      </c>
      <c r="AO57">
        <f ca="1">IF(AO$1&gt;$G57,IF($B$15="he",IF($B$3="em",$H57*(1-EXP(-0.05599*(AO$1-$G57)))*OFFSET('Exponential Model'!$I$72,($B$18-2000)+($G57-AO$1),0),IF($B$3="dm",$H57*(1-EXP(-0.05599*(AO$1-$G57)))*OFFSET('Dispersion Model'!$I$72,($B$18-2000)+($G57-AO$1),0),IF($B$3="pm",$H57*(1-EXP(-0.05599*(AO$1-$G57)))*OFFSET('Piston Model'!$I$72,($B$18-2000)+($G57-AO$1),0),"Wrong Code in B3"))),IF($B$3="em",$H57*OFFSET('Exponential Model'!$I$72,($B$18-2000)+($G57-AO$1),0),IF($B$3="dm",$H57*OFFSET('Dispersion Model'!$I$72,($B$18-2000)+($G57-AO$1),0),IF($B$3="pm",$H57*OFFSET('Piston Model'!$I$72,($B$18-2000)+($G57-AO$1),0),"Wrong Code in B3")))),0)</f>
        <v>0</v>
      </c>
      <c r="AP57">
        <f ca="1">IF(AP$1&gt;$G57,IF($B$15="he",IF($B$3="em",$H57*(1-EXP(-0.05599*(AP$1-$G57)))*OFFSET('Exponential Model'!$I$72,($B$18-2000)+($G57-AP$1),0),IF($B$3="dm",$H57*(1-EXP(-0.05599*(AP$1-$G57)))*OFFSET('Dispersion Model'!$I$72,($B$18-2000)+($G57-AP$1),0),IF($B$3="pm",$H57*(1-EXP(-0.05599*(AP$1-$G57)))*OFFSET('Piston Model'!$I$72,($B$18-2000)+($G57-AP$1),0),"Wrong Code in B3"))),IF($B$3="em",$H57*OFFSET('Exponential Model'!$I$72,($B$18-2000)+($G57-AP$1),0),IF($B$3="dm",$H57*OFFSET('Dispersion Model'!$I$72,($B$18-2000)+($G57-AP$1),0),IF($B$3="pm",$H57*OFFSET('Piston Model'!$I$72,($B$18-2000)+($G57-AP$1),0),"Wrong Code in B3")))),0)</f>
        <v>0</v>
      </c>
      <c r="AQ57">
        <f ca="1">IF(AQ$1&gt;$G57,IF($B$15="he",IF($B$3="em",$H57*(1-EXP(-0.05599*(AQ$1-$G57)))*OFFSET('Exponential Model'!$I$72,($B$18-2000)+($G57-AQ$1),0),IF($B$3="dm",$H57*(1-EXP(-0.05599*(AQ$1-$G57)))*OFFSET('Dispersion Model'!$I$72,($B$18-2000)+($G57-AQ$1),0),IF($B$3="pm",$H57*(1-EXP(-0.05599*(AQ$1-$G57)))*OFFSET('Piston Model'!$I$72,($B$18-2000)+($G57-AQ$1),0),"Wrong Code in B3"))),IF($B$3="em",$H57*OFFSET('Exponential Model'!$I$72,($B$18-2000)+($G57-AQ$1),0),IF($B$3="dm",$H57*OFFSET('Dispersion Model'!$I$72,($B$18-2000)+($G57-AQ$1),0),IF($B$3="pm",$H57*OFFSET('Piston Model'!$I$72,($B$18-2000)+($G57-AQ$1),0),"Wrong Code in B3")))),0)</f>
        <v>0</v>
      </c>
      <c r="AR57">
        <f ca="1">IF(AR$1&gt;$G57,IF($B$15="he",IF($B$3="em",$H57*(1-EXP(-0.05599*(AR$1-$G57)))*OFFSET('Exponential Model'!$I$72,($B$18-2000)+($G57-AR$1),0),IF($B$3="dm",$H57*(1-EXP(-0.05599*(AR$1-$G57)))*OFFSET('Dispersion Model'!$I$72,($B$18-2000)+($G57-AR$1),0),IF($B$3="pm",$H57*(1-EXP(-0.05599*(AR$1-$G57)))*OFFSET('Piston Model'!$I$72,($B$18-2000)+($G57-AR$1),0),"Wrong Code in B3"))),IF($B$3="em",$H57*OFFSET('Exponential Model'!$I$72,($B$18-2000)+($G57-AR$1),0),IF($B$3="dm",$H57*OFFSET('Dispersion Model'!$I$72,($B$18-2000)+($G57-AR$1),0),IF($B$3="pm",$H57*OFFSET('Piston Model'!$I$72,($B$18-2000)+($G57-AR$1),0),"Wrong Code in B3")))),0)</f>
        <v>0</v>
      </c>
      <c r="AS57">
        <f ca="1">IF(AS$1&gt;$G57,IF($B$15="he",IF($B$3="em",$H57*(1-EXP(-0.05599*(AS$1-$G57)))*OFFSET('Exponential Model'!$I$72,($B$18-2000)+($G57-AS$1),0),IF($B$3="dm",$H57*(1-EXP(-0.05599*(AS$1-$G57)))*OFFSET('Dispersion Model'!$I$72,($B$18-2000)+($G57-AS$1),0),IF($B$3="pm",$H57*(1-EXP(-0.05599*(AS$1-$G57)))*OFFSET('Piston Model'!$I$72,($B$18-2000)+($G57-AS$1),0),"Wrong Code in B3"))),IF($B$3="em",$H57*OFFSET('Exponential Model'!$I$72,($B$18-2000)+($G57-AS$1),0),IF($B$3="dm",$H57*OFFSET('Dispersion Model'!$I$72,($B$18-2000)+($G57-AS$1),0),IF($B$3="pm",$H57*OFFSET('Piston Model'!$I$72,($B$18-2000)+($G57-AS$1),0),"Wrong Code in B3")))),0)</f>
        <v>0</v>
      </c>
      <c r="AT57">
        <f ca="1">IF(AT$1&gt;$G57,IF($B$15="he",IF($B$3="em",$H57*(1-EXP(-0.05599*(AT$1-$G57)))*OFFSET('Exponential Model'!$I$72,($B$18-2000)+($G57-AT$1),0),IF($B$3="dm",$H57*(1-EXP(-0.05599*(AT$1-$G57)))*OFFSET('Dispersion Model'!$I$72,($B$18-2000)+($G57-AT$1),0),IF($B$3="pm",$H57*(1-EXP(-0.05599*(AT$1-$G57)))*OFFSET('Piston Model'!$I$72,($B$18-2000)+($G57-AT$1),0),"Wrong Code in B3"))),IF($B$3="em",$H57*OFFSET('Exponential Model'!$I$72,($B$18-2000)+($G57-AT$1),0),IF($B$3="dm",$H57*OFFSET('Dispersion Model'!$I$72,($B$18-2000)+($G57-AT$1),0),IF($B$3="pm",$H57*OFFSET('Piston Model'!$I$72,($B$18-2000)+($G57-AT$1),0),"Wrong Code in B3")))),0)</f>
        <v>0</v>
      </c>
      <c r="AU57">
        <f ca="1">IF(AU$1&gt;$G57,IF($B$15="he",IF($B$3="em",$H57*(1-EXP(-0.05599*(AU$1-$G57)))*OFFSET('Exponential Model'!$I$72,($B$18-2000)+($G57-AU$1),0),IF($B$3="dm",$H57*(1-EXP(-0.05599*(AU$1-$G57)))*OFFSET('Dispersion Model'!$I$72,($B$18-2000)+($G57-AU$1),0),IF($B$3="pm",$H57*(1-EXP(-0.05599*(AU$1-$G57)))*OFFSET('Piston Model'!$I$72,($B$18-2000)+($G57-AU$1),0),"Wrong Code in B3"))),IF($B$3="em",$H57*OFFSET('Exponential Model'!$I$72,($B$18-2000)+($G57-AU$1),0),IF($B$3="dm",$H57*OFFSET('Dispersion Model'!$I$72,($B$18-2000)+($G57-AU$1),0),IF($B$3="pm",$H57*OFFSET('Piston Model'!$I$72,($B$18-2000)+($G57-AU$1),0),"Wrong Code in B3")))),0)</f>
        <v>0</v>
      </c>
      <c r="AV57">
        <f ca="1">IF(AV$1&gt;$G57,IF($B$15="he",IF($B$3="em",$H57*(1-EXP(-0.05599*(AV$1-$G57)))*OFFSET('Exponential Model'!$I$72,($B$18-2000)+($G57-AV$1),0),IF($B$3="dm",$H57*(1-EXP(-0.05599*(AV$1-$G57)))*OFFSET('Dispersion Model'!$I$72,($B$18-2000)+($G57-AV$1),0),IF($B$3="pm",$H57*(1-EXP(-0.05599*(AV$1-$G57)))*OFFSET('Piston Model'!$I$72,($B$18-2000)+($G57-AV$1),0),"Wrong Code in B3"))),IF($B$3="em",$H57*OFFSET('Exponential Model'!$I$72,($B$18-2000)+($G57-AV$1),0),IF($B$3="dm",$H57*OFFSET('Dispersion Model'!$I$72,($B$18-2000)+($G57-AV$1),0),IF($B$3="pm",$H57*OFFSET('Piston Model'!$I$72,($B$18-2000)+($G57-AV$1),0),"Wrong Code in B3")))),0)</f>
        <v>0</v>
      </c>
      <c r="AW57">
        <f ca="1">IF(AW$1&gt;$G57,IF($B$15="he",IF($B$3="em",$H57*(1-EXP(-0.05599*(AW$1-$G57)))*OFFSET('Exponential Model'!$I$72,($B$18-2000)+($G57-AW$1),0),IF($B$3="dm",$H57*(1-EXP(-0.05599*(AW$1-$G57)))*OFFSET('Dispersion Model'!$I$72,($B$18-2000)+($G57-AW$1),0),IF($B$3="pm",$H57*(1-EXP(-0.05599*(AW$1-$G57)))*OFFSET('Piston Model'!$I$72,($B$18-2000)+($G57-AW$1),0),"Wrong Code in B3"))),IF($B$3="em",$H57*OFFSET('Exponential Model'!$I$72,($B$18-2000)+($G57-AW$1),0),IF($B$3="dm",$H57*OFFSET('Dispersion Model'!$I$72,($B$18-2000)+($G57-AW$1),0),IF($B$3="pm",$H57*OFFSET('Piston Model'!$I$72,($B$18-2000)+($G57-AW$1),0),"Wrong Code in B3")))),0)</f>
        <v>0</v>
      </c>
      <c r="AX57">
        <f ca="1">IF(AX$1&gt;$G57,IF($B$15="he",IF($B$3="em",$H57*(1-EXP(-0.05599*(AX$1-$G57)))*OFFSET('Exponential Model'!$I$72,($B$18-2000)+($G57-AX$1),0),IF($B$3="dm",$H57*(1-EXP(-0.05599*(AX$1-$G57)))*OFFSET('Dispersion Model'!$I$72,($B$18-2000)+($G57-AX$1),0),IF($B$3="pm",$H57*(1-EXP(-0.05599*(AX$1-$G57)))*OFFSET('Piston Model'!$I$72,($B$18-2000)+($G57-AX$1),0),"Wrong Code in B3"))),IF($B$3="em",$H57*OFFSET('Exponential Model'!$I$72,($B$18-2000)+($G57-AX$1),0),IF($B$3="dm",$H57*OFFSET('Dispersion Model'!$I$72,($B$18-2000)+($G57-AX$1),0),IF($B$3="pm",$H57*OFFSET('Piston Model'!$I$72,($B$18-2000)+($G57-AX$1),0),"Wrong Code in B3")))),0)</f>
        <v>0</v>
      </c>
      <c r="AY57">
        <f ca="1">IF(AY$1&gt;$G57,IF($B$15="he",IF($B$3="em",$H57*(1-EXP(-0.05599*(AY$1-$G57)))*OFFSET('Exponential Model'!$I$72,($B$18-2000)+($G57-AY$1),0),IF($B$3="dm",$H57*(1-EXP(-0.05599*(AY$1-$G57)))*OFFSET('Dispersion Model'!$I$72,($B$18-2000)+($G57-AY$1),0),IF($B$3="pm",$H57*(1-EXP(-0.05599*(AY$1-$G57)))*OFFSET('Piston Model'!$I$72,($B$18-2000)+($G57-AY$1),0),"Wrong Code in B3"))),IF($B$3="em",$H57*OFFSET('Exponential Model'!$I$72,($B$18-2000)+($G57-AY$1),0),IF($B$3="dm",$H57*OFFSET('Dispersion Model'!$I$72,($B$18-2000)+($G57-AY$1),0),IF($B$3="pm",$H57*OFFSET('Piston Model'!$I$72,($B$18-2000)+($G57-AY$1),0),"Wrong Code in B3")))),0)</f>
        <v>0</v>
      </c>
      <c r="AZ57">
        <f ca="1">IF(AZ$1&gt;$G57,IF($B$15="he",IF($B$3="em",$H57*(1-EXP(-0.05599*(AZ$1-$G57)))*OFFSET('Exponential Model'!$I$72,($B$18-2000)+($G57-AZ$1),0),IF($B$3="dm",$H57*(1-EXP(-0.05599*(AZ$1-$G57)))*OFFSET('Dispersion Model'!$I$72,($B$18-2000)+($G57-AZ$1),0),IF($B$3="pm",$H57*(1-EXP(-0.05599*(AZ$1-$G57)))*OFFSET('Piston Model'!$I$72,($B$18-2000)+($G57-AZ$1),0),"Wrong Code in B3"))),IF($B$3="em",$H57*OFFSET('Exponential Model'!$I$72,($B$18-2000)+($G57-AZ$1),0),IF($B$3="dm",$H57*OFFSET('Dispersion Model'!$I$72,($B$18-2000)+($G57-AZ$1),0),IF($B$3="pm",$H57*OFFSET('Piston Model'!$I$72,($B$18-2000)+($G57-AZ$1),0),"Wrong Code in B3")))),0)</f>
        <v>0</v>
      </c>
      <c r="BA57">
        <f ca="1">IF(BA$1&gt;$G57,IF($B$15="he",IF($B$3="em",$H57*(1-EXP(-0.05599*(BA$1-$G57)))*OFFSET('Exponential Model'!$I$72,($B$18-2000)+($G57-BA$1),0),IF($B$3="dm",$H57*(1-EXP(-0.05599*(BA$1-$G57)))*OFFSET('Dispersion Model'!$I$72,($B$18-2000)+($G57-BA$1),0),IF($B$3="pm",$H57*(1-EXP(-0.05599*(BA$1-$G57)))*OFFSET('Piston Model'!$I$72,($B$18-2000)+($G57-BA$1),0),"Wrong Code in B3"))),IF($B$3="em",$H57*OFFSET('Exponential Model'!$I$72,($B$18-2000)+($G57-BA$1),0),IF($B$3="dm",$H57*OFFSET('Dispersion Model'!$I$72,($B$18-2000)+($G57-BA$1),0),IF($B$3="pm",$H57*OFFSET('Piston Model'!$I$72,($B$18-2000)+($G57-BA$1),0),"Wrong Code in B3")))),0)</f>
        <v>0</v>
      </c>
      <c r="BB57">
        <f ca="1">IF(BB$1&gt;$G57,IF($B$15="he",IF($B$3="em",$H57*(1-EXP(-0.05599*(BB$1-$G57)))*OFFSET('Exponential Model'!$I$72,($B$18-2000)+($G57-BB$1),0),IF($B$3="dm",$H57*(1-EXP(-0.05599*(BB$1-$G57)))*OFFSET('Dispersion Model'!$I$72,($B$18-2000)+($G57-BB$1),0),IF($B$3="pm",$H57*(1-EXP(-0.05599*(BB$1-$G57)))*OFFSET('Piston Model'!$I$72,($B$18-2000)+($G57-BB$1),0),"Wrong Code in B3"))),IF($B$3="em",$H57*OFFSET('Exponential Model'!$I$72,($B$18-2000)+($G57-BB$1),0),IF($B$3="dm",$H57*OFFSET('Dispersion Model'!$I$72,($B$18-2000)+($G57-BB$1),0),IF($B$3="pm",$H57*OFFSET('Piston Model'!$I$72,($B$18-2000)+($G57-BB$1),0),"Wrong Code in B3")))),0)</f>
        <v>394.1</v>
      </c>
      <c r="BC57">
        <f ca="1">IF(BC$1&gt;$G57,IF($B$15="he",IF($B$3="em",$H57*(1-EXP(-0.05599*(BC$1-$G57)))*OFFSET('Exponential Model'!$I$72,($B$18-2000)+($G57-BC$1),0),IF($B$3="dm",$H57*(1-EXP(-0.05599*(BC$1-$G57)))*OFFSET('Dispersion Model'!$I$72,($B$18-2000)+($G57-BC$1),0),IF($B$3="pm",$H57*(1-EXP(-0.05599*(BC$1-$G57)))*OFFSET('Piston Model'!$I$72,($B$18-2000)+($G57-BC$1),0),"Wrong Code in B3"))),IF($B$3="em",$H57*OFFSET('Exponential Model'!$I$72,($B$18-2000)+($G57-BC$1),0),IF($B$3="dm",$H57*OFFSET('Dispersion Model'!$I$72,($B$18-2000)+($G57-BC$1),0),IF($B$3="pm",$H57*OFFSET('Piston Model'!$I$72,($B$18-2000)+($G57-BC$1),0),"Wrong Code in B3")))),0)</f>
        <v>0</v>
      </c>
      <c r="BD57">
        <f ca="1">IF(BD$1&gt;$G57,IF($B$15="he",IF($B$3="em",$H57*(1-EXP(-0.05599*(BD$1-$G57)))*OFFSET('Exponential Model'!$I$72,($B$18-2000)+($G57-BD$1),0),IF($B$3="dm",$H57*(1-EXP(-0.05599*(BD$1-$G57)))*OFFSET('Dispersion Model'!$I$72,($B$18-2000)+($G57-BD$1),0),IF($B$3="pm",$H57*(1-EXP(-0.05599*(BD$1-$G57)))*OFFSET('Piston Model'!$I$72,($B$18-2000)+($G57-BD$1),0),"Wrong Code in B3"))),IF($B$3="em",$H57*OFFSET('Exponential Model'!$I$72,($B$18-2000)+($G57-BD$1),0),IF($B$3="dm",$H57*OFFSET('Dispersion Model'!$I$72,($B$18-2000)+($G57-BD$1),0),IF($B$3="pm",$H57*OFFSET('Piston Model'!$I$72,($B$18-2000)+($G57-BD$1),0),"Wrong Code in B3")))),0)</f>
        <v>0</v>
      </c>
      <c r="BE57">
        <f ca="1">IF(BE$1&gt;$G57,IF($B$15="he",IF($B$3="em",$H57*(1-EXP(-0.05599*(BE$1-$G57)))*OFFSET('Exponential Model'!$I$72,($B$18-2000)+($G57-BE$1),0),IF($B$3="dm",$H57*(1-EXP(-0.05599*(BE$1-$G57)))*OFFSET('Dispersion Model'!$I$72,($B$18-2000)+($G57-BE$1),0),IF($B$3="pm",$H57*(1-EXP(-0.05599*(BE$1-$G57)))*OFFSET('Piston Model'!$I$72,($B$18-2000)+($G57-BE$1),0),"Wrong Code in B3"))),IF($B$3="em",$H57*OFFSET('Exponential Model'!$I$72,($B$18-2000)+($G57-BE$1),0),IF($B$3="dm",$H57*OFFSET('Dispersion Model'!$I$72,($B$18-2000)+($G57-BE$1),0),IF($B$3="pm",$H57*OFFSET('Piston Model'!$I$72,($B$18-2000)+($G57-BE$1),0),"Wrong Code in B3")))),0)</f>
        <v>0</v>
      </c>
      <c r="BF57">
        <f ca="1">IF(BF$1&gt;$G57,IF($B$15="he",IF($B$3="em",$H57*(1-EXP(-0.05599*(BF$1-$G57)))*OFFSET('Exponential Model'!$I$72,($B$18-2000)+($G57-BF$1),0),IF($B$3="dm",$H57*(1-EXP(-0.05599*(BF$1-$G57)))*OFFSET('Dispersion Model'!$I$72,($B$18-2000)+($G57-BF$1),0),IF($B$3="pm",$H57*(1-EXP(-0.05599*(BF$1-$G57)))*OFFSET('Piston Model'!$I$72,($B$18-2000)+($G57-BF$1),0),"Wrong Code in B3"))),IF($B$3="em",$H57*OFFSET('Exponential Model'!$I$72,($B$18-2000)+($G57-BF$1),0),IF($B$3="dm",$H57*OFFSET('Dispersion Model'!$I$72,($B$18-2000)+($G57-BF$1),0),IF($B$3="pm",$H57*OFFSET('Piston Model'!$I$72,($B$18-2000)+($G57-BF$1),0),"Wrong Code in B3")))),0)</f>
        <v>0</v>
      </c>
      <c r="BG57">
        <f ca="1">IF(BG$1&gt;$G57,IF($B$15="he",IF($B$3="em",$H57*(1-EXP(-0.05599*(BG$1-$G57)))*OFFSET('Exponential Model'!$I$72,($B$18-2000)+($G57-BG$1),0),IF($B$3="dm",$H57*(1-EXP(-0.05599*(BG$1-$G57)))*OFFSET('Dispersion Model'!$I$72,($B$18-2000)+($G57-BG$1),0),IF($B$3="pm",$H57*(1-EXP(-0.05599*(BG$1-$G57)))*OFFSET('Piston Model'!$I$72,($B$18-2000)+($G57-BG$1),0),"Wrong Code in B3"))),IF($B$3="em",$H57*OFFSET('Exponential Model'!$I$72,($B$18-2000)+($G57-BG$1),0),IF($B$3="dm",$H57*OFFSET('Dispersion Model'!$I$72,($B$18-2000)+($G57-BG$1),0),IF($B$3="pm",$H57*OFFSET('Piston Model'!$I$72,($B$18-2000)+($G57-BG$1),0),"Wrong Code in B3")))),0)</f>
        <v>0</v>
      </c>
    </row>
    <row r="58" spans="7:59" x14ac:dyDescent="0.15">
      <c r="G58">
        <v>1986</v>
      </c>
      <c r="H58">
        <f>IF($B$15="tr",'Tritium Input'!H67,IF($B$15="cfc",'CFC Input'!H67,IF($B$15="kr",'85Kr Input'!H67,IF($B$15="he",'Tritium Input'!H67,"Wrong Code in B12!"))))</f>
        <v>411.5</v>
      </c>
      <c r="I58">
        <f ca="1">IF(I$1&gt;$G58,IF($B$15="he",IF($B$3="em",$H58*(1-EXP(-0.05599*(I$1-$G58)))*OFFSET('Exponential Model'!$I$72,($B$18-2000)+($G58-I$1),0),IF($B$3="dm",$H58*(1-EXP(-0.05599*(I$1-$G58)))*OFFSET('Dispersion Model'!$I$72,($B$18-2000)+($G58-I$1),0),IF($B$3="pm",$H58*(1-EXP(-0.05599*(I$1-$G58)))*OFFSET('Piston Model'!$I$72,($B$18-2000)+($G58-I$1),0),"Wrong Code in B3"))),IF($B$3="em",$H58*OFFSET('Exponential Model'!$I$72,($B$18-2000)+($G58-I$1),0),IF($B$3="dm",$H58*OFFSET('Dispersion Model'!$I$72,($B$18-2000)+($G58-I$1),0),IF($B$3="pm",$H58*OFFSET('Piston Model'!$I$72,($B$18-2000)+($G58-I$1),0),"Wrong Code in B3")))),0)</f>
        <v>0</v>
      </c>
      <c r="J58">
        <f ca="1">IF(J$1&gt;$G58,IF($B$15="he",IF($B$3="em",$H58*(1-EXP(-0.05599*(J$1-$G58)))*OFFSET('Exponential Model'!$I$72,($B$18-2000)+($G58-J$1),0),IF($B$3="dm",$H58*(1-EXP(-0.05599*(J$1-$G58)))*OFFSET('Dispersion Model'!$I$72,($B$18-2000)+($G58-J$1),0),IF($B$3="pm",$H58*(1-EXP(-0.05599*(J$1-$G58)))*OFFSET('Piston Model'!$I$72,($B$18-2000)+($G58-J$1),0),"Wrong Code in B3"))),IF($B$3="em",$H58*OFFSET('Exponential Model'!$I$72,($B$18-2000)+($G58-J$1),0),IF($B$3="dm",$H58*OFFSET('Dispersion Model'!$I$72,($B$18-2000)+($G58-J$1),0),IF($B$3="pm",$H58*OFFSET('Piston Model'!$I$72,($B$18-2000)+($G58-J$1),0),"Wrong Code in B3")))),0)</f>
        <v>0</v>
      </c>
      <c r="K58">
        <f ca="1">IF(K$1&gt;$G58,IF($B$15="he",IF($B$3="em",$H58*(1-EXP(-0.05599*(K$1-$G58)))*OFFSET('Exponential Model'!$I$72,($B$18-2000)+($G58-K$1),0),IF($B$3="dm",$H58*(1-EXP(-0.05599*(K$1-$G58)))*OFFSET('Dispersion Model'!$I$72,($B$18-2000)+($G58-K$1),0),IF($B$3="pm",$H58*(1-EXP(-0.05599*(K$1-$G58)))*OFFSET('Piston Model'!$I$72,($B$18-2000)+($G58-K$1),0),"Wrong Code in B3"))),IF($B$3="em",$H58*OFFSET('Exponential Model'!$I$72,($B$18-2000)+($G58-K$1),0),IF($B$3="dm",$H58*OFFSET('Dispersion Model'!$I$72,($B$18-2000)+($G58-K$1),0),IF($B$3="pm",$H58*OFFSET('Piston Model'!$I$72,($B$18-2000)+($G58-K$1),0),"Wrong Code in B3")))),0)</f>
        <v>0</v>
      </c>
      <c r="L58">
        <f ca="1">IF(L$1&gt;$G58,IF($B$15="he",IF($B$3="em",$H58*(1-EXP(-0.05599*(L$1-$G58)))*OFFSET('Exponential Model'!$I$72,($B$18-2000)+($G58-L$1),0),IF($B$3="dm",$H58*(1-EXP(-0.05599*(L$1-$G58)))*OFFSET('Dispersion Model'!$I$72,($B$18-2000)+($G58-L$1),0),IF($B$3="pm",$H58*(1-EXP(-0.05599*(L$1-$G58)))*OFFSET('Piston Model'!$I$72,($B$18-2000)+($G58-L$1),0),"Wrong Code in B3"))),IF($B$3="em",$H58*OFFSET('Exponential Model'!$I$72,($B$18-2000)+($G58-L$1),0),IF($B$3="dm",$H58*OFFSET('Dispersion Model'!$I$72,($B$18-2000)+($G58-L$1),0),IF($B$3="pm",$H58*OFFSET('Piston Model'!$I$72,($B$18-2000)+($G58-L$1),0),"Wrong Code in B3")))),0)</f>
        <v>0</v>
      </c>
      <c r="M58">
        <f ca="1">IF(M$1&gt;$G58,IF($B$15="he",IF($B$3="em",$H58*(1-EXP(-0.05599*(M$1-$G58)))*OFFSET('Exponential Model'!$I$72,($B$18-2000)+($G58-M$1),0),IF($B$3="dm",$H58*(1-EXP(-0.05599*(M$1-$G58)))*OFFSET('Dispersion Model'!$I$72,($B$18-2000)+($G58-M$1),0),IF($B$3="pm",$H58*(1-EXP(-0.05599*(M$1-$G58)))*OFFSET('Piston Model'!$I$72,($B$18-2000)+($G58-M$1),0),"Wrong Code in B3"))),IF($B$3="em",$H58*OFFSET('Exponential Model'!$I$72,($B$18-2000)+($G58-M$1),0),IF($B$3="dm",$H58*OFFSET('Dispersion Model'!$I$72,($B$18-2000)+($G58-M$1),0),IF($B$3="pm",$H58*OFFSET('Piston Model'!$I$72,($B$18-2000)+($G58-M$1),0),"Wrong Code in B3")))),0)</f>
        <v>0</v>
      </c>
      <c r="N58">
        <f ca="1">IF(N$1&gt;$G58,IF($B$15="he",IF($B$3="em",$H58*(1-EXP(-0.05599*(N$1-$G58)))*OFFSET('Exponential Model'!$I$72,($B$18-2000)+($G58-N$1),0),IF($B$3="dm",$H58*(1-EXP(-0.05599*(N$1-$G58)))*OFFSET('Dispersion Model'!$I$72,($B$18-2000)+($G58-N$1),0),IF($B$3="pm",$H58*(1-EXP(-0.05599*(N$1-$G58)))*OFFSET('Piston Model'!$I$72,($B$18-2000)+($G58-N$1),0),"Wrong Code in B3"))),IF($B$3="em",$H58*OFFSET('Exponential Model'!$I$72,($B$18-2000)+($G58-N$1),0),IF($B$3="dm",$H58*OFFSET('Dispersion Model'!$I$72,($B$18-2000)+($G58-N$1),0),IF($B$3="pm",$H58*OFFSET('Piston Model'!$I$72,($B$18-2000)+($G58-N$1),0),"Wrong Code in B3")))),0)</f>
        <v>0</v>
      </c>
      <c r="O58">
        <f ca="1">IF(O$1&gt;$G58,IF($B$15="he",IF($B$3="em",$H58*(1-EXP(-0.05599*(O$1-$G58)))*OFFSET('Exponential Model'!$I$72,($B$18-2000)+($G58-O$1),0),IF($B$3="dm",$H58*(1-EXP(-0.05599*(O$1-$G58)))*OFFSET('Dispersion Model'!$I$72,($B$18-2000)+($G58-O$1),0),IF($B$3="pm",$H58*(1-EXP(-0.05599*(O$1-$G58)))*OFFSET('Piston Model'!$I$72,($B$18-2000)+($G58-O$1),0),"Wrong Code in B3"))),IF($B$3="em",$H58*OFFSET('Exponential Model'!$I$72,($B$18-2000)+($G58-O$1),0),IF($B$3="dm",$H58*OFFSET('Dispersion Model'!$I$72,($B$18-2000)+($G58-O$1),0),IF($B$3="pm",$H58*OFFSET('Piston Model'!$I$72,($B$18-2000)+($G58-O$1),0),"Wrong Code in B3")))),0)</f>
        <v>0</v>
      </c>
      <c r="P58">
        <f ca="1">IF(P$1&gt;$G58,IF($B$15="he",IF($B$3="em",$H58*(1-EXP(-0.05599*(P$1-$G58)))*OFFSET('Exponential Model'!$I$72,($B$18-2000)+($G58-P$1),0),IF($B$3="dm",$H58*(1-EXP(-0.05599*(P$1-$G58)))*OFFSET('Dispersion Model'!$I$72,($B$18-2000)+($G58-P$1),0),IF($B$3="pm",$H58*(1-EXP(-0.05599*(P$1-$G58)))*OFFSET('Piston Model'!$I$72,($B$18-2000)+($G58-P$1),0),"Wrong Code in B3"))),IF($B$3="em",$H58*OFFSET('Exponential Model'!$I$72,($B$18-2000)+($G58-P$1),0),IF($B$3="dm",$H58*OFFSET('Dispersion Model'!$I$72,($B$18-2000)+($G58-P$1),0),IF($B$3="pm",$H58*OFFSET('Piston Model'!$I$72,($B$18-2000)+($G58-P$1),0),"Wrong Code in B3")))),0)</f>
        <v>0</v>
      </c>
      <c r="Q58">
        <f ca="1">IF(Q$1&gt;$G58,IF($B$15="he",IF($B$3="em",$H58*(1-EXP(-0.05599*(Q$1-$G58)))*OFFSET('Exponential Model'!$I$72,($B$18-2000)+($G58-Q$1),0),IF($B$3="dm",$H58*(1-EXP(-0.05599*(Q$1-$G58)))*OFFSET('Dispersion Model'!$I$72,($B$18-2000)+($G58-Q$1),0),IF($B$3="pm",$H58*(1-EXP(-0.05599*(Q$1-$G58)))*OFFSET('Piston Model'!$I$72,($B$18-2000)+($G58-Q$1),0),"Wrong Code in B3"))),IF($B$3="em",$H58*OFFSET('Exponential Model'!$I$72,($B$18-2000)+($G58-Q$1),0),IF($B$3="dm",$H58*OFFSET('Dispersion Model'!$I$72,($B$18-2000)+($G58-Q$1),0),IF($B$3="pm",$H58*OFFSET('Piston Model'!$I$72,($B$18-2000)+($G58-Q$1),0),"Wrong Code in B3")))),0)</f>
        <v>0</v>
      </c>
      <c r="R58">
        <f ca="1">IF(R$1&gt;$G58,IF($B$15="he",IF($B$3="em",$H58*(1-EXP(-0.05599*(R$1-$G58)))*OFFSET('Exponential Model'!$I$72,($B$18-2000)+($G58-R$1),0),IF($B$3="dm",$H58*(1-EXP(-0.05599*(R$1-$G58)))*OFFSET('Dispersion Model'!$I$72,($B$18-2000)+($G58-R$1),0),IF($B$3="pm",$H58*(1-EXP(-0.05599*(R$1-$G58)))*OFFSET('Piston Model'!$I$72,($B$18-2000)+($G58-R$1),0),"Wrong Code in B3"))),IF($B$3="em",$H58*OFFSET('Exponential Model'!$I$72,($B$18-2000)+($G58-R$1),0),IF($B$3="dm",$H58*OFFSET('Dispersion Model'!$I$72,($B$18-2000)+($G58-R$1),0),IF($B$3="pm",$H58*OFFSET('Piston Model'!$I$72,($B$18-2000)+($G58-R$1),0),"Wrong Code in B3")))),0)</f>
        <v>0</v>
      </c>
      <c r="S58">
        <f ca="1">IF(S$1&gt;$G58,IF($B$15="he",IF($B$3="em",$H58*(1-EXP(-0.05599*(S$1-$G58)))*OFFSET('Exponential Model'!$I$72,($B$18-2000)+($G58-S$1),0),IF($B$3="dm",$H58*(1-EXP(-0.05599*(S$1-$G58)))*OFFSET('Dispersion Model'!$I$72,($B$18-2000)+($G58-S$1),0),IF($B$3="pm",$H58*(1-EXP(-0.05599*(S$1-$G58)))*OFFSET('Piston Model'!$I$72,($B$18-2000)+($G58-S$1),0),"Wrong Code in B3"))),IF($B$3="em",$H58*OFFSET('Exponential Model'!$I$72,($B$18-2000)+($G58-S$1),0),IF($B$3="dm",$H58*OFFSET('Dispersion Model'!$I$72,($B$18-2000)+($G58-S$1),0),IF($B$3="pm",$H58*OFFSET('Piston Model'!$I$72,($B$18-2000)+($G58-S$1),0),"Wrong Code in B3")))),0)</f>
        <v>0</v>
      </c>
      <c r="T58">
        <f ca="1">IF(T$1&gt;$G58,IF($B$15="he",IF($B$3="em",$H58*(1-EXP(-0.05599*(T$1-$G58)))*OFFSET('Exponential Model'!$I$72,($B$18-2000)+($G58-T$1),0),IF($B$3="dm",$H58*(1-EXP(-0.05599*(T$1-$G58)))*OFFSET('Dispersion Model'!$I$72,($B$18-2000)+($G58-T$1),0),IF($B$3="pm",$H58*(1-EXP(-0.05599*(T$1-$G58)))*OFFSET('Piston Model'!$I$72,($B$18-2000)+($G58-T$1),0),"Wrong Code in B3"))),IF($B$3="em",$H58*OFFSET('Exponential Model'!$I$72,($B$18-2000)+($G58-T$1),0),IF($B$3="dm",$H58*OFFSET('Dispersion Model'!$I$72,($B$18-2000)+($G58-T$1),0),IF($B$3="pm",$H58*OFFSET('Piston Model'!$I$72,($B$18-2000)+($G58-T$1),0),"Wrong Code in B3")))),0)</f>
        <v>0</v>
      </c>
      <c r="U58">
        <f ca="1">IF(U$1&gt;$G58,IF($B$15="he",IF($B$3="em",$H58*(1-EXP(-0.05599*(U$1-$G58)))*OFFSET('Exponential Model'!$I$72,($B$18-2000)+($G58-U$1),0),IF($B$3="dm",$H58*(1-EXP(-0.05599*(U$1-$G58)))*OFFSET('Dispersion Model'!$I$72,($B$18-2000)+($G58-U$1),0),IF($B$3="pm",$H58*(1-EXP(-0.05599*(U$1-$G58)))*OFFSET('Piston Model'!$I$72,($B$18-2000)+($G58-U$1),0),"Wrong Code in B3"))),IF($B$3="em",$H58*OFFSET('Exponential Model'!$I$72,($B$18-2000)+($G58-U$1),0),IF($B$3="dm",$H58*OFFSET('Dispersion Model'!$I$72,($B$18-2000)+($G58-U$1),0),IF($B$3="pm",$H58*OFFSET('Piston Model'!$I$72,($B$18-2000)+($G58-U$1),0),"Wrong Code in B3")))),0)</f>
        <v>0</v>
      </c>
      <c r="V58">
        <f ca="1">IF(V$1&gt;$G58,IF($B$15="he",IF($B$3="em",$H58*(1-EXP(-0.05599*(V$1-$G58)))*OFFSET('Exponential Model'!$I$72,($B$18-2000)+($G58-V$1),0),IF($B$3="dm",$H58*(1-EXP(-0.05599*(V$1-$G58)))*OFFSET('Dispersion Model'!$I$72,($B$18-2000)+($G58-V$1),0),IF($B$3="pm",$H58*(1-EXP(-0.05599*(V$1-$G58)))*OFFSET('Piston Model'!$I$72,($B$18-2000)+($G58-V$1),0),"Wrong Code in B3"))),IF($B$3="em",$H58*OFFSET('Exponential Model'!$I$72,($B$18-2000)+($G58-V$1),0),IF($B$3="dm",$H58*OFFSET('Dispersion Model'!$I$72,($B$18-2000)+($G58-V$1),0),IF($B$3="pm",$H58*OFFSET('Piston Model'!$I$72,($B$18-2000)+($G58-V$1),0),"Wrong Code in B3")))),0)</f>
        <v>0</v>
      </c>
      <c r="W58">
        <f ca="1">IF(W$1&gt;$G58,IF($B$15="he",IF($B$3="em",$H58*(1-EXP(-0.05599*(W$1-$G58)))*OFFSET('Exponential Model'!$I$72,($B$18-2000)+($G58-W$1),0),IF($B$3="dm",$H58*(1-EXP(-0.05599*(W$1-$G58)))*OFFSET('Dispersion Model'!$I$72,($B$18-2000)+($G58-W$1),0),IF($B$3="pm",$H58*(1-EXP(-0.05599*(W$1-$G58)))*OFFSET('Piston Model'!$I$72,($B$18-2000)+($G58-W$1),0),"Wrong Code in B3"))),IF($B$3="em",$H58*OFFSET('Exponential Model'!$I$72,($B$18-2000)+($G58-W$1),0),IF($B$3="dm",$H58*OFFSET('Dispersion Model'!$I$72,($B$18-2000)+($G58-W$1),0),IF($B$3="pm",$H58*OFFSET('Piston Model'!$I$72,($B$18-2000)+($G58-W$1),0),"Wrong Code in B3")))),0)</f>
        <v>0</v>
      </c>
      <c r="X58">
        <f ca="1">IF(X$1&gt;$G58,IF($B$15="he",IF($B$3="em",$H58*(1-EXP(-0.05599*(X$1-$G58)))*OFFSET('Exponential Model'!$I$72,($B$18-2000)+($G58-X$1),0),IF($B$3="dm",$H58*(1-EXP(-0.05599*(X$1-$G58)))*OFFSET('Dispersion Model'!$I$72,($B$18-2000)+($G58-X$1),0),IF($B$3="pm",$H58*(1-EXP(-0.05599*(X$1-$G58)))*OFFSET('Piston Model'!$I$72,($B$18-2000)+($G58-X$1),0),"Wrong Code in B3"))),IF($B$3="em",$H58*OFFSET('Exponential Model'!$I$72,($B$18-2000)+($G58-X$1),0),IF($B$3="dm",$H58*OFFSET('Dispersion Model'!$I$72,($B$18-2000)+($G58-X$1),0),IF($B$3="pm",$H58*OFFSET('Piston Model'!$I$72,($B$18-2000)+($G58-X$1),0),"Wrong Code in B3")))),0)</f>
        <v>0</v>
      </c>
      <c r="Y58">
        <f ca="1">IF(Y$1&gt;$G58,IF($B$15="he",IF($B$3="em",$H58*(1-EXP(-0.05599*(Y$1-$G58)))*OFFSET('Exponential Model'!$I$72,($B$18-2000)+($G58-Y$1),0),IF($B$3="dm",$H58*(1-EXP(-0.05599*(Y$1-$G58)))*OFFSET('Dispersion Model'!$I$72,($B$18-2000)+($G58-Y$1),0),IF($B$3="pm",$H58*(1-EXP(-0.05599*(Y$1-$G58)))*OFFSET('Piston Model'!$I$72,($B$18-2000)+($G58-Y$1),0),"Wrong Code in B3"))),IF($B$3="em",$H58*OFFSET('Exponential Model'!$I$72,($B$18-2000)+($G58-Y$1),0),IF($B$3="dm",$H58*OFFSET('Dispersion Model'!$I$72,($B$18-2000)+($G58-Y$1),0),IF($B$3="pm",$H58*OFFSET('Piston Model'!$I$72,($B$18-2000)+($G58-Y$1),0),"Wrong Code in B3")))),0)</f>
        <v>0</v>
      </c>
      <c r="Z58">
        <f ca="1">IF(Z$1&gt;$G58,IF($B$15="he",IF($B$3="em",$H58*(1-EXP(-0.05599*(Z$1-$G58)))*OFFSET('Exponential Model'!$I$72,($B$18-2000)+($G58-Z$1),0),IF($B$3="dm",$H58*(1-EXP(-0.05599*(Z$1-$G58)))*OFFSET('Dispersion Model'!$I$72,($B$18-2000)+($G58-Z$1),0),IF($B$3="pm",$H58*(1-EXP(-0.05599*(Z$1-$G58)))*OFFSET('Piston Model'!$I$72,($B$18-2000)+($G58-Z$1),0),"Wrong Code in B3"))),IF($B$3="em",$H58*OFFSET('Exponential Model'!$I$72,($B$18-2000)+($G58-Z$1),0),IF($B$3="dm",$H58*OFFSET('Dispersion Model'!$I$72,($B$18-2000)+($G58-Z$1),0),IF($B$3="pm",$H58*OFFSET('Piston Model'!$I$72,($B$18-2000)+($G58-Z$1),0),"Wrong Code in B3")))),0)</f>
        <v>0</v>
      </c>
      <c r="AA58">
        <f ca="1">IF(AA$1&gt;$G58,IF($B$15="he",IF($B$3="em",$H58*(1-EXP(-0.05599*(AA$1-$G58)))*OFFSET('Exponential Model'!$I$72,($B$18-2000)+($G58-AA$1),0),IF($B$3="dm",$H58*(1-EXP(-0.05599*(AA$1-$G58)))*OFFSET('Dispersion Model'!$I$72,($B$18-2000)+($G58-AA$1),0),IF($B$3="pm",$H58*(1-EXP(-0.05599*(AA$1-$G58)))*OFFSET('Piston Model'!$I$72,($B$18-2000)+($G58-AA$1),0),"Wrong Code in B3"))),IF($B$3="em",$H58*OFFSET('Exponential Model'!$I$72,($B$18-2000)+($G58-AA$1),0),IF($B$3="dm",$H58*OFFSET('Dispersion Model'!$I$72,($B$18-2000)+($G58-AA$1),0),IF($B$3="pm",$H58*OFFSET('Piston Model'!$I$72,($B$18-2000)+($G58-AA$1),0),"Wrong Code in B3")))),0)</f>
        <v>0</v>
      </c>
      <c r="AB58">
        <f ca="1">IF(AB$1&gt;$G58,IF($B$15="he",IF($B$3="em",$H58*(1-EXP(-0.05599*(AB$1-$G58)))*OFFSET('Exponential Model'!$I$72,($B$18-2000)+($G58-AB$1),0),IF($B$3="dm",$H58*(1-EXP(-0.05599*(AB$1-$G58)))*OFFSET('Dispersion Model'!$I$72,($B$18-2000)+($G58-AB$1),0),IF($B$3="pm",$H58*(1-EXP(-0.05599*(AB$1-$G58)))*OFFSET('Piston Model'!$I$72,($B$18-2000)+($G58-AB$1),0),"Wrong Code in B3"))),IF($B$3="em",$H58*OFFSET('Exponential Model'!$I$72,($B$18-2000)+($G58-AB$1),0),IF($B$3="dm",$H58*OFFSET('Dispersion Model'!$I$72,($B$18-2000)+($G58-AB$1),0),IF($B$3="pm",$H58*OFFSET('Piston Model'!$I$72,($B$18-2000)+($G58-AB$1),0),"Wrong Code in B3")))),0)</f>
        <v>0</v>
      </c>
      <c r="AC58">
        <f ca="1">IF(AC$1&gt;$G58,IF($B$15="he",IF($B$3="em",$H58*(1-EXP(-0.05599*(AC$1-$G58)))*OFFSET('Exponential Model'!$I$72,($B$18-2000)+($G58-AC$1),0),IF($B$3="dm",$H58*(1-EXP(-0.05599*(AC$1-$G58)))*OFFSET('Dispersion Model'!$I$72,($B$18-2000)+($G58-AC$1),0),IF($B$3="pm",$H58*(1-EXP(-0.05599*(AC$1-$G58)))*OFFSET('Piston Model'!$I$72,($B$18-2000)+($G58-AC$1),0),"Wrong Code in B3"))),IF($B$3="em",$H58*OFFSET('Exponential Model'!$I$72,($B$18-2000)+($G58-AC$1),0),IF($B$3="dm",$H58*OFFSET('Dispersion Model'!$I$72,($B$18-2000)+($G58-AC$1),0),IF($B$3="pm",$H58*OFFSET('Piston Model'!$I$72,($B$18-2000)+($G58-AC$1),0),"Wrong Code in B3")))),0)</f>
        <v>0</v>
      </c>
      <c r="AD58">
        <f ca="1">IF(AD$1&gt;$G58,IF($B$15="he",IF($B$3="em",$H58*(1-EXP(-0.05599*(AD$1-$G58)))*OFFSET('Exponential Model'!$I$72,($B$18-2000)+($G58-AD$1),0),IF($B$3="dm",$H58*(1-EXP(-0.05599*(AD$1-$G58)))*OFFSET('Dispersion Model'!$I$72,($B$18-2000)+($G58-AD$1),0),IF($B$3="pm",$H58*(1-EXP(-0.05599*(AD$1-$G58)))*OFFSET('Piston Model'!$I$72,($B$18-2000)+($G58-AD$1),0),"Wrong Code in B3"))),IF($B$3="em",$H58*OFFSET('Exponential Model'!$I$72,($B$18-2000)+($G58-AD$1),0),IF($B$3="dm",$H58*OFFSET('Dispersion Model'!$I$72,($B$18-2000)+($G58-AD$1),0),IF($B$3="pm",$H58*OFFSET('Piston Model'!$I$72,($B$18-2000)+($G58-AD$1),0),"Wrong Code in B3")))),0)</f>
        <v>0</v>
      </c>
      <c r="AE58">
        <f ca="1">IF(AE$1&gt;$G58,IF($B$15="he",IF($B$3="em",$H58*(1-EXP(-0.05599*(AE$1-$G58)))*OFFSET('Exponential Model'!$I$72,($B$18-2000)+($G58-AE$1),0),IF($B$3="dm",$H58*(1-EXP(-0.05599*(AE$1-$G58)))*OFFSET('Dispersion Model'!$I$72,($B$18-2000)+($G58-AE$1),0),IF($B$3="pm",$H58*(1-EXP(-0.05599*(AE$1-$G58)))*OFFSET('Piston Model'!$I$72,($B$18-2000)+($G58-AE$1),0),"Wrong Code in B3"))),IF($B$3="em",$H58*OFFSET('Exponential Model'!$I$72,($B$18-2000)+($G58-AE$1),0),IF($B$3="dm",$H58*OFFSET('Dispersion Model'!$I$72,($B$18-2000)+($G58-AE$1),0),IF($B$3="pm",$H58*OFFSET('Piston Model'!$I$72,($B$18-2000)+($G58-AE$1),0),"Wrong Code in B3")))),0)</f>
        <v>0</v>
      </c>
      <c r="AF58">
        <f ca="1">IF(AF$1&gt;$G58,IF($B$15="he",IF($B$3="em",$H58*(1-EXP(-0.05599*(AF$1-$G58)))*OFFSET('Exponential Model'!$I$72,($B$18-2000)+($G58-AF$1),0),IF($B$3="dm",$H58*(1-EXP(-0.05599*(AF$1-$G58)))*OFFSET('Dispersion Model'!$I$72,($B$18-2000)+($G58-AF$1),0),IF($B$3="pm",$H58*(1-EXP(-0.05599*(AF$1-$G58)))*OFFSET('Piston Model'!$I$72,($B$18-2000)+($G58-AF$1),0),"Wrong Code in B3"))),IF($B$3="em",$H58*OFFSET('Exponential Model'!$I$72,($B$18-2000)+($G58-AF$1),0),IF($B$3="dm",$H58*OFFSET('Dispersion Model'!$I$72,($B$18-2000)+($G58-AF$1),0),IF($B$3="pm",$H58*OFFSET('Piston Model'!$I$72,($B$18-2000)+($G58-AF$1),0),"Wrong Code in B3")))),0)</f>
        <v>0</v>
      </c>
      <c r="AG58">
        <f ca="1">IF(AG$1&gt;$G58,IF($B$15="he",IF($B$3="em",$H58*(1-EXP(-0.05599*(AG$1-$G58)))*OFFSET('Exponential Model'!$I$72,($B$18-2000)+($G58-AG$1),0),IF($B$3="dm",$H58*(1-EXP(-0.05599*(AG$1-$G58)))*OFFSET('Dispersion Model'!$I$72,($B$18-2000)+($G58-AG$1),0),IF($B$3="pm",$H58*(1-EXP(-0.05599*(AG$1-$G58)))*OFFSET('Piston Model'!$I$72,($B$18-2000)+($G58-AG$1),0),"Wrong Code in B3"))),IF($B$3="em",$H58*OFFSET('Exponential Model'!$I$72,($B$18-2000)+($G58-AG$1),0),IF($B$3="dm",$H58*OFFSET('Dispersion Model'!$I$72,($B$18-2000)+($G58-AG$1),0),IF($B$3="pm",$H58*OFFSET('Piston Model'!$I$72,($B$18-2000)+($G58-AG$1),0),"Wrong Code in B3")))),0)</f>
        <v>0</v>
      </c>
      <c r="AH58">
        <f ca="1">IF(AH$1&gt;$G58,IF($B$15="he",IF($B$3="em",$H58*(1-EXP(-0.05599*(AH$1-$G58)))*OFFSET('Exponential Model'!$I$72,($B$18-2000)+($G58-AH$1),0),IF($B$3="dm",$H58*(1-EXP(-0.05599*(AH$1-$G58)))*OFFSET('Dispersion Model'!$I$72,($B$18-2000)+($G58-AH$1),0),IF($B$3="pm",$H58*(1-EXP(-0.05599*(AH$1-$G58)))*OFFSET('Piston Model'!$I$72,($B$18-2000)+($G58-AH$1),0),"Wrong Code in B3"))),IF($B$3="em",$H58*OFFSET('Exponential Model'!$I$72,($B$18-2000)+($G58-AH$1),0),IF($B$3="dm",$H58*OFFSET('Dispersion Model'!$I$72,($B$18-2000)+($G58-AH$1),0),IF($B$3="pm",$H58*OFFSET('Piston Model'!$I$72,($B$18-2000)+($G58-AH$1),0),"Wrong Code in B3")))),0)</f>
        <v>0</v>
      </c>
      <c r="AI58">
        <f ca="1">IF(AI$1&gt;$G58,IF($B$15="he",IF($B$3="em",$H58*(1-EXP(-0.05599*(AI$1-$G58)))*OFFSET('Exponential Model'!$I$72,($B$18-2000)+($G58-AI$1),0),IF($B$3="dm",$H58*(1-EXP(-0.05599*(AI$1-$G58)))*OFFSET('Dispersion Model'!$I$72,($B$18-2000)+($G58-AI$1),0),IF($B$3="pm",$H58*(1-EXP(-0.05599*(AI$1-$G58)))*OFFSET('Piston Model'!$I$72,($B$18-2000)+($G58-AI$1),0),"Wrong Code in B3"))),IF($B$3="em",$H58*OFFSET('Exponential Model'!$I$72,($B$18-2000)+($G58-AI$1),0),IF($B$3="dm",$H58*OFFSET('Dispersion Model'!$I$72,($B$18-2000)+($G58-AI$1),0),IF($B$3="pm",$H58*OFFSET('Piston Model'!$I$72,($B$18-2000)+($G58-AI$1),0),"Wrong Code in B3")))),0)</f>
        <v>0</v>
      </c>
      <c r="AJ58">
        <f ca="1">IF(AJ$1&gt;$G58,IF($B$15="he",IF($B$3="em",$H58*(1-EXP(-0.05599*(AJ$1-$G58)))*OFFSET('Exponential Model'!$I$72,($B$18-2000)+($G58-AJ$1),0),IF($B$3="dm",$H58*(1-EXP(-0.05599*(AJ$1-$G58)))*OFFSET('Dispersion Model'!$I$72,($B$18-2000)+($G58-AJ$1),0),IF($B$3="pm",$H58*(1-EXP(-0.05599*(AJ$1-$G58)))*OFFSET('Piston Model'!$I$72,($B$18-2000)+($G58-AJ$1),0),"Wrong Code in B3"))),IF($B$3="em",$H58*OFFSET('Exponential Model'!$I$72,($B$18-2000)+($G58-AJ$1),0),IF($B$3="dm",$H58*OFFSET('Dispersion Model'!$I$72,($B$18-2000)+($G58-AJ$1),0),IF($B$3="pm",$H58*OFFSET('Piston Model'!$I$72,($B$18-2000)+($G58-AJ$1),0),"Wrong Code in B3")))),0)</f>
        <v>0</v>
      </c>
      <c r="AK58">
        <f ca="1">IF(AK$1&gt;$G58,IF($B$15="he",IF($B$3="em",$H58*(1-EXP(-0.05599*(AK$1-$G58)))*OFFSET('Exponential Model'!$I$72,($B$18-2000)+($G58-AK$1),0),IF($B$3="dm",$H58*(1-EXP(-0.05599*(AK$1-$G58)))*OFFSET('Dispersion Model'!$I$72,($B$18-2000)+($G58-AK$1),0),IF($B$3="pm",$H58*(1-EXP(-0.05599*(AK$1-$G58)))*OFFSET('Piston Model'!$I$72,($B$18-2000)+($G58-AK$1),0),"Wrong Code in B3"))),IF($B$3="em",$H58*OFFSET('Exponential Model'!$I$72,($B$18-2000)+($G58-AK$1),0),IF($B$3="dm",$H58*OFFSET('Dispersion Model'!$I$72,($B$18-2000)+($G58-AK$1),0),IF($B$3="pm",$H58*OFFSET('Piston Model'!$I$72,($B$18-2000)+($G58-AK$1),0),"Wrong Code in B3")))),0)</f>
        <v>0</v>
      </c>
      <c r="AL58">
        <f ca="1">IF(AL$1&gt;$G58,IF($B$15="he",IF($B$3="em",$H58*(1-EXP(-0.05599*(AL$1-$G58)))*OFFSET('Exponential Model'!$I$72,($B$18-2000)+($G58-AL$1),0),IF($B$3="dm",$H58*(1-EXP(-0.05599*(AL$1-$G58)))*OFFSET('Dispersion Model'!$I$72,($B$18-2000)+($G58-AL$1),0),IF($B$3="pm",$H58*(1-EXP(-0.05599*(AL$1-$G58)))*OFFSET('Piston Model'!$I$72,($B$18-2000)+($G58-AL$1),0),"Wrong Code in B3"))),IF($B$3="em",$H58*OFFSET('Exponential Model'!$I$72,($B$18-2000)+($G58-AL$1),0),IF($B$3="dm",$H58*OFFSET('Dispersion Model'!$I$72,($B$18-2000)+($G58-AL$1),0),IF($B$3="pm",$H58*OFFSET('Piston Model'!$I$72,($B$18-2000)+($G58-AL$1),0),"Wrong Code in B3")))),0)</f>
        <v>0</v>
      </c>
      <c r="AM58">
        <f ca="1">IF(AM$1&gt;$G58,IF($B$15="he",IF($B$3="em",$H58*(1-EXP(-0.05599*(AM$1-$G58)))*OFFSET('Exponential Model'!$I$72,($B$18-2000)+($G58-AM$1),0),IF($B$3="dm",$H58*(1-EXP(-0.05599*(AM$1-$G58)))*OFFSET('Dispersion Model'!$I$72,($B$18-2000)+($G58-AM$1),0),IF($B$3="pm",$H58*(1-EXP(-0.05599*(AM$1-$G58)))*OFFSET('Piston Model'!$I$72,($B$18-2000)+($G58-AM$1),0),"Wrong Code in B3"))),IF($B$3="em",$H58*OFFSET('Exponential Model'!$I$72,($B$18-2000)+($G58-AM$1),0),IF($B$3="dm",$H58*OFFSET('Dispersion Model'!$I$72,($B$18-2000)+($G58-AM$1),0),IF($B$3="pm",$H58*OFFSET('Piston Model'!$I$72,($B$18-2000)+($G58-AM$1),0),"Wrong Code in B3")))),0)</f>
        <v>0</v>
      </c>
      <c r="AN58">
        <f ca="1">IF(AN$1&gt;$G58,IF($B$15="he",IF($B$3="em",$H58*(1-EXP(-0.05599*(AN$1-$G58)))*OFFSET('Exponential Model'!$I$72,($B$18-2000)+($G58-AN$1),0),IF($B$3="dm",$H58*(1-EXP(-0.05599*(AN$1-$G58)))*OFFSET('Dispersion Model'!$I$72,($B$18-2000)+($G58-AN$1),0),IF($B$3="pm",$H58*(1-EXP(-0.05599*(AN$1-$G58)))*OFFSET('Piston Model'!$I$72,($B$18-2000)+($G58-AN$1),0),"Wrong Code in B3"))),IF($B$3="em",$H58*OFFSET('Exponential Model'!$I$72,($B$18-2000)+($G58-AN$1),0),IF($B$3="dm",$H58*OFFSET('Dispersion Model'!$I$72,($B$18-2000)+($G58-AN$1),0),IF($B$3="pm",$H58*OFFSET('Piston Model'!$I$72,($B$18-2000)+($G58-AN$1),0),"Wrong Code in B3")))),0)</f>
        <v>0</v>
      </c>
      <c r="AO58">
        <f ca="1">IF(AO$1&gt;$G58,IF($B$15="he",IF($B$3="em",$H58*(1-EXP(-0.05599*(AO$1-$G58)))*OFFSET('Exponential Model'!$I$72,($B$18-2000)+($G58-AO$1),0),IF($B$3="dm",$H58*(1-EXP(-0.05599*(AO$1-$G58)))*OFFSET('Dispersion Model'!$I$72,($B$18-2000)+($G58-AO$1),0),IF($B$3="pm",$H58*(1-EXP(-0.05599*(AO$1-$G58)))*OFFSET('Piston Model'!$I$72,($B$18-2000)+($G58-AO$1),0),"Wrong Code in B3"))),IF($B$3="em",$H58*OFFSET('Exponential Model'!$I$72,($B$18-2000)+($G58-AO$1),0),IF($B$3="dm",$H58*OFFSET('Dispersion Model'!$I$72,($B$18-2000)+($G58-AO$1),0),IF($B$3="pm",$H58*OFFSET('Piston Model'!$I$72,($B$18-2000)+($G58-AO$1),0),"Wrong Code in B3")))),0)</f>
        <v>0</v>
      </c>
      <c r="AP58">
        <f ca="1">IF(AP$1&gt;$G58,IF($B$15="he",IF($B$3="em",$H58*(1-EXP(-0.05599*(AP$1-$G58)))*OFFSET('Exponential Model'!$I$72,($B$18-2000)+($G58-AP$1),0),IF($B$3="dm",$H58*(1-EXP(-0.05599*(AP$1-$G58)))*OFFSET('Dispersion Model'!$I$72,($B$18-2000)+($G58-AP$1),0),IF($B$3="pm",$H58*(1-EXP(-0.05599*(AP$1-$G58)))*OFFSET('Piston Model'!$I$72,($B$18-2000)+($G58-AP$1),0),"Wrong Code in B3"))),IF($B$3="em",$H58*OFFSET('Exponential Model'!$I$72,($B$18-2000)+($G58-AP$1),0),IF($B$3="dm",$H58*OFFSET('Dispersion Model'!$I$72,($B$18-2000)+($G58-AP$1),0),IF($B$3="pm",$H58*OFFSET('Piston Model'!$I$72,($B$18-2000)+($G58-AP$1),0),"Wrong Code in B3")))),0)</f>
        <v>0</v>
      </c>
      <c r="AQ58">
        <f ca="1">IF(AQ$1&gt;$G58,IF($B$15="he",IF($B$3="em",$H58*(1-EXP(-0.05599*(AQ$1-$G58)))*OFFSET('Exponential Model'!$I$72,($B$18-2000)+($G58-AQ$1),0),IF($B$3="dm",$H58*(1-EXP(-0.05599*(AQ$1-$G58)))*OFFSET('Dispersion Model'!$I$72,($B$18-2000)+($G58-AQ$1),0),IF($B$3="pm",$H58*(1-EXP(-0.05599*(AQ$1-$G58)))*OFFSET('Piston Model'!$I$72,($B$18-2000)+($G58-AQ$1),0),"Wrong Code in B3"))),IF($B$3="em",$H58*OFFSET('Exponential Model'!$I$72,($B$18-2000)+($G58-AQ$1),0),IF($B$3="dm",$H58*OFFSET('Dispersion Model'!$I$72,($B$18-2000)+($G58-AQ$1),0),IF($B$3="pm",$H58*OFFSET('Piston Model'!$I$72,($B$18-2000)+($G58-AQ$1),0),"Wrong Code in B3")))),0)</f>
        <v>0</v>
      </c>
      <c r="AR58">
        <f ca="1">IF(AR$1&gt;$G58,IF($B$15="he",IF($B$3="em",$H58*(1-EXP(-0.05599*(AR$1-$G58)))*OFFSET('Exponential Model'!$I$72,($B$18-2000)+($G58-AR$1),0),IF($B$3="dm",$H58*(1-EXP(-0.05599*(AR$1-$G58)))*OFFSET('Dispersion Model'!$I$72,($B$18-2000)+($G58-AR$1),0),IF($B$3="pm",$H58*(1-EXP(-0.05599*(AR$1-$G58)))*OFFSET('Piston Model'!$I$72,($B$18-2000)+($G58-AR$1),0),"Wrong Code in B3"))),IF($B$3="em",$H58*OFFSET('Exponential Model'!$I$72,($B$18-2000)+($G58-AR$1),0),IF($B$3="dm",$H58*OFFSET('Dispersion Model'!$I$72,($B$18-2000)+($G58-AR$1),0),IF($B$3="pm",$H58*OFFSET('Piston Model'!$I$72,($B$18-2000)+($G58-AR$1),0),"Wrong Code in B3")))),0)</f>
        <v>0</v>
      </c>
      <c r="AS58">
        <f ca="1">IF(AS$1&gt;$G58,IF($B$15="he",IF($B$3="em",$H58*(1-EXP(-0.05599*(AS$1-$G58)))*OFFSET('Exponential Model'!$I$72,($B$18-2000)+($G58-AS$1),0),IF($B$3="dm",$H58*(1-EXP(-0.05599*(AS$1-$G58)))*OFFSET('Dispersion Model'!$I$72,($B$18-2000)+($G58-AS$1),0),IF($B$3="pm",$H58*(1-EXP(-0.05599*(AS$1-$G58)))*OFFSET('Piston Model'!$I$72,($B$18-2000)+($G58-AS$1),0),"Wrong Code in B3"))),IF($B$3="em",$H58*OFFSET('Exponential Model'!$I$72,($B$18-2000)+($G58-AS$1),0),IF($B$3="dm",$H58*OFFSET('Dispersion Model'!$I$72,($B$18-2000)+($G58-AS$1),0),IF($B$3="pm",$H58*OFFSET('Piston Model'!$I$72,($B$18-2000)+($G58-AS$1),0),"Wrong Code in B3")))),0)</f>
        <v>0</v>
      </c>
      <c r="AT58">
        <f ca="1">IF(AT$1&gt;$G58,IF($B$15="he",IF($B$3="em",$H58*(1-EXP(-0.05599*(AT$1-$G58)))*OFFSET('Exponential Model'!$I$72,($B$18-2000)+($G58-AT$1),0),IF($B$3="dm",$H58*(1-EXP(-0.05599*(AT$1-$G58)))*OFFSET('Dispersion Model'!$I$72,($B$18-2000)+($G58-AT$1),0),IF($B$3="pm",$H58*(1-EXP(-0.05599*(AT$1-$G58)))*OFFSET('Piston Model'!$I$72,($B$18-2000)+($G58-AT$1),0),"Wrong Code in B3"))),IF($B$3="em",$H58*OFFSET('Exponential Model'!$I$72,($B$18-2000)+($G58-AT$1),0),IF($B$3="dm",$H58*OFFSET('Dispersion Model'!$I$72,($B$18-2000)+($G58-AT$1),0),IF($B$3="pm",$H58*OFFSET('Piston Model'!$I$72,($B$18-2000)+($G58-AT$1),0),"Wrong Code in B3")))),0)</f>
        <v>0</v>
      </c>
      <c r="AU58">
        <f ca="1">IF(AU$1&gt;$G58,IF($B$15="he",IF($B$3="em",$H58*(1-EXP(-0.05599*(AU$1-$G58)))*OFFSET('Exponential Model'!$I$72,($B$18-2000)+($G58-AU$1),0),IF($B$3="dm",$H58*(1-EXP(-0.05599*(AU$1-$G58)))*OFFSET('Dispersion Model'!$I$72,($B$18-2000)+($G58-AU$1),0),IF($B$3="pm",$H58*(1-EXP(-0.05599*(AU$1-$G58)))*OFFSET('Piston Model'!$I$72,($B$18-2000)+($G58-AU$1),0),"Wrong Code in B3"))),IF($B$3="em",$H58*OFFSET('Exponential Model'!$I$72,($B$18-2000)+($G58-AU$1),0),IF($B$3="dm",$H58*OFFSET('Dispersion Model'!$I$72,($B$18-2000)+($G58-AU$1),0),IF($B$3="pm",$H58*OFFSET('Piston Model'!$I$72,($B$18-2000)+($G58-AU$1),0),"Wrong Code in B3")))),0)</f>
        <v>0</v>
      </c>
      <c r="AV58">
        <f ca="1">IF(AV$1&gt;$G58,IF($B$15="he",IF($B$3="em",$H58*(1-EXP(-0.05599*(AV$1-$G58)))*OFFSET('Exponential Model'!$I$72,($B$18-2000)+($G58-AV$1),0),IF($B$3="dm",$H58*(1-EXP(-0.05599*(AV$1-$G58)))*OFFSET('Dispersion Model'!$I$72,($B$18-2000)+($G58-AV$1),0),IF($B$3="pm",$H58*(1-EXP(-0.05599*(AV$1-$G58)))*OFFSET('Piston Model'!$I$72,($B$18-2000)+($G58-AV$1),0),"Wrong Code in B3"))),IF($B$3="em",$H58*OFFSET('Exponential Model'!$I$72,($B$18-2000)+($G58-AV$1),0),IF($B$3="dm",$H58*OFFSET('Dispersion Model'!$I$72,($B$18-2000)+($G58-AV$1),0),IF($B$3="pm",$H58*OFFSET('Piston Model'!$I$72,($B$18-2000)+($G58-AV$1),0),"Wrong Code in B3")))),0)</f>
        <v>0</v>
      </c>
      <c r="AW58">
        <f ca="1">IF(AW$1&gt;$G58,IF($B$15="he",IF($B$3="em",$H58*(1-EXP(-0.05599*(AW$1-$G58)))*OFFSET('Exponential Model'!$I$72,($B$18-2000)+($G58-AW$1),0),IF($B$3="dm",$H58*(1-EXP(-0.05599*(AW$1-$G58)))*OFFSET('Dispersion Model'!$I$72,($B$18-2000)+($G58-AW$1),0),IF($B$3="pm",$H58*(1-EXP(-0.05599*(AW$1-$G58)))*OFFSET('Piston Model'!$I$72,($B$18-2000)+($G58-AW$1),0),"Wrong Code in B3"))),IF($B$3="em",$H58*OFFSET('Exponential Model'!$I$72,($B$18-2000)+($G58-AW$1),0),IF($B$3="dm",$H58*OFFSET('Dispersion Model'!$I$72,($B$18-2000)+($G58-AW$1),0),IF($B$3="pm",$H58*OFFSET('Piston Model'!$I$72,($B$18-2000)+($G58-AW$1),0),"Wrong Code in B3")))),0)</f>
        <v>0</v>
      </c>
      <c r="AX58">
        <f ca="1">IF(AX$1&gt;$G58,IF($B$15="he",IF($B$3="em",$H58*(1-EXP(-0.05599*(AX$1-$G58)))*OFFSET('Exponential Model'!$I$72,($B$18-2000)+($G58-AX$1),0),IF($B$3="dm",$H58*(1-EXP(-0.05599*(AX$1-$G58)))*OFFSET('Dispersion Model'!$I$72,($B$18-2000)+($G58-AX$1),0),IF($B$3="pm",$H58*(1-EXP(-0.05599*(AX$1-$G58)))*OFFSET('Piston Model'!$I$72,($B$18-2000)+($G58-AX$1),0),"Wrong Code in B3"))),IF($B$3="em",$H58*OFFSET('Exponential Model'!$I$72,($B$18-2000)+($G58-AX$1),0),IF($B$3="dm",$H58*OFFSET('Dispersion Model'!$I$72,($B$18-2000)+($G58-AX$1),0),IF($B$3="pm",$H58*OFFSET('Piston Model'!$I$72,($B$18-2000)+($G58-AX$1),0),"Wrong Code in B3")))),0)</f>
        <v>0</v>
      </c>
      <c r="AY58">
        <f ca="1">IF(AY$1&gt;$G58,IF($B$15="he",IF($B$3="em",$H58*(1-EXP(-0.05599*(AY$1-$G58)))*OFFSET('Exponential Model'!$I$72,($B$18-2000)+($G58-AY$1),0),IF($B$3="dm",$H58*(1-EXP(-0.05599*(AY$1-$G58)))*OFFSET('Dispersion Model'!$I$72,($B$18-2000)+($G58-AY$1),0),IF($B$3="pm",$H58*(1-EXP(-0.05599*(AY$1-$G58)))*OFFSET('Piston Model'!$I$72,($B$18-2000)+($G58-AY$1),0),"Wrong Code in B3"))),IF($B$3="em",$H58*OFFSET('Exponential Model'!$I$72,($B$18-2000)+($G58-AY$1),0),IF($B$3="dm",$H58*OFFSET('Dispersion Model'!$I$72,($B$18-2000)+($G58-AY$1),0),IF($B$3="pm",$H58*OFFSET('Piston Model'!$I$72,($B$18-2000)+($G58-AY$1),0),"Wrong Code in B3")))),0)</f>
        <v>0</v>
      </c>
      <c r="AZ58">
        <f ca="1">IF(AZ$1&gt;$G58,IF($B$15="he",IF($B$3="em",$H58*(1-EXP(-0.05599*(AZ$1-$G58)))*OFFSET('Exponential Model'!$I$72,($B$18-2000)+($G58-AZ$1),0),IF($B$3="dm",$H58*(1-EXP(-0.05599*(AZ$1-$G58)))*OFFSET('Dispersion Model'!$I$72,($B$18-2000)+($G58-AZ$1),0),IF($B$3="pm",$H58*(1-EXP(-0.05599*(AZ$1-$G58)))*OFFSET('Piston Model'!$I$72,($B$18-2000)+($G58-AZ$1),0),"Wrong Code in B3"))),IF($B$3="em",$H58*OFFSET('Exponential Model'!$I$72,($B$18-2000)+($G58-AZ$1),0),IF($B$3="dm",$H58*OFFSET('Dispersion Model'!$I$72,($B$18-2000)+($G58-AZ$1),0),IF($B$3="pm",$H58*OFFSET('Piston Model'!$I$72,($B$18-2000)+($G58-AZ$1),0),"Wrong Code in B3")))),0)</f>
        <v>0</v>
      </c>
      <c r="BA58">
        <f ca="1">IF(BA$1&gt;$G58,IF($B$15="he",IF($B$3="em",$H58*(1-EXP(-0.05599*(BA$1-$G58)))*OFFSET('Exponential Model'!$I$72,($B$18-2000)+($G58-BA$1),0),IF($B$3="dm",$H58*(1-EXP(-0.05599*(BA$1-$G58)))*OFFSET('Dispersion Model'!$I$72,($B$18-2000)+($G58-BA$1),0),IF($B$3="pm",$H58*(1-EXP(-0.05599*(BA$1-$G58)))*OFFSET('Piston Model'!$I$72,($B$18-2000)+($G58-BA$1),0),"Wrong Code in B3"))),IF($B$3="em",$H58*OFFSET('Exponential Model'!$I$72,($B$18-2000)+($G58-BA$1),0),IF($B$3="dm",$H58*OFFSET('Dispersion Model'!$I$72,($B$18-2000)+($G58-BA$1),0),IF($B$3="pm",$H58*OFFSET('Piston Model'!$I$72,($B$18-2000)+($G58-BA$1),0),"Wrong Code in B3")))),0)</f>
        <v>0</v>
      </c>
      <c r="BB58">
        <f ca="1">IF(BB$1&gt;$G58,IF($B$15="he",IF($B$3="em",$H58*(1-EXP(-0.05599*(BB$1-$G58)))*OFFSET('Exponential Model'!$I$72,($B$18-2000)+($G58-BB$1),0),IF($B$3="dm",$H58*(1-EXP(-0.05599*(BB$1-$G58)))*OFFSET('Dispersion Model'!$I$72,($B$18-2000)+($G58-BB$1),0),IF($B$3="pm",$H58*(1-EXP(-0.05599*(BB$1-$G58)))*OFFSET('Piston Model'!$I$72,($B$18-2000)+($G58-BB$1),0),"Wrong Code in B3"))),IF($B$3="em",$H58*OFFSET('Exponential Model'!$I$72,($B$18-2000)+($G58-BB$1),0),IF($B$3="dm",$H58*OFFSET('Dispersion Model'!$I$72,($B$18-2000)+($G58-BB$1),0),IF($B$3="pm",$H58*OFFSET('Piston Model'!$I$72,($B$18-2000)+($G58-BB$1),0),"Wrong Code in B3")))),0)</f>
        <v>0</v>
      </c>
      <c r="BC58">
        <f ca="1">IF(BC$1&gt;$G58,IF($B$15="he",IF($B$3="em",$H58*(1-EXP(-0.05599*(BC$1-$G58)))*OFFSET('Exponential Model'!$I$72,($B$18-2000)+($G58-BC$1),0),IF($B$3="dm",$H58*(1-EXP(-0.05599*(BC$1-$G58)))*OFFSET('Dispersion Model'!$I$72,($B$18-2000)+($G58-BC$1),0),IF($B$3="pm",$H58*(1-EXP(-0.05599*(BC$1-$G58)))*OFFSET('Piston Model'!$I$72,($B$18-2000)+($G58-BC$1),0),"Wrong Code in B3"))),IF($B$3="em",$H58*OFFSET('Exponential Model'!$I$72,($B$18-2000)+($G58-BC$1),0),IF($B$3="dm",$H58*OFFSET('Dispersion Model'!$I$72,($B$18-2000)+($G58-BC$1),0),IF($B$3="pm",$H58*OFFSET('Piston Model'!$I$72,($B$18-2000)+($G58-BC$1),0),"Wrong Code in B3")))),0)</f>
        <v>411.5</v>
      </c>
      <c r="BD58">
        <f ca="1">IF(BD$1&gt;$G58,IF($B$15="he",IF($B$3="em",$H58*(1-EXP(-0.05599*(BD$1-$G58)))*OFFSET('Exponential Model'!$I$72,($B$18-2000)+($G58-BD$1),0),IF($B$3="dm",$H58*(1-EXP(-0.05599*(BD$1-$G58)))*OFFSET('Dispersion Model'!$I$72,($B$18-2000)+($G58-BD$1),0),IF($B$3="pm",$H58*(1-EXP(-0.05599*(BD$1-$G58)))*OFFSET('Piston Model'!$I$72,($B$18-2000)+($G58-BD$1),0),"Wrong Code in B3"))),IF($B$3="em",$H58*OFFSET('Exponential Model'!$I$72,($B$18-2000)+($G58-BD$1),0),IF($B$3="dm",$H58*OFFSET('Dispersion Model'!$I$72,($B$18-2000)+($G58-BD$1),0),IF($B$3="pm",$H58*OFFSET('Piston Model'!$I$72,($B$18-2000)+($G58-BD$1),0),"Wrong Code in B3")))),0)</f>
        <v>0</v>
      </c>
      <c r="BE58">
        <f ca="1">IF(BE$1&gt;$G58,IF($B$15="he",IF($B$3="em",$H58*(1-EXP(-0.05599*(BE$1-$G58)))*OFFSET('Exponential Model'!$I$72,($B$18-2000)+($G58-BE$1),0),IF($B$3="dm",$H58*(1-EXP(-0.05599*(BE$1-$G58)))*OFFSET('Dispersion Model'!$I$72,($B$18-2000)+($G58-BE$1),0),IF($B$3="pm",$H58*(1-EXP(-0.05599*(BE$1-$G58)))*OFFSET('Piston Model'!$I$72,($B$18-2000)+($G58-BE$1),0),"Wrong Code in B3"))),IF($B$3="em",$H58*OFFSET('Exponential Model'!$I$72,($B$18-2000)+($G58-BE$1),0),IF($B$3="dm",$H58*OFFSET('Dispersion Model'!$I$72,($B$18-2000)+($G58-BE$1),0),IF($B$3="pm",$H58*OFFSET('Piston Model'!$I$72,($B$18-2000)+($G58-BE$1),0),"Wrong Code in B3")))),0)</f>
        <v>0</v>
      </c>
      <c r="BF58">
        <f ca="1">IF(BF$1&gt;$G58,IF($B$15="he",IF($B$3="em",$H58*(1-EXP(-0.05599*(BF$1-$G58)))*OFFSET('Exponential Model'!$I$72,($B$18-2000)+($G58-BF$1),0),IF($B$3="dm",$H58*(1-EXP(-0.05599*(BF$1-$G58)))*OFFSET('Dispersion Model'!$I$72,($B$18-2000)+($G58-BF$1),0),IF($B$3="pm",$H58*(1-EXP(-0.05599*(BF$1-$G58)))*OFFSET('Piston Model'!$I$72,($B$18-2000)+($G58-BF$1),0),"Wrong Code in B3"))),IF($B$3="em",$H58*OFFSET('Exponential Model'!$I$72,($B$18-2000)+($G58-BF$1),0),IF($B$3="dm",$H58*OFFSET('Dispersion Model'!$I$72,($B$18-2000)+($G58-BF$1),0),IF($B$3="pm",$H58*OFFSET('Piston Model'!$I$72,($B$18-2000)+($G58-BF$1),0),"Wrong Code in B3")))),0)</f>
        <v>0</v>
      </c>
      <c r="BG58">
        <f ca="1">IF(BG$1&gt;$G58,IF($B$15="he",IF($B$3="em",$H58*(1-EXP(-0.05599*(BG$1-$G58)))*OFFSET('Exponential Model'!$I$72,($B$18-2000)+($G58-BG$1),0),IF($B$3="dm",$H58*(1-EXP(-0.05599*(BG$1-$G58)))*OFFSET('Dispersion Model'!$I$72,($B$18-2000)+($G58-BG$1),0),IF($B$3="pm",$H58*(1-EXP(-0.05599*(BG$1-$G58)))*OFFSET('Piston Model'!$I$72,($B$18-2000)+($G58-BG$1),0),"Wrong Code in B3"))),IF($B$3="em",$H58*OFFSET('Exponential Model'!$I$72,($B$18-2000)+($G58-BG$1),0),IF($B$3="dm",$H58*OFFSET('Dispersion Model'!$I$72,($B$18-2000)+($G58-BG$1),0),IF($B$3="pm",$H58*OFFSET('Piston Model'!$I$72,($B$18-2000)+($G58-BG$1),0),"Wrong Code in B3")))),0)</f>
        <v>0</v>
      </c>
    </row>
    <row r="59" spans="7:59" x14ac:dyDescent="0.15">
      <c r="G59">
        <v>1987</v>
      </c>
      <c r="H59">
        <f>IF($B$15="tr",'Tritium Input'!H68,IF($B$15="cfc",'CFC Input'!H68,IF($B$15="kr",'85Kr Input'!H68,IF($B$15="he",'Tritium Input'!H68,"Wrong Code in B12!"))))</f>
        <v>429.3</v>
      </c>
      <c r="I59">
        <f ca="1">IF(I$1&gt;$G59,IF($B$15="he",IF($B$3="em",$H59*(1-EXP(-0.05599*(I$1-$G59)))*OFFSET('Exponential Model'!$I$72,($B$18-2000)+($G59-I$1),0),IF($B$3="dm",$H59*(1-EXP(-0.05599*(I$1-$G59)))*OFFSET('Dispersion Model'!$I$72,($B$18-2000)+($G59-I$1),0),IF($B$3="pm",$H59*(1-EXP(-0.05599*(I$1-$G59)))*OFFSET('Piston Model'!$I$72,($B$18-2000)+($G59-I$1),0),"Wrong Code in B3"))),IF($B$3="em",$H59*OFFSET('Exponential Model'!$I$72,($B$18-2000)+($G59-I$1),0),IF($B$3="dm",$H59*OFFSET('Dispersion Model'!$I$72,($B$18-2000)+($G59-I$1),0),IF($B$3="pm",$H59*OFFSET('Piston Model'!$I$72,($B$18-2000)+($G59-I$1),0),"Wrong Code in B3")))),0)</f>
        <v>0</v>
      </c>
      <c r="J59">
        <f ca="1">IF(J$1&gt;$G59,IF($B$15="he",IF($B$3="em",$H59*(1-EXP(-0.05599*(J$1-$G59)))*OFFSET('Exponential Model'!$I$72,($B$18-2000)+($G59-J$1),0),IF($B$3="dm",$H59*(1-EXP(-0.05599*(J$1-$G59)))*OFFSET('Dispersion Model'!$I$72,($B$18-2000)+($G59-J$1),0),IF($B$3="pm",$H59*(1-EXP(-0.05599*(J$1-$G59)))*OFFSET('Piston Model'!$I$72,($B$18-2000)+($G59-J$1),0),"Wrong Code in B3"))),IF($B$3="em",$H59*OFFSET('Exponential Model'!$I$72,($B$18-2000)+($G59-J$1),0),IF($B$3="dm",$H59*OFFSET('Dispersion Model'!$I$72,($B$18-2000)+($G59-J$1),0),IF($B$3="pm",$H59*OFFSET('Piston Model'!$I$72,($B$18-2000)+($G59-J$1),0),"Wrong Code in B3")))),0)</f>
        <v>0</v>
      </c>
      <c r="K59">
        <f ca="1">IF(K$1&gt;$G59,IF($B$15="he",IF($B$3="em",$H59*(1-EXP(-0.05599*(K$1-$G59)))*OFFSET('Exponential Model'!$I$72,($B$18-2000)+($G59-K$1),0),IF($B$3="dm",$H59*(1-EXP(-0.05599*(K$1-$G59)))*OFFSET('Dispersion Model'!$I$72,($B$18-2000)+($G59-K$1),0),IF($B$3="pm",$H59*(1-EXP(-0.05599*(K$1-$G59)))*OFFSET('Piston Model'!$I$72,($B$18-2000)+($G59-K$1),0),"Wrong Code in B3"))),IF($B$3="em",$H59*OFFSET('Exponential Model'!$I$72,($B$18-2000)+($G59-K$1),0),IF($B$3="dm",$H59*OFFSET('Dispersion Model'!$I$72,($B$18-2000)+($G59-K$1),0),IF($B$3="pm",$H59*OFFSET('Piston Model'!$I$72,($B$18-2000)+($G59-K$1),0),"Wrong Code in B3")))),0)</f>
        <v>0</v>
      </c>
      <c r="L59">
        <f ca="1">IF(L$1&gt;$G59,IF($B$15="he",IF($B$3="em",$H59*(1-EXP(-0.05599*(L$1-$G59)))*OFFSET('Exponential Model'!$I$72,($B$18-2000)+($G59-L$1),0),IF($B$3="dm",$H59*(1-EXP(-0.05599*(L$1-$G59)))*OFFSET('Dispersion Model'!$I$72,($B$18-2000)+($G59-L$1),0),IF($B$3="pm",$H59*(1-EXP(-0.05599*(L$1-$G59)))*OFFSET('Piston Model'!$I$72,($B$18-2000)+($G59-L$1),0),"Wrong Code in B3"))),IF($B$3="em",$H59*OFFSET('Exponential Model'!$I$72,($B$18-2000)+($G59-L$1),0),IF($B$3="dm",$H59*OFFSET('Dispersion Model'!$I$72,($B$18-2000)+($G59-L$1),0),IF($B$3="pm",$H59*OFFSET('Piston Model'!$I$72,($B$18-2000)+($G59-L$1),0),"Wrong Code in B3")))),0)</f>
        <v>0</v>
      </c>
      <c r="M59">
        <f ca="1">IF(M$1&gt;$G59,IF($B$15="he",IF($B$3="em",$H59*(1-EXP(-0.05599*(M$1-$G59)))*OFFSET('Exponential Model'!$I$72,($B$18-2000)+($G59-M$1),0),IF($B$3="dm",$H59*(1-EXP(-0.05599*(M$1-$G59)))*OFFSET('Dispersion Model'!$I$72,($B$18-2000)+($G59-M$1),0),IF($B$3="pm",$H59*(1-EXP(-0.05599*(M$1-$G59)))*OFFSET('Piston Model'!$I$72,($B$18-2000)+($G59-M$1),0),"Wrong Code in B3"))),IF($B$3="em",$H59*OFFSET('Exponential Model'!$I$72,($B$18-2000)+($G59-M$1),0),IF($B$3="dm",$H59*OFFSET('Dispersion Model'!$I$72,($B$18-2000)+($G59-M$1),0),IF($B$3="pm",$H59*OFFSET('Piston Model'!$I$72,($B$18-2000)+($G59-M$1),0),"Wrong Code in B3")))),0)</f>
        <v>0</v>
      </c>
      <c r="N59">
        <f ca="1">IF(N$1&gt;$G59,IF($B$15="he",IF($B$3="em",$H59*(1-EXP(-0.05599*(N$1-$G59)))*OFFSET('Exponential Model'!$I$72,($B$18-2000)+($G59-N$1),0),IF($B$3="dm",$H59*(1-EXP(-0.05599*(N$1-$G59)))*OFFSET('Dispersion Model'!$I$72,($B$18-2000)+($G59-N$1),0),IF($B$3="pm",$H59*(1-EXP(-0.05599*(N$1-$G59)))*OFFSET('Piston Model'!$I$72,($B$18-2000)+($G59-N$1),0),"Wrong Code in B3"))),IF($B$3="em",$H59*OFFSET('Exponential Model'!$I$72,($B$18-2000)+($G59-N$1),0),IF($B$3="dm",$H59*OFFSET('Dispersion Model'!$I$72,($B$18-2000)+($G59-N$1),0),IF($B$3="pm",$H59*OFFSET('Piston Model'!$I$72,($B$18-2000)+($G59-N$1),0),"Wrong Code in B3")))),0)</f>
        <v>0</v>
      </c>
      <c r="O59">
        <f ca="1">IF(O$1&gt;$G59,IF($B$15="he",IF($B$3="em",$H59*(1-EXP(-0.05599*(O$1-$G59)))*OFFSET('Exponential Model'!$I$72,($B$18-2000)+($G59-O$1),0),IF($B$3="dm",$H59*(1-EXP(-0.05599*(O$1-$G59)))*OFFSET('Dispersion Model'!$I$72,($B$18-2000)+($G59-O$1),0),IF($B$3="pm",$H59*(1-EXP(-0.05599*(O$1-$G59)))*OFFSET('Piston Model'!$I$72,($B$18-2000)+($G59-O$1),0),"Wrong Code in B3"))),IF($B$3="em",$H59*OFFSET('Exponential Model'!$I$72,($B$18-2000)+($G59-O$1),0),IF($B$3="dm",$H59*OFFSET('Dispersion Model'!$I$72,($B$18-2000)+($G59-O$1),0),IF($B$3="pm",$H59*OFFSET('Piston Model'!$I$72,($B$18-2000)+($G59-O$1),0),"Wrong Code in B3")))),0)</f>
        <v>0</v>
      </c>
      <c r="P59">
        <f ca="1">IF(P$1&gt;$G59,IF($B$15="he",IF($B$3="em",$H59*(1-EXP(-0.05599*(P$1-$G59)))*OFFSET('Exponential Model'!$I$72,($B$18-2000)+($G59-P$1),0),IF($B$3="dm",$H59*(1-EXP(-0.05599*(P$1-$G59)))*OFFSET('Dispersion Model'!$I$72,($B$18-2000)+($G59-P$1),0),IF($B$3="pm",$H59*(1-EXP(-0.05599*(P$1-$G59)))*OFFSET('Piston Model'!$I$72,($B$18-2000)+($G59-P$1),0),"Wrong Code in B3"))),IF($B$3="em",$H59*OFFSET('Exponential Model'!$I$72,($B$18-2000)+($G59-P$1),0),IF($B$3="dm",$H59*OFFSET('Dispersion Model'!$I$72,($B$18-2000)+($G59-P$1),0),IF($B$3="pm",$H59*OFFSET('Piston Model'!$I$72,($B$18-2000)+($G59-P$1),0),"Wrong Code in B3")))),0)</f>
        <v>0</v>
      </c>
      <c r="Q59">
        <f ca="1">IF(Q$1&gt;$G59,IF($B$15="he",IF($B$3="em",$H59*(1-EXP(-0.05599*(Q$1-$G59)))*OFFSET('Exponential Model'!$I$72,($B$18-2000)+($G59-Q$1),0),IF($B$3="dm",$H59*(1-EXP(-0.05599*(Q$1-$G59)))*OFFSET('Dispersion Model'!$I$72,($B$18-2000)+($G59-Q$1),0),IF($B$3="pm",$H59*(1-EXP(-0.05599*(Q$1-$G59)))*OFFSET('Piston Model'!$I$72,($B$18-2000)+($G59-Q$1),0),"Wrong Code in B3"))),IF($B$3="em",$H59*OFFSET('Exponential Model'!$I$72,($B$18-2000)+($G59-Q$1),0),IF($B$3="dm",$H59*OFFSET('Dispersion Model'!$I$72,($B$18-2000)+($G59-Q$1),0),IF($B$3="pm",$H59*OFFSET('Piston Model'!$I$72,($B$18-2000)+($G59-Q$1),0),"Wrong Code in B3")))),0)</f>
        <v>0</v>
      </c>
      <c r="R59">
        <f ca="1">IF(R$1&gt;$G59,IF($B$15="he",IF($B$3="em",$H59*(1-EXP(-0.05599*(R$1-$G59)))*OFFSET('Exponential Model'!$I$72,($B$18-2000)+($G59-R$1),0),IF($B$3="dm",$H59*(1-EXP(-0.05599*(R$1-$G59)))*OFFSET('Dispersion Model'!$I$72,($B$18-2000)+($G59-R$1),0),IF($B$3="pm",$H59*(1-EXP(-0.05599*(R$1-$G59)))*OFFSET('Piston Model'!$I$72,($B$18-2000)+($G59-R$1),0),"Wrong Code in B3"))),IF($B$3="em",$H59*OFFSET('Exponential Model'!$I$72,($B$18-2000)+($G59-R$1),0),IF($B$3="dm",$H59*OFFSET('Dispersion Model'!$I$72,($B$18-2000)+($G59-R$1),0),IF($B$3="pm",$H59*OFFSET('Piston Model'!$I$72,($B$18-2000)+($G59-R$1),0),"Wrong Code in B3")))),0)</f>
        <v>0</v>
      </c>
      <c r="S59">
        <f ca="1">IF(S$1&gt;$G59,IF($B$15="he",IF($B$3="em",$H59*(1-EXP(-0.05599*(S$1-$G59)))*OFFSET('Exponential Model'!$I$72,($B$18-2000)+($G59-S$1),0),IF($B$3="dm",$H59*(1-EXP(-0.05599*(S$1-$G59)))*OFFSET('Dispersion Model'!$I$72,($B$18-2000)+($G59-S$1),0),IF($B$3="pm",$H59*(1-EXP(-0.05599*(S$1-$G59)))*OFFSET('Piston Model'!$I$72,($B$18-2000)+($G59-S$1),0),"Wrong Code in B3"))),IF($B$3="em",$H59*OFFSET('Exponential Model'!$I$72,($B$18-2000)+($G59-S$1),0),IF($B$3="dm",$H59*OFFSET('Dispersion Model'!$I$72,($B$18-2000)+($G59-S$1),0),IF($B$3="pm",$H59*OFFSET('Piston Model'!$I$72,($B$18-2000)+($G59-S$1),0),"Wrong Code in B3")))),0)</f>
        <v>0</v>
      </c>
      <c r="T59">
        <f ca="1">IF(T$1&gt;$G59,IF($B$15="he",IF($B$3="em",$H59*(1-EXP(-0.05599*(T$1-$G59)))*OFFSET('Exponential Model'!$I$72,($B$18-2000)+($G59-T$1),0),IF($B$3="dm",$H59*(1-EXP(-0.05599*(T$1-$G59)))*OFFSET('Dispersion Model'!$I$72,($B$18-2000)+($G59-T$1),0),IF($B$3="pm",$H59*(1-EXP(-0.05599*(T$1-$G59)))*OFFSET('Piston Model'!$I$72,($B$18-2000)+($G59-T$1),0),"Wrong Code in B3"))),IF($B$3="em",$H59*OFFSET('Exponential Model'!$I$72,($B$18-2000)+($G59-T$1),0),IF($B$3="dm",$H59*OFFSET('Dispersion Model'!$I$72,($B$18-2000)+($G59-T$1),0),IF($B$3="pm",$H59*OFFSET('Piston Model'!$I$72,($B$18-2000)+($G59-T$1),0),"Wrong Code in B3")))),0)</f>
        <v>0</v>
      </c>
      <c r="U59">
        <f ca="1">IF(U$1&gt;$G59,IF($B$15="he",IF($B$3="em",$H59*(1-EXP(-0.05599*(U$1-$G59)))*OFFSET('Exponential Model'!$I$72,($B$18-2000)+($G59-U$1),0),IF($B$3="dm",$H59*(1-EXP(-0.05599*(U$1-$G59)))*OFFSET('Dispersion Model'!$I$72,($B$18-2000)+($G59-U$1),0),IF($B$3="pm",$H59*(1-EXP(-0.05599*(U$1-$G59)))*OFFSET('Piston Model'!$I$72,($B$18-2000)+($G59-U$1),0),"Wrong Code in B3"))),IF($B$3="em",$H59*OFFSET('Exponential Model'!$I$72,($B$18-2000)+($G59-U$1),0),IF($B$3="dm",$H59*OFFSET('Dispersion Model'!$I$72,($B$18-2000)+($G59-U$1),0),IF($B$3="pm",$H59*OFFSET('Piston Model'!$I$72,($B$18-2000)+($G59-U$1),0),"Wrong Code in B3")))),0)</f>
        <v>0</v>
      </c>
      <c r="V59">
        <f ca="1">IF(V$1&gt;$G59,IF($B$15="he",IF($B$3="em",$H59*(1-EXP(-0.05599*(V$1-$G59)))*OFFSET('Exponential Model'!$I$72,($B$18-2000)+($G59-V$1),0),IF($B$3="dm",$H59*(1-EXP(-0.05599*(V$1-$G59)))*OFFSET('Dispersion Model'!$I$72,($B$18-2000)+($G59-V$1),0),IF($B$3="pm",$H59*(1-EXP(-0.05599*(V$1-$G59)))*OFFSET('Piston Model'!$I$72,($B$18-2000)+($G59-V$1),0),"Wrong Code in B3"))),IF($B$3="em",$H59*OFFSET('Exponential Model'!$I$72,($B$18-2000)+($G59-V$1),0),IF($B$3="dm",$H59*OFFSET('Dispersion Model'!$I$72,($B$18-2000)+($G59-V$1),0),IF($B$3="pm",$H59*OFFSET('Piston Model'!$I$72,($B$18-2000)+($G59-V$1),0),"Wrong Code in B3")))),0)</f>
        <v>0</v>
      </c>
      <c r="W59">
        <f ca="1">IF(W$1&gt;$G59,IF($B$15="he",IF($B$3="em",$H59*(1-EXP(-0.05599*(W$1-$G59)))*OFFSET('Exponential Model'!$I$72,($B$18-2000)+($G59-W$1),0),IF($B$3="dm",$H59*(1-EXP(-0.05599*(W$1-$G59)))*OFFSET('Dispersion Model'!$I$72,($B$18-2000)+($G59-W$1),0),IF($B$3="pm",$H59*(1-EXP(-0.05599*(W$1-$G59)))*OFFSET('Piston Model'!$I$72,($B$18-2000)+($G59-W$1),0),"Wrong Code in B3"))),IF($B$3="em",$H59*OFFSET('Exponential Model'!$I$72,($B$18-2000)+($G59-W$1),0),IF($B$3="dm",$H59*OFFSET('Dispersion Model'!$I$72,($B$18-2000)+($G59-W$1),0),IF($B$3="pm",$H59*OFFSET('Piston Model'!$I$72,($B$18-2000)+($G59-W$1),0),"Wrong Code in B3")))),0)</f>
        <v>0</v>
      </c>
      <c r="X59">
        <f ca="1">IF(X$1&gt;$G59,IF($B$15="he",IF($B$3="em",$H59*(1-EXP(-0.05599*(X$1-$G59)))*OFFSET('Exponential Model'!$I$72,($B$18-2000)+($G59-X$1),0),IF($B$3="dm",$H59*(1-EXP(-0.05599*(X$1-$G59)))*OFFSET('Dispersion Model'!$I$72,($B$18-2000)+($G59-X$1),0),IF($B$3="pm",$H59*(1-EXP(-0.05599*(X$1-$G59)))*OFFSET('Piston Model'!$I$72,($B$18-2000)+($G59-X$1),0),"Wrong Code in B3"))),IF($B$3="em",$H59*OFFSET('Exponential Model'!$I$72,($B$18-2000)+($G59-X$1),0),IF($B$3="dm",$H59*OFFSET('Dispersion Model'!$I$72,($B$18-2000)+($G59-X$1),0),IF($B$3="pm",$H59*OFFSET('Piston Model'!$I$72,($B$18-2000)+($G59-X$1),0),"Wrong Code in B3")))),0)</f>
        <v>0</v>
      </c>
      <c r="Y59">
        <f ca="1">IF(Y$1&gt;$G59,IF($B$15="he",IF($B$3="em",$H59*(1-EXP(-0.05599*(Y$1-$G59)))*OFFSET('Exponential Model'!$I$72,($B$18-2000)+($G59-Y$1),0),IF($B$3="dm",$H59*(1-EXP(-0.05599*(Y$1-$G59)))*OFFSET('Dispersion Model'!$I$72,($B$18-2000)+($G59-Y$1),0),IF($B$3="pm",$H59*(1-EXP(-0.05599*(Y$1-$G59)))*OFFSET('Piston Model'!$I$72,($B$18-2000)+($G59-Y$1),0),"Wrong Code in B3"))),IF($B$3="em",$H59*OFFSET('Exponential Model'!$I$72,($B$18-2000)+($G59-Y$1),0),IF($B$3="dm",$H59*OFFSET('Dispersion Model'!$I$72,($B$18-2000)+($G59-Y$1),0),IF($B$3="pm",$H59*OFFSET('Piston Model'!$I$72,($B$18-2000)+($G59-Y$1),0),"Wrong Code in B3")))),0)</f>
        <v>0</v>
      </c>
      <c r="Z59">
        <f ca="1">IF(Z$1&gt;$G59,IF($B$15="he",IF($B$3="em",$H59*(1-EXP(-0.05599*(Z$1-$G59)))*OFFSET('Exponential Model'!$I$72,($B$18-2000)+($G59-Z$1),0),IF($B$3="dm",$H59*(1-EXP(-0.05599*(Z$1-$G59)))*OFFSET('Dispersion Model'!$I$72,($B$18-2000)+($G59-Z$1),0),IF($B$3="pm",$H59*(1-EXP(-0.05599*(Z$1-$G59)))*OFFSET('Piston Model'!$I$72,($B$18-2000)+($G59-Z$1),0),"Wrong Code in B3"))),IF($B$3="em",$H59*OFFSET('Exponential Model'!$I$72,($B$18-2000)+($G59-Z$1),0),IF($B$3="dm",$H59*OFFSET('Dispersion Model'!$I$72,($B$18-2000)+($G59-Z$1),0),IF($B$3="pm",$H59*OFFSET('Piston Model'!$I$72,($B$18-2000)+($G59-Z$1),0),"Wrong Code in B3")))),0)</f>
        <v>0</v>
      </c>
      <c r="AA59">
        <f ca="1">IF(AA$1&gt;$G59,IF($B$15="he",IF($B$3="em",$H59*(1-EXP(-0.05599*(AA$1-$G59)))*OFFSET('Exponential Model'!$I$72,($B$18-2000)+($G59-AA$1),0),IF($B$3="dm",$H59*(1-EXP(-0.05599*(AA$1-$G59)))*OFFSET('Dispersion Model'!$I$72,($B$18-2000)+($G59-AA$1),0),IF($B$3="pm",$H59*(1-EXP(-0.05599*(AA$1-$G59)))*OFFSET('Piston Model'!$I$72,($B$18-2000)+($G59-AA$1),0),"Wrong Code in B3"))),IF($B$3="em",$H59*OFFSET('Exponential Model'!$I$72,($B$18-2000)+($G59-AA$1),0),IF($B$3="dm",$H59*OFFSET('Dispersion Model'!$I$72,($B$18-2000)+($G59-AA$1),0),IF($B$3="pm",$H59*OFFSET('Piston Model'!$I$72,($B$18-2000)+($G59-AA$1),0),"Wrong Code in B3")))),0)</f>
        <v>0</v>
      </c>
      <c r="AB59">
        <f ca="1">IF(AB$1&gt;$G59,IF($B$15="he",IF($B$3="em",$H59*(1-EXP(-0.05599*(AB$1-$G59)))*OFFSET('Exponential Model'!$I$72,($B$18-2000)+($G59-AB$1),0),IF($B$3="dm",$H59*(1-EXP(-0.05599*(AB$1-$G59)))*OFFSET('Dispersion Model'!$I$72,($B$18-2000)+($G59-AB$1),0),IF($B$3="pm",$H59*(1-EXP(-0.05599*(AB$1-$G59)))*OFFSET('Piston Model'!$I$72,($B$18-2000)+($G59-AB$1),0),"Wrong Code in B3"))),IF($B$3="em",$H59*OFFSET('Exponential Model'!$I$72,($B$18-2000)+($G59-AB$1),0),IF($B$3="dm",$H59*OFFSET('Dispersion Model'!$I$72,($B$18-2000)+($G59-AB$1),0),IF($B$3="pm",$H59*OFFSET('Piston Model'!$I$72,($B$18-2000)+($G59-AB$1),0),"Wrong Code in B3")))),0)</f>
        <v>0</v>
      </c>
      <c r="AC59">
        <f ca="1">IF(AC$1&gt;$G59,IF($B$15="he",IF($B$3="em",$H59*(1-EXP(-0.05599*(AC$1-$G59)))*OFFSET('Exponential Model'!$I$72,($B$18-2000)+($G59-AC$1),0),IF($B$3="dm",$H59*(1-EXP(-0.05599*(AC$1-$G59)))*OFFSET('Dispersion Model'!$I$72,($B$18-2000)+($G59-AC$1),0),IF($B$3="pm",$H59*(1-EXP(-0.05599*(AC$1-$G59)))*OFFSET('Piston Model'!$I$72,($B$18-2000)+($G59-AC$1),0),"Wrong Code in B3"))),IF($B$3="em",$H59*OFFSET('Exponential Model'!$I$72,($B$18-2000)+($G59-AC$1),0),IF($B$3="dm",$H59*OFFSET('Dispersion Model'!$I$72,($B$18-2000)+($G59-AC$1),0),IF($B$3="pm",$H59*OFFSET('Piston Model'!$I$72,($B$18-2000)+($G59-AC$1),0),"Wrong Code in B3")))),0)</f>
        <v>0</v>
      </c>
      <c r="AD59">
        <f ca="1">IF(AD$1&gt;$G59,IF($B$15="he",IF($B$3="em",$H59*(1-EXP(-0.05599*(AD$1-$G59)))*OFFSET('Exponential Model'!$I$72,($B$18-2000)+($G59-AD$1),0),IF($B$3="dm",$H59*(1-EXP(-0.05599*(AD$1-$G59)))*OFFSET('Dispersion Model'!$I$72,($B$18-2000)+($G59-AD$1),0),IF($B$3="pm",$H59*(1-EXP(-0.05599*(AD$1-$G59)))*OFFSET('Piston Model'!$I$72,($B$18-2000)+($G59-AD$1),0),"Wrong Code in B3"))),IF($B$3="em",$H59*OFFSET('Exponential Model'!$I$72,($B$18-2000)+($G59-AD$1),0),IF($B$3="dm",$H59*OFFSET('Dispersion Model'!$I$72,($B$18-2000)+($G59-AD$1),0),IF($B$3="pm",$H59*OFFSET('Piston Model'!$I$72,($B$18-2000)+($G59-AD$1),0),"Wrong Code in B3")))),0)</f>
        <v>0</v>
      </c>
      <c r="AE59">
        <f ca="1">IF(AE$1&gt;$G59,IF($B$15="he",IF($B$3="em",$H59*(1-EXP(-0.05599*(AE$1-$G59)))*OFFSET('Exponential Model'!$I$72,($B$18-2000)+($G59-AE$1),0),IF($B$3="dm",$H59*(1-EXP(-0.05599*(AE$1-$G59)))*OFFSET('Dispersion Model'!$I$72,($B$18-2000)+($G59-AE$1),0),IF($B$3="pm",$H59*(1-EXP(-0.05599*(AE$1-$G59)))*OFFSET('Piston Model'!$I$72,($B$18-2000)+($G59-AE$1),0),"Wrong Code in B3"))),IF($B$3="em",$H59*OFFSET('Exponential Model'!$I$72,($B$18-2000)+($G59-AE$1),0),IF($B$3="dm",$H59*OFFSET('Dispersion Model'!$I$72,($B$18-2000)+($G59-AE$1),0),IF($B$3="pm",$H59*OFFSET('Piston Model'!$I$72,($B$18-2000)+($G59-AE$1),0),"Wrong Code in B3")))),0)</f>
        <v>0</v>
      </c>
      <c r="AF59">
        <f ca="1">IF(AF$1&gt;$G59,IF($B$15="he",IF($B$3="em",$H59*(1-EXP(-0.05599*(AF$1-$G59)))*OFFSET('Exponential Model'!$I$72,($B$18-2000)+($G59-AF$1),0),IF($B$3="dm",$H59*(1-EXP(-0.05599*(AF$1-$G59)))*OFFSET('Dispersion Model'!$I$72,($B$18-2000)+($G59-AF$1),0),IF($B$3="pm",$H59*(1-EXP(-0.05599*(AF$1-$G59)))*OFFSET('Piston Model'!$I$72,($B$18-2000)+($G59-AF$1),0),"Wrong Code in B3"))),IF($B$3="em",$H59*OFFSET('Exponential Model'!$I$72,($B$18-2000)+($G59-AF$1),0),IF($B$3="dm",$H59*OFFSET('Dispersion Model'!$I$72,($B$18-2000)+($G59-AF$1),0),IF($B$3="pm",$H59*OFFSET('Piston Model'!$I$72,($B$18-2000)+($G59-AF$1),0),"Wrong Code in B3")))),0)</f>
        <v>0</v>
      </c>
      <c r="AG59">
        <f ca="1">IF(AG$1&gt;$G59,IF($B$15="he",IF($B$3="em",$H59*(1-EXP(-0.05599*(AG$1-$G59)))*OFFSET('Exponential Model'!$I$72,($B$18-2000)+($G59-AG$1),0),IF($B$3="dm",$H59*(1-EXP(-0.05599*(AG$1-$G59)))*OFFSET('Dispersion Model'!$I$72,($B$18-2000)+($G59-AG$1),0),IF($B$3="pm",$H59*(1-EXP(-0.05599*(AG$1-$G59)))*OFFSET('Piston Model'!$I$72,($B$18-2000)+($G59-AG$1),0),"Wrong Code in B3"))),IF($B$3="em",$H59*OFFSET('Exponential Model'!$I$72,($B$18-2000)+($G59-AG$1),0),IF($B$3="dm",$H59*OFFSET('Dispersion Model'!$I$72,($B$18-2000)+($G59-AG$1),0),IF($B$3="pm",$H59*OFFSET('Piston Model'!$I$72,($B$18-2000)+($G59-AG$1),0),"Wrong Code in B3")))),0)</f>
        <v>0</v>
      </c>
      <c r="AH59">
        <f ca="1">IF(AH$1&gt;$G59,IF($B$15="he",IF($B$3="em",$H59*(1-EXP(-0.05599*(AH$1-$G59)))*OFFSET('Exponential Model'!$I$72,($B$18-2000)+($G59-AH$1),0),IF($B$3="dm",$H59*(1-EXP(-0.05599*(AH$1-$G59)))*OFFSET('Dispersion Model'!$I$72,($B$18-2000)+($G59-AH$1),0),IF($B$3="pm",$H59*(1-EXP(-0.05599*(AH$1-$G59)))*OFFSET('Piston Model'!$I$72,($B$18-2000)+($G59-AH$1),0),"Wrong Code in B3"))),IF($B$3="em",$H59*OFFSET('Exponential Model'!$I$72,($B$18-2000)+($G59-AH$1),0),IF($B$3="dm",$H59*OFFSET('Dispersion Model'!$I$72,($B$18-2000)+($G59-AH$1),0),IF($B$3="pm",$H59*OFFSET('Piston Model'!$I$72,($B$18-2000)+($G59-AH$1),0),"Wrong Code in B3")))),0)</f>
        <v>0</v>
      </c>
      <c r="AI59">
        <f ca="1">IF(AI$1&gt;$G59,IF($B$15="he",IF($B$3="em",$H59*(1-EXP(-0.05599*(AI$1-$G59)))*OFFSET('Exponential Model'!$I$72,($B$18-2000)+($G59-AI$1),0),IF($B$3="dm",$H59*(1-EXP(-0.05599*(AI$1-$G59)))*OFFSET('Dispersion Model'!$I$72,($B$18-2000)+($G59-AI$1),0),IF($B$3="pm",$H59*(1-EXP(-0.05599*(AI$1-$G59)))*OFFSET('Piston Model'!$I$72,($B$18-2000)+($G59-AI$1),0),"Wrong Code in B3"))),IF($B$3="em",$H59*OFFSET('Exponential Model'!$I$72,($B$18-2000)+($G59-AI$1),0),IF($B$3="dm",$H59*OFFSET('Dispersion Model'!$I$72,($B$18-2000)+($G59-AI$1),0),IF($B$3="pm",$H59*OFFSET('Piston Model'!$I$72,($B$18-2000)+($G59-AI$1),0),"Wrong Code in B3")))),0)</f>
        <v>0</v>
      </c>
      <c r="AJ59">
        <f ca="1">IF(AJ$1&gt;$G59,IF($B$15="he",IF($B$3="em",$H59*(1-EXP(-0.05599*(AJ$1-$G59)))*OFFSET('Exponential Model'!$I$72,($B$18-2000)+($G59-AJ$1),0),IF($B$3="dm",$H59*(1-EXP(-0.05599*(AJ$1-$G59)))*OFFSET('Dispersion Model'!$I$72,($B$18-2000)+($G59-AJ$1),0),IF($B$3="pm",$H59*(1-EXP(-0.05599*(AJ$1-$G59)))*OFFSET('Piston Model'!$I$72,($B$18-2000)+($G59-AJ$1),0),"Wrong Code in B3"))),IF($B$3="em",$H59*OFFSET('Exponential Model'!$I$72,($B$18-2000)+($G59-AJ$1),0),IF($B$3="dm",$H59*OFFSET('Dispersion Model'!$I$72,($B$18-2000)+($G59-AJ$1),0),IF($B$3="pm",$H59*OFFSET('Piston Model'!$I$72,($B$18-2000)+($G59-AJ$1),0),"Wrong Code in B3")))),0)</f>
        <v>0</v>
      </c>
      <c r="AK59">
        <f ca="1">IF(AK$1&gt;$G59,IF($B$15="he",IF($B$3="em",$H59*(1-EXP(-0.05599*(AK$1-$G59)))*OFFSET('Exponential Model'!$I$72,($B$18-2000)+($G59-AK$1),0),IF($B$3="dm",$H59*(1-EXP(-0.05599*(AK$1-$G59)))*OFFSET('Dispersion Model'!$I$72,($B$18-2000)+($G59-AK$1),0),IF($B$3="pm",$H59*(1-EXP(-0.05599*(AK$1-$G59)))*OFFSET('Piston Model'!$I$72,($B$18-2000)+($G59-AK$1),0),"Wrong Code in B3"))),IF($B$3="em",$H59*OFFSET('Exponential Model'!$I$72,($B$18-2000)+($G59-AK$1),0),IF($B$3="dm",$H59*OFFSET('Dispersion Model'!$I$72,($B$18-2000)+($G59-AK$1),0),IF($B$3="pm",$H59*OFFSET('Piston Model'!$I$72,($B$18-2000)+($G59-AK$1),0),"Wrong Code in B3")))),0)</f>
        <v>0</v>
      </c>
      <c r="AL59">
        <f ca="1">IF(AL$1&gt;$G59,IF($B$15="he",IF($B$3="em",$H59*(1-EXP(-0.05599*(AL$1-$G59)))*OFFSET('Exponential Model'!$I$72,($B$18-2000)+($G59-AL$1),0),IF($B$3="dm",$H59*(1-EXP(-0.05599*(AL$1-$G59)))*OFFSET('Dispersion Model'!$I$72,($B$18-2000)+($G59-AL$1),0),IF($B$3="pm",$H59*(1-EXP(-0.05599*(AL$1-$G59)))*OFFSET('Piston Model'!$I$72,($B$18-2000)+($G59-AL$1),0),"Wrong Code in B3"))),IF($B$3="em",$H59*OFFSET('Exponential Model'!$I$72,($B$18-2000)+($G59-AL$1),0),IF($B$3="dm",$H59*OFFSET('Dispersion Model'!$I$72,($B$18-2000)+($G59-AL$1),0),IF($B$3="pm",$H59*OFFSET('Piston Model'!$I$72,($B$18-2000)+($G59-AL$1),0),"Wrong Code in B3")))),0)</f>
        <v>0</v>
      </c>
      <c r="AM59">
        <f ca="1">IF(AM$1&gt;$G59,IF($B$15="he",IF($B$3="em",$H59*(1-EXP(-0.05599*(AM$1-$G59)))*OFFSET('Exponential Model'!$I$72,($B$18-2000)+($G59-AM$1),0),IF($B$3="dm",$H59*(1-EXP(-0.05599*(AM$1-$G59)))*OFFSET('Dispersion Model'!$I$72,($B$18-2000)+($G59-AM$1),0),IF($B$3="pm",$H59*(1-EXP(-0.05599*(AM$1-$G59)))*OFFSET('Piston Model'!$I$72,($B$18-2000)+($G59-AM$1),0),"Wrong Code in B3"))),IF($B$3="em",$H59*OFFSET('Exponential Model'!$I$72,($B$18-2000)+($G59-AM$1),0),IF($B$3="dm",$H59*OFFSET('Dispersion Model'!$I$72,($B$18-2000)+($G59-AM$1),0),IF($B$3="pm",$H59*OFFSET('Piston Model'!$I$72,($B$18-2000)+($G59-AM$1),0),"Wrong Code in B3")))),0)</f>
        <v>0</v>
      </c>
      <c r="AN59">
        <f ca="1">IF(AN$1&gt;$G59,IF($B$15="he",IF($B$3="em",$H59*(1-EXP(-0.05599*(AN$1-$G59)))*OFFSET('Exponential Model'!$I$72,($B$18-2000)+($G59-AN$1),0),IF($B$3="dm",$H59*(1-EXP(-0.05599*(AN$1-$G59)))*OFFSET('Dispersion Model'!$I$72,($B$18-2000)+($G59-AN$1),0),IF($B$3="pm",$H59*(1-EXP(-0.05599*(AN$1-$G59)))*OFFSET('Piston Model'!$I$72,($B$18-2000)+($G59-AN$1),0),"Wrong Code in B3"))),IF($B$3="em",$H59*OFFSET('Exponential Model'!$I$72,($B$18-2000)+($G59-AN$1),0),IF($B$3="dm",$H59*OFFSET('Dispersion Model'!$I$72,($B$18-2000)+($G59-AN$1),0),IF($B$3="pm",$H59*OFFSET('Piston Model'!$I$72,($B$18-2000)+($G59-AN$1),0),"Wrong Code in B3")))),0)</f>
        <v>0</v>
      </c>
      <c r="AO59">
        <f ca="1">IF(AO$1&gt;$G59,IF($B$15="he",IF($B$3="em",$H59*(1-EXP(-0.05599*(AO$1-$G59)))*OFFSET('Exponential Model'!$I$72,($B$18-2000)+($G59-AO$1),0),IF($B$3="dm",$H59*(1-EXP(-0.05599*(AO$1-$G59)))*OFFSET('Dispersion Model'!$I$72,($B$18-2000)+($G59-AO$1),0),IF($B$3="pm",$H59*(1-EXP(-0.05599*(AO$1-$G59)))*OFFSET('Piston Model'!$I$72,($B$18-2000)+($G59-AO$1),0),"Wrong Code in B3"))),IF($B$3="em",$H59*OFFSET('Exponential Model'!$I$72,($B$18-2000)+($G59-AO$1),0),IF($B$3="dm",$H59*OFFSET('Dispersion Model'!$I$72,($B$18-2000)+($G59-AO$1),0),IF($B$3="pm",$H59*OFFSET('Piston Model'!$I$72,($B$18-2000)+($G59-AO$1),0),"Wrong Code in B3")))),0)</f>
        <v>0</v>
      </c>
      <c r="AP59">
        <f ca="1">IF(AP$1&gt;$G59,IF($B$15="he",IF($B$3="em",$H59*(1-EXP(-0.05599*(AP$1-$G59)))*OFFSET('Exponential Model'!$I$72,($B$18-2000)+($G59-AP$1),0),IF($B$3="dm",$H59*(1-EXP(-0.05599*(AP$1-$G59)))*OFFSET('Dispersion Model'!$I$72,($B$18-2000)+($G59-AP$1),0),IF($B$3="pm",$H59*(1-EXP(-0.05599*(AP$1-$G59)))*OFFSET('Piston Model'!$I$72,($B$18-2000)+($G59-AP$1),0),"Wrong Code in B3"))),IF($B$3="em",$H59*OFFSET('Exponential Model'!$I$72,($B$18-2000)+($G59-AP$1),0),IF($B$3="dm",$H59*OFFSET('Dispersion Model'!$I$72,($B$18-2000)+($G59-AP$1),0),IF($B$3="pm",$H59*OFFSET('Piston Model'!$I$72,($B$18-2000)+($G59-AP$1),0),"Wrong Code in B3")))),0)</f>
        <v>0</v>
      </c>
      <c r="AQ59">
        <f ca="1">IF(AQ$1&gt;$G59,IF($B$15="he",IF($B$3="em",$H59*(1-EXP(-0.05599*(AQ$1-$G59)))*OFFSET('Exponential Model'!$I$72,($B$18-2000)+($G59-AQ$1),0),IF($B$3="dm",$H59*(1-EXP(-0.05599*(AQ$1-$G59)))*OFFSET('Dispersion Model'!$I$72,($B$18-2000)+($G59-AQ$1),0),IF($B$3="pm",$H59*(1-EXP(-0.05599*(AQ$1-$G59)))*OFFSET('Piston Model'!$I$72,($B$18-2000)+($G59-AQ$1),0),"Wrong Code in B3"))),IF($B$3="em",$H59*OFFSET('Exponential Model'!$I$72,($B$18-2000)+($G59-AQ$1),0),IF($B$3="dm",$H59*OFFSET('Dispersion Model'!$I$72,($B$18-2000)+($G59-AQ$1),0),IF($B$3="pm",$H59*OFFSET('Piston Model'!$I$72,($B$18-2000)+($G59-AQ$1),0),"Wrong Code in B3")))),0)</f>
        <v>0</v>
      </c>
      <c r="AR59">
        <f ca="1">IF(AR$1&gt;$G59,IF($B$15="he",IF($B$3="em",$H59*(1-EXP(-0.05599*(AR$1-$G59)))*OFFSET('Exponential Model'!$I$72,($B$18-2000)+($G59-AR$1),0),IF($B$3="dm",$H59*(1-EXP(-0.05599*(AR$1-$G59)))*OFFSET('Dispersion Model'!$I$72,($B$18-2000)+($G59-AR$1),0),IF($B$3="pm",$H59*(1-EXP(-0.05599*(AR$1-$G59)))*OFFSET('Piston Model'!$I$72,($B$18-2000)+($G59-AR$1),0),"Wrong Code in B3"))),IF($B$3="em",$H59*OFFSET('Exponential Model'!$I$72,($B$18-2000)+($G59-AR$1),0),IF($B$3="dm",$H59*OFFSET('Dispersion Model'!$I$72,($B$18-2000)+($G59-AR$1),0),IF($B$3="pm",$H59*OFFSET('Piston Model'!$I$72,($B$18-2000)+($G59-AR$1),0),"Wrong Code in B3")))),0)</f>
        <v>0</v>
      </c>
      <c r="AS59">
        <f ca="1">IF(AS$1&gt;$G59,IF($B$15="he",IF($B$3="em",$H59*(1-EXP(-0.05599*(AS$1-$G59)))*OFFSET('Exponential Model'!$I$72,($B$18-2000)+($G59-AS$1),0),IF($B$3="dm",$H59*(1-EXP(-0.05599*(AS$1-$G59)))*OFFSET('Dispersion Model'!$I$72,($B$18-2000)+($G59-AS$1),0),IF($B$3="pm",$H59*(1-EXP(-0.05599*(AS$1-$G59)))*OFFSET('Piston Model'!$I$72,($B$18-2000)+($G59-AS$1),0),"Wrong Code in B3"))),IF($B$3="em",$H59*OFFSET('Exponential Model'!$I$72,($B$18-2000)+($G59-AS$1),0),IF($B$3="dm",$H59*OFFSET('Dispersion Model'!$I$72,($B$18-2000)+($G59-AS$1),0),IF($B$3="pm",$H59*OFFSET('Piston Model'!$I$72,($B$18-2000)+($G59-AS$1),0),"Wrong Code in B3")))),0)</f>
        <v>0</v>
      </c>
      <c r="AT59">
        <f ca="1">IF(AT$1&gt;$G59,IF($B$15="he",IF($B$3="em",$H59*(1-EXP(-0.05599*(AT$1-$G59)))*OFFSET('Exponential Model'!$I$72,($B$18-2000)+($G59-AT$1),0),IF($B$3="dm",$H59*(1-EXP(-0.05599*(AT$1-$G59)))*OFFSET('Dispersion Model'!$I$72,($B$18-2000)+($G59-AT$1),0),IF($B$3="pm",$H59*(1-EXP(-0.05599*(AT$1-$G59)))*OFFSET('Piston Model'!$I$72,($B$18-2000)+($G59-AT$1),0),"Wrong Code in B3"))),IF($B$3="em",$H59*OFFSET('Exponential Model'!$I$72,($B$18-2000)+($G59-AT$1),0),IF($B$3="dm",$H59*OFFSET('Dispersion Model'!$I$72,($B$18-2000)+($G59-AT$1),0),IF($B$3="pm",$H59*OFFSET('Piston Model'!$I$72,($B$18-2000)+($G59-AT$1),0),"Wrong Code in B3")))),0)</f>
        <v>0</v>
      </c>
      <c r="AU59">
        <f ca="1">IF(AU$1&gt;$G59,IF($B$15="he",IF($B$3="em",$H59*(1-EXP(-0.05599*(AU$1-$G59)))*OFFSET('Exponential Model'!$I$72,($B$18-2000)+($G59-AU$1),0),IF($B$3="dm",$H59*(1-EXP(-0.05599*(AU$1-$G59)))*OFFSET('Dispersion Model'!$I$72,($B$18-2000)+($G59-AU$1),0),IF($B$3="pm",$H59*(1-EXP(-0.05599*(AU$1-$G59)))*OFFSET('Piston Model'!$I$72,($B$18-2000)+($G59-AU$1),0),"Wrong Code in B3"))),IF($B$3="em",$H59*OFFSET('Exponential Model'!$I$72,($B$18-2000)+($G59-AU$1),0),IF($B$3="dm",$H59*OFFSET('Dispersion Model'!$I$72,($B$18-2000)+($G59-AU$1),0),IF($B$3="pm",$H59*OFFSET('Piston Model'!$I$72,($B$18-2000)+($G59-AU$1),0),"Wrong Code in B3")))),0)</f>
        <v>0</v>
      </c>
      <c r="AV59">
        <f ca="1">IF(AV$1&gt;$G59,IF($B$15="he",IF($B$3="em",$H59*(1-EXP(-0.05599*(AV$1-$G59)))*OFFSET('Exponential Model'!$I$72,($B$18-2000)+($G59-AV$1),0),IF($B$3="dm",$H59*(1-EXP(-0.05599*(AV$1-$G59)))*OFFSET('Dispersion Model'!$I$72,($B$18-2000)+($G59-AV$1),0),IF($B$3="pm",$H59*(1-EXP(-0.05599*(AV$1-$G59)))*OFFSET('Piston Model'!$I$72,($B$18-2000)+($G59-AV$1),0),"Wrong Code in B3"))),IF($B$3="em",$H59*OFFSET('Exponential Model'!$I$72,($B$18-2000)+($G59-AV$1),0),IF($B$3="dm",$H59*OFFSET('Dispersion Model'!$I$72,($B$18-2000)+($G59-AV$1),0),IF($B$3="pm",$H59*OFFSET('Piston Model'!$I$72,($B$18-2000)+($G59-AV$1),0),"Wrong Code in B3")))),0)</f>
        <v>0</v>
      </c>
      <c r="AW59">
        <f ca="1">IF(AW$1&gt;$G59,IF($B$15="he",IF($B$3="em",$H59*(1-EXP(-0.05599*(AW$1-$G59)))*OFFSET('Exponential Model'!$I$72,($B$18-2000)+($G59-AW$1),0),IF($B$3="dm",$H59*(1-EXP(-0.05599*(AW$1-$G59)))*OFFSET('Dispersion Model'!$I$72,($B$18-2000)+($G59-AW$1),0),IF($B$3="pm",$H59*(1-EXP(-0.05599*(AW$1-$G59)))*OFFSET('Piston Model'!$I$72,($B$18-2000)+($G59-AW$1),0),"Wrong Code in B3"))),IF($B$3="em",$H59*OFFSET('Exponential Model'!$I$72,($B$18-2000)+($G59-AW$1),0),IF($B$3="dm",$H59*OFFSET('Dispersion Model'!$I$72,($B$18-2000)+($G59-AW$1),0),IF($B$3="pm",$H59*OFFSET('Piston Model'!$I$72,($B$18-2000)+($G59-AW$1),0),"Wrong Code in B3")))),0)</f>
        <v>0</v>
      </c>
      <c r="AX59">
        <f ca="1">IF(AX$1&gt;$G59,IF($B$15="he",IF($B$3="em",$H59*(1-EXP(-0.05599*(AX$1-$G59)))*OFFSET('Exponential Model'!$I$72,($B$18-2000)+($G59-AX$1),0),IF($B$3="dm",$H59*(1-EXP(-0.05599*(AX$1-$G59)))*OFFSET('Dispersion Model'!$I$72,($B$18-2000)+($G59-AX$1),0),IF($B$3="pm",$H59*(1-EXP(-0.05599*(AX$1-$G59)))*OFFSET('Piston Model'!$I$72,($B$18-2000)+($G59-AX$1),0),"Wrong Code in B3"))),IF($B$3="em",$H59*OFFSET('Exponential Model'!$I$72,($B$18-2000)+($G59-AX$1),0),IF($B$3="dm",$H59*OFFSET('Dispersion Model'!$I$72,($B$18-2000)+($G59-AX$1),0),IF($B$3="pm",$H59*OFFSET('Piston Model'!$I$72,($B$18-2000)+($G59-AX$1),0),"Wrong Code in B3")))),0)</f>
        <v>0</v>
      </c>
      <c r="AY59">
        <f ca="1">IF(AY$1&gt;$G59,IF($B$15="he",IF($B$3="em",$H59*(1-EXP(-0.05599*(AY$1-$G59)))*OFFSET('Exponential Model'!$I$72,($B$18-2000)+($G59-AY$1),0),IF($B$3="dm",$H59*(1-EXP(-0.05599*(AY$1-$G59)))*OFFSET('Dispersion Model'!$I$72,($B$18-2000)+($G59-AY$1),0),IF($B$3="pm",$H59*(1-EXP(-0.05599*(AY$1-$G59)))*OFFSET('Piston Model'!$I$72,($B$18-2000)+($G59-AY$1),0),"Wrong Code in B3"))),IF($B$3="em",$H59*OFFSET('Exponential Model'!$I$72,($B$18-2000)+($G59-AY$1),0),IF($B$3="dm",$H59*OFFSET('Dispersion Model'!$I$72,($B$18-2000)+($G59-AY$1),0),IF($B$3="pm",$H59*OFFSET('Piston Model'!$I$72,($B$18-2000)+($G59-AY$1),0),"Wrong Code in B3")))),0)</f>
        <v>0</v>
      </c>
      <c r="AZ59">
        <f ca="1">IF(AZ$1&gt;$G59,IF($B$15="he",IF($B$3="em",$H59*(1-EXP(-0.05599*(AZ$1-$G59)))*OFFSET('Exponential Model'!$I$72,($B$18-2000)+($G59-AZ$1),0),IF($B$3="dm",$H59*(1-EXP(-0.05599*(AZ$1-$G59)))*OFFSET('Dispersion Model'!$I$72,($B$18-2000)+($G59-AZ$1),0),IF($B$3="pm",$H59*(1-EXP(-0.05599*(AZ$1-$G59)))*OFFSET('Piston Model'!$I$72,($B$18-2000)+($G59-AZ$1),0),"Wrong Code in B3"))),IF($B$3="em",$H59*OFFSET('Exponential Model'!$I$72,($B$18-2000)+($G59-AZ$1),0),IF($B$3="dm",$H59*OFFSET('Dispersion Model'!$I$72,($B$18-2000)+($G59-AZ$1),0),IF($B$3="pm",$H59*OFFSET('Piston Model'!$I$72,($B$18-2000)+($G59-AZ$1),0),"Wrong Code in B3")))),0)</f>
        <v>0</v>
      </c>
      <c r="BA59">
        <f ca="1">IF(BA$1&gt;$G59,IF($B$15="he",IF($B$3="em",$H59*(1-EXP(-0.05599*(BA$1-$G59)))*OFFSET('Exponential Model'!$I$72,($B$18-2000)+($G59-BA$1),0),IF($B$3="dm",$H59*(1-EXP(-0.05599*(BA$1-$G59)))*OFFSET('Dispersion Model'!$I$72,($B$18-2000)+($G59-BA$1),0),IF($B$3="pm",$H59*(1-EXP(-0.05599*(BA$1-$G59)))*OFFSET('Piston Model'!$I$72,($B$18-2000)+($G59-BA$1),0),"Wrong Code in B3"))),IF($B$3="em",$H59*OFFSET('Exponential Model'!$I$72,($B$18-2000)+($G59-BA$1),0),IF($B$3="dm",$H59*OFFSET('Dispersion Model'!$I$72,($B$18-2000)+($G59-BA$1),0),IF($B$3="pm",$H59*OFFSET('Piston Model'!$I$72,($B$18-2000)+($G59-BA$1),0),"Wrong Code in B3")))),0)</f>
        <v>0</v>
      </c>
      <c r="BB59">
        <f ca="1">IF(BB$1&gt;$G59,IF($B$15="he",IF($B$3="em",$H59*(1-EXP(-0.05599*(BB$1-$G59)))*OFFSET('Exponential Model'!$I$72,($B$18-2000)+($G59-BB$1),0),IF($B$3="dm",$H59*(1-EXP(-0.05599*(BB$1-$G59)))*OFFSET('Dispersion Model'!$I$72,($B$18-2000)+($G59-BB$1),0),IF($B$3="pm",$H59*(1-EXP(-0.05599*(BB$1-$G59)))*OFFSET('Piston Model'!$I$72,($B$18-2000)+($G59-BB$1),0),"Wrong Code in B3"))),IF($B$3="em",$H59*OFFSET('Exponential Model'!$I$72,($B$18-2000)+($G59-BB$1),0),IF($B$3="dm",$H59*OFFSET('Dispersion Model'!$I$72,($B$18-2000)+($G59-BB$1),0),IF($B$3="pm",$H59*OFFSET('Piston Model'!$I$72,($B$18-2000)+($G59-BB$1),0),"Wrong Code in B3")))),0)</f>
        <v>0</v>
      </c>
      <c r="BC59">
        <f ca="1">IF(BC$1&gt;$G59,IF($B$15="he",IF($B$3="em",$H59*(1-EXP(-0.05599*(BC$1-$G59)))*OFFSET('Exponential Model'!$I$72,($B$18-2000)+($G59-BC$1),0),IF($B$3="dm",$H59*(1-EXP(-0.05599*(BC$1-$G59)))*OFFSET('Dispersion Model'!$I$72,($B$18-2000)+($G59-BC$1),0),IF($B$3="pm",$H59*(1-EXP(-0.05599*(BC$1-$G59)))*OFFSET('Piston Model'!$I$72,($B$18-2000)+($G59-BC$1),0),"Wrong Code in B3"))),IF($B$3="em",$H59*OFFSET('Exponential Model'!$I$72,($B$18-2000)+($G59-BC$1),0),IF($B$3="dm",$H59*OFFSET('Dispersion Model'!$I$72,($B$18-2000)+($G59-BC$1),0),IF($B$3="pm",$H59*OFFSET('Piston Model'!$I$72,($B$18-2000)+($G59-BC$1),0),"Wrong Code in B3")))),0)</f>
        <v>0</v>
      </c>
      <c r="BD59">
        <f ca="1">IF(BD$1&gt;$G59,IF($B$15="he",IF($B$3="em",$H59*(1-EXP(-0.05599*(BD$1-$G59)))*OFFSET('Exponential Model'!$I$72,($B$18-2000)+($G59-BD$1),0),IF($B$3="dm",$H59*(1-EXP(-0.05599*(BD$1-$G59)))*OFFSET('Dispersion Model'!$I$72,($B$18-2000)+($G59-BD$1),0),IF($B$3="pm",$H59*(1-EXP(-0.05599*(BD$1-$G59)))*OFFSET('Piston Model'!$I$72,($B$18-2000)+($G59-BD$1),0),"Wrong Code in B3"))),IF($B$3="em",$H59*OFFSET('Exponential Model'!$I$72,($B$18-2000)+($G59-BD$1),0),IF($B$3="dm",$H59*OFFSET('Dispersion Model'!$I$72,($B$18-2000)+($G59-BD$1),0),IF($B$3="pm",$H59*OFFSET('Piston Model'!$I$72,($B$18-2000)+($G59-BD$1),0),"Wrong Code in B3")))),0)</f>
        <v>429.3</v>
      </c>
      <c r="BE59">
        <f ca="1">IF(BE$1&gt;$G59,IF($B$15="he",IF($B$3="em",$H59*(1-EXP(-0.05599*(BE$1-$G59)))*OFFSET('Exponential Model'!$I$72,($B$18-2000)+($G59-BE$1),0),IF($B$3="dm",$H59*(1-EXP(-0.05599*(BE$1-$G59)))*OFFSET('Dispersion Model'!$I$72,($B$18-2000)+($G59-BE$1),0),IF($B$3="pm",$H59*(1-EXP(-0.05599*(BE$1-$G59)))*OFFSET('Piston Model'!$I$72,($B$18-2000)+($G59-BE$1),0),"Wrong Code in B3"))),IF($B$3="em",$H59*OFFSET('Exponential Model'!$I$72,($B$18-2000)+($G59-BE$1),0),IF($B$3="dm",$H59*OFFSET('Dispersion Model'!$I$72,($B$18-2000)+($G59-BE$1),0),IF($B$3="pm",$H59*OFFSET('Piston Model'!$I$72,($B$18-2000)+($G59-BE$1),0),"Wrong Code in B3")))),0)</f>
        <v>0</v>
      </c>
      <c r="BF59">
        <f ca="1">IF(BF$1&gt;$G59,IF($B$15="he",IF($B$3="em",$H59*(1-EXP(-0.05599*(BF$1-$G59)))*OFFSET('Exponential Model'!$I$72,($B$18-2000)+($G59-BF$1),0),IF($B$3="dm",$H59*(1-EXP(-0.05599*(BF$1-$G59)))*OFFSET('Dispersion Model'!$I$72,($B$18-2000)+($G59-BF$1),0),IF($B$3="pm",$H59*(1-EXP(-0.05599*(BF$1-$G59)))*OFFSET('Piston Model'!$I$72,($B$18-2000)+($G59-BF$1),0),"Wrong Code in B3"))),IF($B$3="em",$H59*OFFSET('Exponential Model'!$I$72,($B$18-2000)+($G59-BF$1),0),IF($B$3="dm",$H59*OFFSET('Dispersion Model'!$I$72,($B$18-2000)+($G59-BF$1),0),IF($B$3="pm",$H59*OFFSET('Piston Model'!$I$72,($B$18-2000)+($G59-BF$1),0),"Wrong Code in B3")))),0)</f>
        <v>0</v>
      </c>
      <c r="BG59">
        <f ca="1">IF(BG$1&gt;$G59,IF($B$15="he",IF($B$3="em",$H59*(1-EXP(-0.05599*(BG$1-$G59)))*OFFSET('Exponential Model'!$I$72,($B$18-2000)+($G59-BG$1),0),IF($B$3="dm",$H59*(1-EXP(-0.05599*(BG$1-$G59)))*OFFSET('Dispersion Model'!$I$72,($B$18-2000)+($G59-BG$1),0),IF($B$3="pm",$H59*(1-EXP(-0.05599*(BG$1-$G59)))*OFFSET('Piston Model'!$I$72,($B$18-2000)+($G59-BG$1),0),"Wrong Code in B3"))),IF($B$3="em",$H59*OFFSET('Exponential Model'!$I$72,($B$18-2000)+($G59-BG$1),0),IF($B$3="dm",$H59*OFFSET('Dispersion Model'!$I$72,($B$18-2000)+($G59-BG$1),0),IF($B$3="pm",$H59*OFFSET('Piston Model'!$I$72,($B$18-2000)+($G59-BG$1),0),"Wrong Code in B3")))),0)</f>
        <v>0</v>
      </c>
    </row>
    <row r="60" spans="7:59" x14ac:dyDescent="0.15">
      <c r="G60">
        <v>1988</v>
      </c>
      <c r="H60">
        <f>IF($B$15="tr",'Tritium Input'!H69,IF($B$15="cfc",'CFC Input'!H69,IF($B$15="kr",'85Kr Input'!H69,IF($B$15="he",'Tritium Input'!H69,"Wrong Code in B12!"))))</f>
        <v>447.5</v>
      </c>
      <c r="I60">
        <f ca="1">IF(I$1&gt;$G60,IF($B$15="he",IF($B$3="em",$H60*(1-EXP(-0.05599*(I$1-$G60)))*OFFSET('Exponential Model'!$I$72,($B$18-2000)+($G60-I$1),0),IF($B$3="dm",$H60*(1-EXP(-0.05599*(I$1-$G60)))*OFFSET('Dispersion Model'!$I$72,($B$18-2000)+($G60-I$1),0),IF($B$3="pm",$H60*(1-EXP(-0.05599*(I$1-$G60)))*OFFSET('Piston Model'!$I$72,($B$18-2000)+($G60-I$1),0),"Wrong Code in B3"))),IF($B$3="em",$H60*OFFSET('Exponential Model'!$I$72,($B$18-2000)+($G60-I$1),0),IF($B$3="dm",$H60*OFFSET('Dispersion Model'!$I$72,($B$18-2000)+($G60-I$1),0),IF($B$3="pm",$H60*OFFSET('Piston Model'!$I$72,($B$18-2000)+($G60-I$1),0),"Wrong Code in B3")))),0)</f>
        <v>0</v>
      </c>
      <c r="J60">
        <f ca="1">IF(J$1&gt;$G60,IF($B$15="he",IF($B$3="em",$H60*(1-EXP(-0.05599*(J$1-$G60)))*OFFSET('Exponential Model'!$I$72,($B$18-2000)+($G60-J$1),0),IF($B$3="dm",$H60*(1-EXP(-0.05599*(J$1-$G60)))*OFFSET('Dispersion Model'!$I$72,($B$18-2000)+($G60-J$1),0),IF($B$3="pm",$H60*(1-EXP(-0.05599*(J$1-$G60)))*OFFSET('Piston Model'!$I$72,($B$18-2000)+($G60-J$1),0),"Wrong Code in B3"))),IF($B$3="em",$H60*OFFSET('Exponential Model'!$I$72,($B$18-2000)+($G60-J$1),0),IF($B$3="dm",$H60*OFFSET('Dispersion Model'!$I$72,($B$18-2000)+($G60-J$1),0),IF($B$3="pm",$H60*OFFSET('Piston Model'!$I$72,($B$18-2000)+($G60-J$1),0),"Wrong Code in B3")))),0)</f>
        <v>0</v>
      </c>
      <c r="K60">
        <f ca="1">IF(K$1&gt;$G60,IF($B$15="he",IF($B$3="em",$H60*(1-EXP(-0.05599*(K$1-$G60)))*OFFSET('Exponential Model'!$I$72,($B$18-2000)+($G60-K$1),0),IF($B$3="dm",$H60*(1-EXP(-0.05599*(K$1-$G60)))*OFFSET('Dispersion Model'!$I$72,($B$18-2000)+($G60-K$1),0),IF($B$3="pm",$H60*(1-EXP(-0.05599*(K$1-$G60)))*OFFSET('Piston Model'!$I$72,($B$18-2000)+($G60-K$1),0),"Wrong Code in B3"))),IF($B$3="em",$H60*OFFSET('Exponential Model'!$I$72,($B$18-2000)+($G60-K$1),0),IF($B$3="dm",$H60*OFFSET('Dispersion Model'!$I$72,($B$18-2000)+($G60-K$1),0),IF($B$3="pm",$H60*OFFSET('Piston Model'!$I$72,($B$18-2000)+($G60-K$1),0),"Wrong Code in B3")))),0)</f>
        <v>0</v>
      </c>
      <c r="L60">
        <f ca="1">IF(L$1&gt;$G60,IF($B$15="he",IF($B$3="em",$H60*(1-EXP(-0.05599*(L$1-$G60)))*OFFSET('Exponential Model'!$I$72,($B$18-2000)+($G60-L$1),0),IF($B$3="dm",$H60*(1-EXP(-0.05599*(L$1-$G60)))*OFFSET('Dispersion Model'!$I$72,($B$18-2000)+($G60-L$1),0),IF($B$3="pm",$H60*(1-EXP(-0.05599*(L$1-$G60)))*OFFSET('Piston Model'!$I$72,($B$18-2000)+($G60-L$1),0),"Wrong Code in B3"))),IF($B$3="em",$H60*OFFSET('Exponential Model'!$I$72,($B$18-2000)+($G60-L$1),0),IF($B$3="dm",$H60*OFFSET('Dispersion Model'!$I$72,($B$18-2000)+($G60-L$1),0),IF($B$3="pm",$H60*OFFSET('Piston Model'!$I$72,($B$18-2000)+($G60-L$1),0),"Wrong Code in B3")))),0)</f>
        <v>0</v>
      </c>
      <c r="M60">
        <f ca="1">IF(M$1&gt;$G60,IF($B$15="he",IF($B$3="em",$H60*(1-EXP(-0.05599*(M$1-$G60)))*OFFSET('Exponential Model'!$I$72,($B$18-2000)+($G60-M$1),0),IF($B$3="dm",$H60*(1-EXP(-0.05599*(M$1-$G60)))*OFFSET('Dispersion Model'!$I$72,($B$18-2000)+($G60-M$1),0),IF($B$3="pm",$H60*(1-EXP(-0.05599*(M$1-$G60)))*OFFSET('Piston Model'!$I$72,($B$18-2000)+($G60-M$1),0),"Wrong Code in B3"))),IF($B$3="em",$H60*OFFSET('Exponential Model'!$I$72,($B$18-2000)+($G60-M$1),0),IF($B$3="dm",$H60*OFFSET('Dispersion Model'!$I$72,($B$18-2000)+($G60-M$1),0),IF($B$3="pm",$H60*OFFSET('Piston Model'!$I$72,($B$18-2000)+($G60-M$1),0),"Wrong Code in B3")))),0)</f>
        <v>0</v>
      </c>
      <c r="N60">
        <f ca="1">IF(N$1&gt;$G60,IF($B$15="he",IF($B$3="em",$H60*(1-EXP(-0.05599*(N$1-$G60)))*OFFSET('Exponential Model'!$I$72,($B$18-2000)+($G60-N$1),0),IF($B$3="dm",$H60*(1-EXP(-0.05599*(N$1-$G60)))*OFFSET('Dispersion Model'!$I$72,($B$18-2000)+($G60-N$1),0),IF($B$3="pm",$H60*(1-EXP(-0.05599*(N$1-$G60)))*OFFSET('Piston Model'!$I$72,($B$18-2000)+($G60-N$1),0),"Wrong Code in B3"))),IF($B$3="em",$H60*OFFSET('Exponential Model'!$I$72,($B$18-2000)+($G60-N$1),0),IF($B$3="dm",$H60*OFFSET('Dispersion Model'!$I$72,($B$18-2000)+($G60-N$1),0),IF($B$3="pm",$H60*OFFSET('Piston Model'!$I$72,($B$18-2000)+($G60-N$1),0),"Wrong Code in B3")))),0)</f>
        <v>0</v>
      </c>
      <c r="O60">
        <f ca="1">IF(O$1&gt;$G60,IF($B$15="he",IF($B$3="em",$H60*(1-EXP(-0.05599*(O$1-$G60)))*OFFSET('Exponential Model'!$I$72,($B$18-2000)+($G60-O$1),0),IF($B$3="dm",$H60*(1-EXP(-0.05599*(O$1-$G60)))*OFFSET('Dispersion Model'!$I$72,($B$18-2000)+($G60-O$1),0),IF($B$3="pm",$H60*(1-EXP(-0.05599*(O$1-$G60)))*OFFSET('Piston Model'!$I$72,($B$18-2000)+($G60-O$1),0),"Wrong Code in B3"))),IF($B$3="em",$H60*OFFSET('Exponential Model'!$I$72,($B$18-2000)+($G60-O$1),0),IF($B$3="dm",$H60*OFFSET('Dispersion Model'!$I$72,($B$18-2000)+($G60-O$1),0),IF($B$3="pm",$H60*OFFSET('Piston Model'!$I$72,($B$18-2000)+($G60-O$1),0),"Wrong Code in B3")))),0)</f>
        <v>0</v>
      </c>
      <c r="P60">
        <f ca="1">IF(P$1&gt;$G60,IF($B$15="he",IF($B$3="em",$H60*(1-EXP(-0.05599*(P$1-$G60)))*OFFSET('Exponential Model'!$I$72,($B$18-2000)+($G60-P$1),0),IF($B$3="dm",$H60*(1-EXP(-0.05599*(P$1-$G60)))*OFFSET('Dispersion Model'!$I$72,($B$18-2000)+($G60-P$1),0),IF($B$3="pm",$H60*(1-EXP(-0.05599*(P$1-$G60)))*OFFSET('Piston Model'!$I$72,($B$18-2000)+($G60-P$1),0),"Wrong Code in B3"))),IF($B$3="em",$H60*OFFSET('Exponential Model'!$I$72,($B$18-2000)+($G60-P$1),0),IF($B$3="dm",$H60*OFFSET('Dispersion Model'!$I$72,($B$18-2000)+($G60-P$1),0),IF($B$3="pm",$H60*OFFSET('Piston Model'!$I$72,($B$18-2000)+($G60-P$1),0),"Wrong Code in B3")))),0)</f>
        <v>0</v>
      </c>
      <c r="Q60">
        <f ca="1">IF(Q$1&gt;$G60,IF($B$15="he",IF($B$3="em",$H60*(1-EXP(-0.05599*(Q$1-$G60)))*OFFSET('Exponential Model'!$I$72,($B$18-2000)+($G60-Q$1),0),IF($B$3="dm",$H60*(1-EXP(-0.05599*(Q$1-$G60)))*OFFSET('Dispersion Model'!$I$72,($B$18-2000)+($G60-Q$1),0),IF($B$3="pm",$H60*(1-EXP(-0.05599*(Q$1-$G60)))*OFFSET('Piston Model'!$I$72,($B$18-2000)+($G60-Q$1),0),"Wrong Code in B3"))),IF($B$3="em",$H60*OFFSET('Exponential Model'!$I$72,($B$18-2000)+($G60-Q$1),0),IF($B$3="dm",$H60*OFFSET('Dispersion Model'!$I$72,($B$18-2000)+($G60-Q$1),0),IF($B$3="pm",$H60*OFFSET('Piston Model'!$I$72,($B$18-2000)+($G60-Q$1),0),"Wrong Code in B3")))),0)</f>
        <v>0</v>
      </c>
      <c r="R60">
        <f ca="1">IF(R$1&gt;$G60,IF($B$15="he",IF($B$3="em",$H60*(1-EXP(-0.05599*(R$1-$G60)))*OFFSET('Exponential Model'!$I$72,($B$18-2000)+($G60-R$1),0),IF($B$3="dm",$H60*(1-EXP(-0.05599*(R$1-$G60)))*OFFSET('Dispersion Model'!$I$72,($B$18-2000)+($G60-R$1),0),IF($B$3="pm",$H60*(1-EXP(-0.05599*(R$1-$G60)))*OFFSET('Piston Model'!$I$72,($B$18-2000)+($G60-R$1),0),"Wrong Code in B3"))),IF($B$3="em",$H60*OFFSET('Exponential Model'!$I$72,($B$18-2000)+($G60-R$1),0),IF($B$3="dm",$H60*OFFSET('Dispersion Model'!$I$72,($B$18-2000)+($G60-R$1),0),IF($B$3="pm",$H60*OFFSET('Piston Model'!$I$72,($B$18-2000)+($G60-R$1),0),"Wrong Code in B3")))),0)</f>
        <v>0</v>
      </c>
      <c r="S60">
        <f ca="1">IF(S$1&gt;$G60,IF($B$15="he",IF($B$3="em",$H60*(1-EXP(-0.05599*(S$1-$G60)))*OFFSET('Exponential Model'!$I$72,($B$18-2000)+($G60-S$1),0),IF($B$3="dm",$H60*(1-EXP(-0.05599*(S$1-$G60)))*OFFSET('Dispersion Model'!$I$72,($B$18-2000)+($G60-S$1),0),IF($B$3="pm",$H60*(1-EXP(-0.05599*(S$1-$G60)))*OFFSET('Piston Model'!$I$72,($B$18-2000)+($G60-S$1),0),"Wrong Code in B3"))),IF($B$3="em",$H60*OFFSET('Exponential Model'!$I$72,($B$18-2000)+($G60-S$1),0),IF($B$3="dm",$H60*OFFSET('Dispersion Model'!$I$72,($B$18-2000)+($G60-S$1),0),IF($B$3="pm",$H60*OFFSET('Piston Model'!$I$72,($B$18-2000)+($G60-S$1),0),"Wrong Code in B3")))),0)</f>
        <v>0</v>
      </c>
      <c r="T60">
        <f ca="1">IF(T$1&gt;$G60,IF($B$15="he",IF($B$3="em",$H60*(1-EXP(-0.05599*(T$1-$G60)))*OFFSET('Exponential Model'!$I$72,($B$18-2000)+($G60-T$1),0),IF($B$3="dm",$H60*(1-EXP(-0.05599*(T$1-$G60)))*OFFSET('Dispersion Model'!$I$72,($B$18-2000)+($G60-T$1),0),IF($B$3="pm",$H60*(1-EXP(-0.05599*(T$1-$G60)))*OFFSET('Piston Model'!$I$72,($B$18-2000)+($G60-T$1),0),"Wrong Code in B3"))),IF($B$3="em",$H60*OFFSET('Exponential Model'!$I$72,($B$18-2000)+($G60-T$1),0),IF($B$3="dm",$H60*OFFSET('Dispersion Model'!$I$72,($B$18-2000)+($G60-T$1),0),IF($B$3="pm",$H60*OFFSET('Piston Model'!$I$72,($B$18-2000)+($G60-T$1),0),"Wrong Code in B3")))),0)</f>
        <v>0</v>
      </c>
      <c r="U60">
        <f ca="1">IF(U$1&gt;$G60,IF($B$15="he",IF($B$3="em",$H60*(1-EXP(-0.05599*(U$1-$G60)))*OFFSET('Exponential Model'!$I$72,($B$18-2000)+($G60-U$1),0),IF($B$3="dm",$H60*(1-EXP(-0.05599*(U$1-$G60)))*OFFSET('Dispersion Model'!$I$72,($B$18-2000)+($G60-U$1),0),IF($B$3="pm",$H60*(1-EXP(-0.05599*(U$1-$G60)))*OFFSET('Piston Model'!$I$72,($B$18-2000)+($G60-U$1),0),"Wrong Code in B3"))),IF($B$3="em",$H60*OFFSET('Exponential Model'!$I$72,($B$18-2000)+($G60-U$1),0),IF($B$3="dm",$H60*OFFSET('Dispersion Model'!$I$72,($B$18-2000)+($G60-U$1),0),IF($B$3="pm",$H60*OFFSET('Piston Model'!$I$72,($B$18-2000)+($G60-U$1),0),"Wrong Code in B3")))),0)</f>
        <v>0</v>
      </c>
      <c r="V60">
        <f ca="1">IF(V$1&gt;$G60,IF($B$15="he",IF($B$3="em",$H60*(1-EXP(-0.05599*(V$1-$G60)))*OFFSET('Exponential Model'!$I$72,($B$18-2000)+($G60-V$1),0),IF($B$3="dm",$H60*(1-EXP(-0.05599*(V$1-$G60)))*OFFSET('Dispersion Model'!$I$72,($B$18-2000)+($G60-V$1),0),IF($B$3="pm",$H60*(1-EXP(-0.05599*(V$1-$G60)))*OFFSET('Piston Model'!$I$72,($B$18-2000)+($G60-V$1),0),"Wrong Code in B3"))),IF($B$3="em",$H60*OFFSET('Exponential Model'!$I$72,($B$18-2000)+($G60-V$1),0),IF($B$3="dm",$H60*OFFSET('Dispersion Model'!$I$72,($B$18-2000)+($G60-V$1),0),IF($B$3="pm",$H60*OFFSET('Piston Model'!$I$72,($B$18-2000)+($G60-V$1),0),"Wrong Code in B3")))),0)</f>
        <v>0</v>
      </c>
      <c r="W60">
        <f ca="1">IF(W$1&gt;$G60,IF($B$15="he",IF($B$3="em",$H60*(1-EXP(-0.05599*(W$1-$G60)))*OFFSET('Exponential Model'!$I$72,($B$18-2000)+($G60-W$1),0),IF($B$3="dm",$H60*(1-EXP(-0.05599*(W$1-$G60)))*OFFSET('Dispersion Model'!$I$72,($B$18-2000)+($G60-W$1),0),IF($B$3="pm",$H60*(1-EXP(-0.05599*(W$1-$G60)))*OFFSET('Piston Model'!$I$72,($B$18-2000)+($G60-W$1),0),"Wrong Code in B3"))),IF($B$3="em",$H60*OFFSET('Exponential Model'!$I$72,($B$18-2000)+($G60-W$1),0),IF($B$3="dm",$H60*OFFSET('Dispersion Model'!$I$72,($B$18-2000)+($G60-W$1),0),IF($B$3="pm",$H60*OFFSET('Piston Model'!$I$72,($B$18-2000)+($G60-W$1),0),"Wrong Code in B3")))),0)</f>
        <v>0</v>
      </c>
      <c r="X60">
        <f ca="1">IF(X$1&gt;$G60,IF($B$15="he",IF($B$3="em",$H60*(1-EXP(-0.05599*(X$1-$G60)))*OFFSET('Exponential Model'!$I$72,($B$18-2000)+($G60-X$1),0),IF($B$3="dm",$H60*(1-EXP(-0.05599*(X$1-$G60)))*OFFSET('Dispersion Model'!$I$72,($B$18-2000)+($G60-X$1),0),IF($B$3="pm",$H60*(1-EXP(-0.05599*(X$1-$G60)))*OFFSET('Piston Model'!$I$72,($B$18-2000)+($G60-X$1),0),"Wrong Code in B3"))),IF($B$3="em",$H60*OFFSET('Exponential Model'!$I$72,($B$18-2000)+($G60-X$1),0),IF($B$3="dm",$H60*OFFSET('Dispersion Model'!$I$72,($B$18-2000)+($G60-X$1),0),IF($B$3="pm",$H60*OFFSET('Piston Model'!$I$72,($B$18-2000)+($G60-X$1),0),"Wrong Code in B3")))),0)</f>
        <v>0</v>
      </c>
      <c r="Y60">
        <f ca="1">IF(Y$1&gt;$G60,IF($B$15="he",IF($B$3="em",$H60*(1-EXP(-0.05599*(Y$1-$G60)))*OFFSET('Exponential Model'!$I$72,($B$18-2000)+($G60-Y$1),0),IF($B$3="dm",$H60*(1-EXP(-0.05599*(Y$1-$G60)))*OFFSET('Dispersion Model'!$I$72,($B$18-2000)+($G60-Y$1),0),IF($B$3="pm",$H60*(1-EXP(-0.05599*(Y$1-$G60)))*OFFSET('Piston Model'!$I$72,($B$18-2000)+($G60-Y$1),0),"Wrong Code in B3"))),IF($B$3="em",$H60*OFFSET('Exponential Model'!$I$72,($B$18-2000)+($G60-Y$1),0),IF($B$3="dm",$H60*OFFSET('Dispersion Model'!$I$72,($B$18-2000)+($G60-Y$1),0),IF($B$3="pm",$H60*OFFSET('Piston Model'!$I$72,($B$18-2000)+($G60-Y$1),0),"Wrong Code in B3")))),0)</f>
        <v>0</v>
      </c>
      <c r="Z60">
        <f ca="1">IF(Z$1&gt;$G60,IF($B$15="he",IF($B$3="em",$H60*(1-EXP(-0.05599*(Z$1-$G60)))*OFFSET('Exponential Model'!$I$72,($B$18-2000)+($G60-Z$1),0),IF($B$3="dm",$H60*(1-EXP(-0.05599*(Z$1-$G60)))*OFFSET('Dispersion Model'!$I$72,($B$18-2000)+($G60-Z$1),0),IF($B$3="pm",$H60*(1-EXP(-0.05599*(Z$1-$G60)))*OFFSET('Piston Model'!$I$72,($B$18-2000)+($G60-Z$1),0),"Wrong Code in B3"))),IF($B$3="em",$H60*OFFSET('Exponential Model'!$I$72,($B$18-2000)+($G60-Z$1),0),IF($B$3="dm",$H60*OFFSET('Dispersion Model'!$I$72,($B$18-2000)+($G60-Z$1),0),IF($B$3="pm",$H60*OFFSET('Piston Model'!$I$72,($B$18-2000)+($G60-Z$1),0),"Wrong Code in B3")))),0)</f>
        <v>0</v>
      </c>
      <c r="AA60">
        <f ca="1">IF(AA$1&gt;$G60,IF($B$15="he",IF($B$3="em",$H60*(1-EXP(-0.05599*(AA$1-$G60)))*OFFSET('Exponential Model'!$I$72,($B$18-2000)+($G60-AA$1),0),IF($B$3="dm",$H60*(1-EXP(-0.05599*(AA$1-$G60)))*OFFSET('Dispersion Model'!$I$72,($B$18-2000)+($G60-AA$1),0),IF($B$3="pm",$H60*(1-EXP(-0.05599*(AA$1-$G60)))*OFFSET('Piston Model'!$I$72,($B$18-2000)+($G60-AA$1),0),"Wrong Code in B3"))),IF($B$3="em",$H60*OFFSET('Exponential Model'!$I$72,($B$18-2000)+($G60-AA$1),0),IF($B$3="dm",$H60*OFFSET('Dispersion Model'!$I$72,($B$18-2000)+($G60-AA$1),0),IF($B$3="pm",$H60*OFFSET('Piston Model'!$I$72,($B$18-2000)+($G60-AA$1),0),"Wrong Code in B3")))),0)</f>
        <v>0</v>
      </c>
      <c r="AB60">
        <f ca="1">IF(AB$1&gt;$G60,IF($B$15="he",IF($B$3="em",$H60*(1-EXP(-0.05599*(AB$1-$G60)))*OFFSET('Exponential Model'!$I$72,($B$18-2000)+($G60-AB$1),0),IF($B$3="dm",$H60*(1-EXP(-0.05599*(AB$1-$G60)))*OFFSET('Dispersion Model'!$I$72,($B$18-2000)+($G60-AB$1),0),IF($B$3="pm",$H60*(1-EXP(-0.05599*(AB$1-$G60)))*OFFSET('Piston Model'!$I$72,($B$18-2000)+($G60-AB$1),0),"Wrong Code in B3"))),IF($B$3="em",$H60*OFFSET('Exponential Model'!$I$72,($B$18-2000)+($G60-AB$1),0),IF($B$3="dm",$H60*OFFSET('Dispersion Model'!$I$72,($B$18-2000)+($G60-AB$1),0),IF($B$3="pm",$H60*OFFSET('Piston Model'!$I$72,($B$18-2000)+($G60-AB$1),0),"Wrong Code in B3")))),0)</f>
        <v>0</v>
      </c>
      <c r="AC60">
        <f ca="1">IF(AC$1&gt;$G60,IF($B$15="he",IF($B$3="em",$H60*(1-EXP(-0.05599*(AC$1-$G60)))*OFFSET('Exponential Model'!$I$72,($B$18-2000)+($G60-AC$1),0),IF($B$3="dm",$H60*(1-EXP(-0.05599*(AC$1-$G60)))*OFFSET('Dispersion Model'!$I$72,($B$18-2000)+($G60-AC$1),0),IF($B$3="pm",$H60*(1-EXP(-0.05599*(AC$1-$G60)))*OFFSET('Piston Model'!$I$72,($B$18-2000)+($G60-AC$1),0),"Wrong Code in B3"))),IF($B$3="em",$H60*OFFSET('Exponential Model'!$I$72,($B$18-2000)+($G60-AC$1),0),IF($B$3="dm",$H60*OFFSET('Dispersion Model'!$I$72,($B$18-2000)+($G60-AC$1),0),IF($B$3="pm",$H60*OFFSET('Piston Model'!$I$72,($B$18-2000)+($G60-AC$1),0),"Wrong Code in B3")))),0)</f>
        <v>0</v>
      </c>
      <c r="AD60">
        <f ca="1">IF(AD$1&gt;$G60,IF($B$15="he",IF($B$3="em",$H60*(1-EXP(-0.05599*(AD$1-$G60)))*OFFSET('Exponential Model'!$I$72,($B$18-2000)+($G60-AD$1),0),IF($B$3="dm",$H60*(1-EXP(-0.05599*(AD$1-$G60)))*OFFSET('Dispersion Model'!$I$72,($B$18-2000)+($G60-AD$1),0),IF($B$3="pm",$H60*(1-EXP(-0.05599*(AD$1-$G60)))*OFFSET('Piston Model'!$I$72,($B$18-2000)+($G60-AD$1),0),"Wrong Code in B3"))),IF($B$3="em",$H60*OFFSET('Exponential Model'!$I$72,($B$18-2000)+($G60-AD$1),0),IF($B$3="dm",$H60*OFFSET('Dispersion Model'!$I$72,($B$18-2000)+($G60-AD$1),0),IF($B$3="pm",$H60*OFFSET('Piston Model'!$I$72,($B$18-2000)+($G60-AD$1),0),"Wrong Code in B3")))),0)</f>
        <v>0</v>
      </c>
      <c r="AE60">
        <f ca="1">IF(AE$1&gt;$G60,IF($B$15="he",IF($B$3="em",$H60*(1-EXP(-0.05599*(AE$1-$G60)))*OFFSET('Exponential Model'!$I$72,($B$18-2000)+($G60-AE$1),0),IF($B$3="dm",$H60*(1-EXP(-0.05599*(AE$1-$G60)))*OFFSET('Dispersion Model'!$I$72,($B$18-2000)+($G60-AE$1),0),IF($B$3="pm",$H60*(1-EXP(-0.05599*(AE$1-$G60)))*OFFSET('Piston Model'!$I$72,($B$18-2000)+($G60-AE$1),0),"Wrong Code in B3"))),IF($B$3="em",$H60*OFFSET('Exponential Model'!$I$72,($B$18-2000)+($G60-AE$1),0),IF($B$3="dm",$H60*OFFSET('Dispersion Model'!$I$72,($B$18-2000)+($G60-AE$1),0),IF($B$3="pm",$H60*OFFSET('Piston Model'!$I$72,($B$18-2000)+($G60-AE$1),0),"Wrong Code in B3")))),0)</f>
        <v>0</v>
      </c>
      <c r="AF60">
        <f ca="1">IF(AF$1&gt;$G60,IF($B$15="he",IF($B$3="em",$H60*(1-EXP(-0.05599*(AF$1-$G60)))*OFFSET('Exponential Model'!$I$72,($B$18-2000)+($G60-AF$1),0),IF($B$3="dm",$H60*(1-EXP(-0.05599*(AF$1-$G60)))*OFFSET('Dispersion Model'!$I$72,($B$18-2000)+($G60-AF$1),0),IF($B$3="pm",$H60*(1-EXP(-0.05599*(AF$1-$G60)))*OFFSET('Piston Model'!$I$72,($B$18-2000)+($G60-AF$1),0),"Wrong Code in B3"))),IF($B$3="em",$H60*OFFSET('Exponential Model'!$I$72,($B$18-2000)+($G60-AF$1),0),IF($B$3="dm",$H60*OFFSET('Dispersion Model'!$I$72,($B$18-2000)+($G60-AF$1),0),IF($B$3="pm",$H60*OFFSET('Piston Model'!$I$72,($B$18-2000)+($G60-AF$1),0),"Wrong Code in B3")))),0)</f>
        <v>0</v>
      </c>
      <c r="AG60">
        <f ca="1">IF(AG$1&gt;$G60,IF($B$15="he",IF($B$3="em",$H60*(1-EXP(-0.05599*(AG$1-$G60)))*OFFSET('Exponential Model'!$I$72,($B$18-2000)+($G60-AG$1),0),IF($B$3="dm",$H60*(1-EXP(-0.05599*(AG$1-$G60)))*OFFSET('Dispersion Model'!$I$72,($B$18-2000)+($G60-AG$1),0),IF($B$3="pm",$H60*(1-EXP(-0.05599*(AG$1-$G60)))*OFFSET('Piston Model'!$I$72,($B$18-2000)+($G60-AG$1),0),"Wrong Code in B3"))),IF($B$3="em",$H60*OFFSET('Exponential Model'!$I$72,($B$18-2000)+($G60-AG$1),0),IF($B$3="dm",$H60*OFFSET('Dispersion Model'!$I$72,($B$18-2000)+($G60-AG$1),0),IF($B$3="pm",$H60*OFFSET('Piston Model'!$I$72,($B$18-2000)+($G60-AG$1),0),"Wrong Code in B3")))),0)</f>
        <v>0</v>
      </c>
      <c r="AH60">
        <f ca="1">IF(AH$1&gt;$G60,IF($B$15="he",IF($B$3="em",$H60*(1-EXP(-0.05599*(AH$1-$G60)))*OFFSET('Exponential Model'!$I$72,($B$18-2000)+($G60-AH$1),0),IF($B$3="dm",$H60*(1-EXP(-0.05599*(AH$1-$G60)))*OFFSET('Dispersion Model'!$I$72,($B$18-2000)+($G60-AH$1),0),IF($B$3="pm",$H60*(1-EXP(-0.05599*(AH$1-$G60)))*OFFSET('Piston Model'!$I$72,($B$18-2000)+($G60-AH$1),0),"Wrong Code in B3"))),IF($B$3="em",$H60*OFFSET('Exponential Model'!$I$72,($B$18-2000)+($G60-AH$1),0),IF($B$3="dm",$H60*OFFSET('Dispersion Model'!$I$72,($B$18-2000)+($G60-AH$1),0),IF($B$3="pm",$H60*OFFSET('Piston Model'!$I$72,($B$18-2000)+($G60-AH$1),0),"Wrong Code in B3")))),0)</f>
        <v>0</v>
      </c>
      <c r="AI60">
        <f ca="1">IF(AI$1&gt;$G60,IF($B$15="he",IF($B$3="em",$H60*(1-EXP(-0.05599*(AI$1-$G60)))*OFFSET('Exponential Model'!$I$72,($B$18-2000)+($G60-AI$1),0),IF($B$3="dm",$H60*(1-EXP(-0.05599*(AI$1-$G60)))*OFFSET('Dispersion Model'!$I$72,($B$18-2000)+($G60-AI$1),0),IF($B$3="pm",$H60*(1-EXP(-0.05599*(AI$1-$G60)))*OFFSET('Piston Model'!$I$72,($B$18-2000)+($G60-AI$1),0),"Wrong Code in B3"))),IF($B$3="em",$H60*OFFSET('Exponential Model'!$I$72,($B$18-2000)+($G60-AI$1),0),IF($B$3="dm",$H60*OFFSET('Dispersion Model'!$I$72,($B$18-2000)+($G60-AI$1),0),IF($B$3="pm",$H60*OFFSET('Piston Model'!$I$72,($B$18-2000)+($G60-AI$1),0),"Wrong Code in B3")))),0)</f>
        <v>0</v>
      </c>
      <c r="AJ60">
        <f ca="1">IF(AJ$1&gt;$G60,IF($B$15="he",IF($B$3="em",$H60*(1-EXP(-0.05599*(AJ$1-$G60)))*OFFSET('Exponential Model'!$I$72,($B$18-2000)+($G60-AJ$1),0),IF($B$3="dm",$H60*(1-EXP(-0.05599*(AJ$1-$G60)))*OFFSET('Dispersion Model'!$I$72,($B$18-2000)+($G60-AJ$1),0),IF($B$3="pm",$H60*(1-EXP(-0.05599*(AJ$1-$G60)))*OFFSET('Piston Model'!$I$72,($B$18-2000)+($G60-AJ$1),0),"Wrong Code in B3"))),IF($B$3="em",$H60*OFFSET('Exponential Model'!$I$72,($B$18-2000)+($G60-AJ$1),0),IF($B$3="dm",$H60*OFFSET('Dispersion Model'!$I$72,($B$18-2000)+($G60-AJ$1),0),IF($B$3="pm",$H60*OFFSET('Piston Model'!$I$72,($B$18-2000)+($G60-AJ$1),0),"Wrong Code in B3")))),0)</f>
        <v>0</v>
      </c>
      <c r="AK60">
        <f ca="1">IF(AK$1&gt;$G60,IF($B$15="he",IF($B$3="em",$H60*(1-EXP(-0.05599*(AK$1-$G60)))*OFFSET('Exponential Model'!$I$72,($B$18-2000)+($G60-AK$1),0),IF($B$3="dm",$H60*(1-EXP(-0.05599*(AK$1-$G60)))*OFFSET('Dispersion Model'!$I$72,($B$18-2000)+($G60-AK$1),0),IF($B$3="pm",$H60*(1-EXP(-0.05599*(AK$1-$G60)))*OFFSET('Piston Model'!$I$72,($B$18-2000)+($G60-AK$1),0),"Wrong Code in B3"))),IF($B$3="em",$H60*OFFSET('Exponential Model'!$I$72,($B$18-2000)+($G60-AK$1),0),IF($B$3="dm",$H60*OFFSET('Dispersion Model'!$I$72,($B$18-2000)+($G60-AK$1),0),IF($B$3="pm",$H60*OFFSET('Piston Model'!$I$72,($B$18-2000)+($G60-AK$1),0),"Wrong Code in B3")))),0)</f>
        <v>0</v>
      </c>
      <c r="AL60">
        <f ca="1">IF(AL$1&gt;$G60,IF($B$15="he",IF($B$3="em",$H60*(1-EXP(-0.05599*(AL$1-$G60)))*OFFSET('Exponential Model'!$I$72,($B$18-2000)+($G60-AL$1),0),IF($B$3="dm",$H60*(1-EXP(-0.05599*(AL$1-$G60)))*OFFSET('Dispersion Model'!$I$72,($B$18-2000)+($G60-AL$1),0),IF($B$3="pm",$H60*(1-EXP(-0.05599*(AL$1-$G60)))*OFFSET('Piston Model'!$I$72,($B$18-2000)+($G60-AL$1),0),"Wrong Code in B3"))),IF($B$3="em",$H60*OFFSET('Exponential Model'!$I$72,($B$18-2000)+($G60-AL$1),0),IF($B$3="dm",$H60*OFFSET('Dispersion Model'!$I$72,($B$18-2000)+($G60-AL$1),0),IF($B$3="pm",$H60*OFFSET('Piston Model'!$I$72,($B$18-2000)+($G60-AL$1),0),"Wrong Code in B3")))),0)</f>
        <v>0</v>
      </c>
      <c r="AM60">
        <f ca="1">IF(AM$1&gt;$G60,IF($B$15="he",IF($B$3="em",$H60*(1-EXP(-0.05599*(AM$1-$G60)))*OFFSET('Exponential Model'!$I$72,($B$18-2000)+($G60-AM$1),0),IF($B$3="dm",$H60*(1-EXP(-0.05599*(AM$1-$G60)))*OFFSET('Dispersion Model'!$I$72,($B$18-2000)+($G60-AM$1),0),IF($B$3="pm",$H60*(1-EXP(-0.05599*(AM$1-$G60)))*OFFSET('Piston Model'!$I$72,($B$18-2000)+($G60-AM$1),0),"Wrong Code in B3"))),IF($B$3="em",$H60*OFFSET('Exponential Model'!$I$72,($B$18-2000)+($G60-AM$1),0),IF($B$3="dm",$H60*OFFSET('Dispersion Model'!$I$72,($B$18-2000)+($G60-AM$1),0),IF($B$3="pm",$H60*OFFSET('Piston Model'!$I$72,($B$18-2000)+($G60-AM$1),0),"Wrong Code in B3")))),0)</f>
        <v>0</v>
      </c>
      <c r="AN60">
        <f ca="1">IF(AN$1&gt;$G60,IF($B$15="he",IF($B$3="em",$H60*(1-EXP(-0.05599*(AN$1-$G60)))*OFFSET('Exponential Model'!$I$72,($B$18-2000)+($G60-AN$1),0),IF($B$3="dm",$H60*(1-EXP(-0.05599*(AN$1-$G60)))*OFFSET('Dispersion Model'!$I$72,($B$18-2000)+($G60-AN$1),0),IF($B$3="pm",$H60*(1-EXP(-0.05599*(AN$1-$G60)))*OFFSET('Piston Model'!$I$72,($B$18-2000)+($G60-AN$1),0),"Wrong Code in B3"))),IF($B$3="em",$H60*OFFSET('Exponential Model'!$I$72,($B$18-2000)+($G60-AN$1),0),IF($B$3="dm",$H60*OFFSET('Dispersion Model'!$I$72,($B$18-2000)+($G60-AN$1),0),IF($B$3="pm",$H60*OFFSET('Piston Model'!$I$72,($B$18-2000)+($G60-AN$1),0),"Wrong Code in B3")))),0)</f>
        <v>0</v>
      </c>
      <c r="AO60">
        <f ca="1">IF(AO$1&gt;$G60,IF($B$15="he",IF($B$3="em",$H60*(1-EXP(-0.05599*(AO$1-$G60)))*OFFSET('Exponential Model'!$I$72,($B$18-2000)+($G60-AO$1),0),IF($B$3="dm",$H60*(1-EXP(-0.05599*(AO$1-$G60)))*OFFSET('Dispersion Model'!$I$72,($B$18-2000)+($G60-AO$1),0),IF($B$3="pm",$H60*(1-EXP(-0.05599*(AO$1-$G60)))*OFFSET('Piston Model'!$I$72,($B$18-2000)+($G60-AO$1),0),"Wrong Code in B3"))),IF($B$3="em",$H60*OFFSET('Exponential Model'!$I$72,($B$18-2000)+($G60-AO$1),0),IF($B$3="dm",$H60*OFFSET('Dispersion Model'!$I$72,($B$18-2000)+($G60-AO$1),0),IF($B$3="pm",$H60*OFFSET('Piston Model'!$I$72,($B$18-2000)+($G60-AO$1),0),"Wrong Code in B3")))),0)</f>
        <v>0</v>
      </c>
      <c r="AP60">
        <f ca="1">IF(AP$1&gt;$G60,IF($B$15="he",IF($B$3="em",$H60*(1-EXP(-0.05599*(AP$1-$G60)))*OFFSET('Exponential Model'!$I$72,($B$18-2000)+($G60-AP$1),0),IF($B$3="dm",$H60*(1-EXP(-0.05599*(AP$1-$G60)))*OFFSET('Dispersion Model'!$I$72,($B$18-2000)+($G60-AP$1),0),IF($B$3="pm",$H60*(1-EXP(-0.05599*(AP$1-$G60)))*OFFSET('Piston Model'!$I$72,($B$18-2000)+($G60-AP$1),0),"Wrong Code in B3"))),IF($B$3="em",$H60*OFFSET('Exponential Model'!$I$72,($B$18-2000)+($G60-AP$1),0),IF($B$3="dm",$H60*OFFSET('Dispersion Model'!$I$72,($B$18-2000)+($G60-AP$1),0),IF($B$3="pm",$H60*OFFSET('Piston Model'!$I$72,($B$18-2000)+($G60-AP$1),0),"Wrong Code in B3")))),0)</f>
        <v>0</v>
      </c>
      <c r="AQ60">
        <f ca="1">IF(AQ$1&gt;$G60,IF($B$15="he",IF($B$3="em",$H60*(1-EXP(-0.05599*(AQ$1-$G60)))*OFFSET('Exponential Model'!$I$72,($B$18-2000)+($G60-AQ$1),0),IF($B$3="dm",$H60*(1-EXP(-0.05599*(AQ$1-$G60)))*OFFSET('Dispersion Model'!$I$72,($B$18-2000)+($G60-AQ$1),0),IF($B$3="pm",$H60*(1-EXP(-0.05599*(AQ$1-$G60)))*OFFSET('Piston Model'!$I$72,($B$18-2000)+($G60-AQ$1),0),"Wrong Code in B3"))),IF($B$3="em",$H60*OFFSET('Exponential Model'!$I$72,($B$18-2000)+($G60-AQ$1),0),IF($B$3="dm",$H60*OFFSET('Dispersion Model'!$I$72,($B$18-2000)+($G60-AQ$1),0),IF($B$3="pm",$H60*OFFSET('Piston Model'!$I$72,($B$18-2000)+($G60-AQ$1),0),"Wrong Code in B3")))),0)</f>
        <v>0</v>
      </c>
      <c r="AR60">
        <f ca="1">IF(AR$1&gt;$G60,IF($B$15="he",IF($B$3="em",$H60*(1-EXP(-0.05599*(AR$1-$G60)))*OFFSET('Exponential Model'!$I$72,($B$18-2000)+($G60-AR$1),0),IF($B$3="dm",$H60*(1-EXP(-0.05599*(AR$1-$G60)))*OFFSET('Dispersion Model'!$I$72,($B$18-2000)+($G60-AR$1),0),IF($B$3="pm",$H60*(1-EXP(-0.05599*(AR$1-$G60)))*OFFSET('Piston Model'!$I$72,($B$18-2000)+($G60-AR$1),0),"Wrong Code in B3"))),IF($B$3="em",$H60*OFFSET('Exponential Model'!$I$72,($B$18-2000)+($G60-AR$1),0),IF($B$3="dm",$H60*OFFSET('Dispersion Model'!$I$72,($B$18-2000)+($G60-AR$1),0),IF($B$3="pm",$H60*OFFSET('Piston Model'!$I$72,($B$18-2000)+($G60-AR$1),0),"Wrong Code in B3")))),0)</f>
        <v>0</v>
      </c>
      <c r="AS60">
        <f ca="1">IF(AS$1&gt;$G60,IF($B$15="he",IF($B$3="em",$H60*(1-EXP(-0.05599*(AS$1-$G60)))*OFFSET('Exponential Model'!$I$72,($B$18-2000)+($G60-AS$1),0),IF($B$3="dm",$H60*(1-EXP(-0.05599*(AS$1-$G60)))*OFFSET('Dispersion Model'!$I$72,($B$18-2000)+($G60-AS$1),0),IF($B$3="pm",$H60*(1-EXP(-0.05599*(AS$1-$G60)))*OFFSET('Piston Model'!$I$72,($B$18-2000)+($G60-AS$1),0),"Wrong Code in B3"))),IF($B$3="em",$H60*OFFSET('Exponential Model'!$I$72,($B$18-2000)+($G60-AS$1),0),IF($B$3="dm",$H60*OFFSET('Dispersion Model'!$I$72,($B$18-2000)+($G60-AS$1),0),IF($B$3="pm",$H60*OFFSET('Piston Model'!$I$72,($B$18-2000)+($G60-AS$1),0),"Wrong Code in B3")))),0)</f>
        <v>0</v>
      </c>
      <c r="AT60">
        <f ca="1">IF(AT$1&gt;$G60,IF($B$15="he",IF($B$3="em",$H60*(1-EXP(-0.05599*(AT$1-$G60)))*OFFSET('Exponential Model'!$I$72,($B$18-2000)+($G60-AT$1),0),IF($B$3="dm",$H60*(1-EXP(-0.05599*(AT$1-$G60)))*OFFSET('Dispersion Model'!$I$72,($B$18-2000)+($G60-AT$1),0),IF($B$3="pm",$H60*(1-EXP(-0.05599*(AT$1-$G60)))*OFFSET('Piston Model'!$I$72,($B$18-2000)+($G60-AT$1),0),"Wrong Code in B3"))),IF($B$3="em",$H60*OFFSET('Exponential Model'!$I$72,($B$18-2000)+($G60-AT$1),0),IF($B$3="dm",$H60*OFFSET('Dispersion Model'!$I$72,($B$18-2000)+($G60-AT$1),0),IF($B$3="pm",$H60*OFFSET('Piston Model'!$I$72,($B$18-2000)+($G60-AT$1),0),"Wrong Code in B3")))),0)</f>
        <v>0</v>
      </c>
      <c r="AU60">
        <f ca="1">IF(AU$1&gt;$G60,IF($B$15="he",IF($B$3="em",$H60*(1-EXP(-0.05599*(AU$1-$G60)))*OFFSET('Exponential Model'!$I$72,($B$18-2000)+($G60-AU$1),0),IF($B$3="dm",$H60*(1-EXP(-0.05599*(AU$1-$G60)))*OFFSET('Dispersion Model'!$I$72,($B$18-2000)+($G60-AU$1),0),IF($B$3="pm",$H60*(1-EXP(-0.05599*(AU$1-$G60)))*OFFSET('Piston Model'!$I$72,($B$18-2000)+($G60-AU$1),0),"Wrong Code in B3"))),IF($B$3="em",$H60*OFFSET('Exponential Model'!$I$72,($B$18-2000)+($G60-AU$1),0),IF($B$3="dm",$H60*OFFSET('Dispersion Model'!$I$72,($B$18-2000)+($G60-AU$1),0),IF($B$3="pm",$H60*OFFSET('Piston Model'!$I$72,($B$18-2000)+($G60-AU$1),0),"Wrong Code in B3")))),0)</f>
        <v>0</v>
      </c>
      <c r="AV60">
        <f ca="1">IF(AV$1&gt;$G60,IF($B$15="he",IF($B$3="em",$H60*(1-EXP(-0.05599*(AV$1-$G60)))*OFFSET('Exponential Model'!$I$72,($B$18-2000)+($G60-AV$1),0),IF($B$3="dm",$H60*(1-EXP(-0.05599*(AV$1-$G60)))*OFFSET('Dispersion Model'!$I$72,($B$18-2000)+($G60-AV$1),0),IF($B$3="pm",$H60*(1-EXP(-0.05599*(AV$1-$G60)))*OFFSET('Piston Model'!$I$72,($B$18-2000)+($G60-AV$1),0),"Wrong Code in B3"))),IF($B$3="em",$H60*OFFSET('Exponential Model'!$I$72,($B$18-2000)+($G60-AV$1),0),IF($B$3="dm",$H60*OFFSET('Dispersion Model'!$I$72,($B$18-2000)+($G60-AV$1),0),IF($B$3="pm",$H60*OFFSET('Piston Model'!$I$72,($B$18-2000)+($G60-AV$1),0),"Wrong Code in B3")))),0)</f>
        <v>0</v>
      </c>
      <c r="AW60">
        <f ca="1">IF(AW$1&gt;$G60,IF($B$15="he",IF($B$3="em",$H60*(1-EXP(-0.05599*(AW$1-$G60)))*OFFSET('Exponential Model'!$I$72,($B$18-2000)+($G60-AW$1),0),IF($B$3="dm",$H60*(1-EXP(-0.05599*(AW$1-$G60)))*OFFSET('Dispersion Model'!$I$72,($B$18-2000)+($G60-AW$1),0),IF($B$3="pm",$H60*(1-EXP(-0.05599*(AW$1-$G60)))*OFFSET('Piston Model'!$I$72,($B$18-2000)+($G60-AW$1),0),"Wrong Code in B3"))),IF($B$3="em",$H60*OFFSET('Exponential Model'!$I$72,($B$18-2000)+($G60-AW$1),0),IF($B$3="dm",$H60*OFFSET('Dispersion Model'!$I$72,($B$18-2000)+($G60-AW$1),0),IF($B$3="pm",$H60*OFFSET('Piston Model'!$I$72,($B$18-2000)+($G60-AW$1),0),"Wrong Code in B3")))),0)</f>
        <v>0</v>
      </c>
      <c r="AX60">
        <f ca="1">IF(AX$1&gt;$G60,IF($B$15="he",IF($B$3="em",$H60*(1-EXP(-0.05599*(AX$1-$G60)))*OFFSET('Exponential Model'!$I$72,($B$18-2000)+($G60-AX$1),0),IF($B$3="dm",$H60*(1-EXP(-0.05599*(AX$1-$G60)))*OFFSET('Dispersion Model'!$I$72,($B$18-2000)+($G60-AX$1),0),IF($B$3="pm",$H60*(1-EXP(-0.05599*(AX$1-$G60)))*OFFSET('Piston Model'!$I$72,($B$18-2000)+($G60-AX$1),0),"Wrong Code in B3"))),IF($B$3="em",$H60*OFFSET('Exponential Model'!$I$72,($B$18-2000)+($G60-AX$1),0),IF($B$3="dm",$H60*OFFSET('Dispersion Model'!$I$72,($B$18-2000)+($G60-AX$1),0),IF($B$3="pm",$H60*OFFSET('Piston Model'!$I$72,($B$18-2000)+($G60-AX$1),0),"Wrong Code in B3")))),0)</f>
        <v>0</v>
      </c>
      <c r="AY60">
        <f ca="1">IF(AY$1&gt;$G60,IF($B$15="he",IF($B$3="em",$H60*(1-EXP(-0.05599*(AY$1-$G60)))*OFFSET('Exponential Model'!$I$72,($B$18-2000)+($G60-AY$1),0),IF($B$3="dm",$H60*(1-EXP(-0.05599*(AY$1-$G60)))*OFFSET('Dispersion Model'!$I$72,($B$18-2000)+($G60-AY$1),0),IF($B$3="pm",$H60*(1-EXP(-0.05599*(AY$1-$G60)))*OFFSET('Piston Model'!$I$72,($B$18-2000)+($G60-AY$1),0),"Wrong Code in B3"))),IF($B$3="em",$H60*OFFSET('Exponential Model'!$I$72,($B$18-2000)+($G60-AY$1),0),IF($B$3="dm",$H60*OFFSET('Dispersion Model'!$I$72,($B$18-2000)+($G60-AY$1),0),IF($B$3="pm",$H60*OFFSET('Piston Model'!$I$72,($B$18-2000)+($G60-AY$1),0),"Wrong Code in B3")))),0)</f>
        <v>0</v>
      </c>
      <c r="AZ60">
        <f ca="1">IF(AZ$1&gt;$G60,IF($B$15="he",IF($B$3="em",$H60*(1-EXP(-0.05599*(AZ$1-$G60)))*OFFSET('Exponential Model'!$I$72,($B$18-2000)+($G60-AZ$1),0),IF($B$3="dm",$H60*(1-EXP(-0.05599*(AZ$1-$G60)))*OFFSET('Dispersion Model'!$I$72,($B$18-2000)+($G60-AZ$1),0),IF($B$3="pm",$H60*(1-EXP(-0.05599*(AZ$1-$G60)))*OFFSET('Piston Model'!$I$72,($B$18-2000)+($G60-AZ$1),0),"Wrong Code in B3"))),IF($B$3="em",$H60*OFFSET('Exponential Model'!$I$72,($B$18-2000)+($G60-AZ$1),0),IF($B$3="dm",$H60*OFFSET('Dispersion Model'!$I$72,($B$18-2000)+($G60-AZ$1),0),IF($B$3="pm",$H60*OFFSET('Piston Model'!$I$72,($B$18-2000)+($G60-AZ$1),0),"Wrong Code in B3")))),0)</f>
        <v>0</v>
      </c>
      <c r="BA60">
        <f ca="1">IF(BA$1&gt;$G60,IF($B$15="he",IF($B$3="em",$H60*(1-EXP(-0.05599*(BA$1-$G60)))*OFFSET('Exponential Model'!$I$72,($B$18-2000)+($G60-BA$1),0),IF($B$3="dm",$H60*(1-EXP(-0.05599*(BA$1-$G60)))*OFFSET('Dispersion Model'!$I$72,($B$18-2000)+($G60-BA$1),0),IF($B$3="pm",$H60*(1-EXP(-0.05599*(BA$1-$G60)))*OFFSET('Piston Model'!$I$72,($B$18-2000)+($G60-BA$1),0),"Wrong Code in B3"))),IF($B$3="em",$H60*OFFSET('Exponential Model'!$I$72,($B$18-2000)+($G60-BA$1),0),IF($B$3="dm",$H60*OFFSET('Dispersion Model'!$I$72,($B$18-2000)+($G60-BA$1),0),IF($B$3="pm",$H60*OFFSET('Piston Model'!$I$72,($B$18-2000)+($G60-BA$1),0),"Wrong Code in B3")))),0)</f>
        <v>0</v>
      </c>
      <c r="BB60">
        <f ca="1">IF(BB$1&gt;$G60,IF($B$15="he",IF($B$3="em",$H60*(1-EXP(-0.05599*(BB$1-$G60)))*OFFSET('Exponential Model'!$I$72,($B$18-2000)+($G60-BB$1),0),IF($B$3="dm",$H60*(1-EXP(-0.05599*(BB$1-$G60)))*OFFSET('Dispersion Model'!$I$72,($B$18-2000)+($G60-BB$1),0),IF($B$3="pm",$H60*(1-EXP(-0.05599*(BB$1-$G60)))*OFFSET('Piston Model'!$I$72,($B$18-2000)+($G60-BB$1),0),"Wrong Code in B3"))),IF($B$3="em",$H60*OFFSET('Exponential Model'!$I$72,($B$18-2000)+($G60-BB$1),0),IF($B$3="dm",$H60*OFFSET('Dispersion Model'!$I$72,($B$18-2000)+($G60-BB$1),0),IF($B$3="pm",$H60*OFFSET('Piston Model'!$I$72,($B$18-2000)+($G60-BB$1),0),"Wrong Code in B3")))),0)</f>
        <v>0</v>
      </c>
      <c r="BC60">
        <f ca="1">IF(BC$1&gt;$G60,IF($B$15="he",IF($B$3="em",$H60*(1-EXP(-0.05599*(BC$1-$G60)))*OFFSET('Exponential Model'!$I$72,($B$18-2000)+($G60-BC$1),0),IF($B$3="dm",$H60*(1-EXP(-0.05599*(BC$1-$G60)))*OFFSET('Dispersion Model'!$I$72,($B$18-2000)+($G60-BC$1),0),IF($B$3="pm",$H60*(1-EXP(-0.05599*(BC$1-$G60)))*OFFSET('Piston Model'!$I$72,($B$18-2000)+($G60-BC$1),0),"Wrong Code in B3"))),IF($B$3="em",$H60*OFFSET('Exponential Model'!$I$72,($B$18-2000)+($G60-BC$1),0),IF($B$3="dm",$H60*OFFSET('Dispersion Model'!$I$72,($B$18-2000)+($G60-BC$1),0),IF($B$3="pm",$H60*OFFSET('Piston Model'!$I$72,($B$18-2000)+($G60-BC$1),0),"Wrong Code in B3")))),0)</f>
        <v>0</v>
      </c>
      <c r="BD60">
        <f ca="1">IF(BD$1&gt;$G60,IF($B$15="he",IF($B$3="em",$H60*(1-EXP(-0.05599*(BD$1-$G60)))*OFFSET('Exponential Model'!$I$72,($B$18-2000)+($G60-BD$1),0),IF($B$3="dm",$H60*(1-EXP(-0.05599*(BD$1-$G60)))*OFFSET('Dispersion Model'!$I$72,($B$18-2000)+($G60-BD$1),0),IF($B$3="pm",$H60*(1-EXP(-0.05599*(BD$1-$G60)))*OFFSET('Piston Model'!$I$72,($B$18-2000)+($G60-BD$1),0),"Wrong Code in B3"))),IF($B$3="em",$H60*OFFSET('Exponential Model'!$I$72,($B$18-2000)+($G60-BD$1),0),IF($B$3="dm",$H60*OFFSET('Dispersion Model'!$I$72,($B$18-2000)+($G60-BD$1),0),IF($B$3="pm",$H60*OFFSET('Piston Model'!$I$72,($B$18-2000)+($G60-BD$1),0),"Wrong Code in B3")))),0)</f>
        <v>0</v>
      </c>
      <c r="BE60">
        <f ca="1">IF(BE$1&gt;$G60,IF($B$15="he",IF($B$3="em",$H60*(1-EXP(-0.05599*(BE$1-$G60)))*OFFSET('Exponential Model'!$I$72,($B$18-2000)+($G60-BE$1),0),IF($B$3="dm",$H60*(1-EXP(-0.05599*(BE$1-$G60)))*OFFSET('Dispersion Model'!$I$72,($B$18-2000)+($G60-BE$1),0),IF($B$3="pm",$H60*(1-EXP(-0.05599*(BE$1-$G60)))*OFFSET('Piston Model'!$I$72,($B$18-2000)+($G60-BE$1),0),"Wrong Code in B3"))),IF($B$3="em",$H60*OFFSET('Exponential Model'!$I$72,($B$18-2000)+($G60-BE$1),0),IF($B$3="dm",$H60*OFFSET('Dispersion Model'!$I$72,($B$18-2000)+($G60-BE$1),0),IF($B$3="pm",$H60*OFFSET('Piston Model'!$I$72,($B$18-2000)+($G60-BE$1),0),"Wrong Code in B3")))),0)</f>
        <v>447.5</v>
      </c>
      <c r="BF60">
        <f ca="1">IF(BF$1&gt;$G60,IF($B$15="he",IF($B$3="em",$H60*(1-EXP(-0.05599*(BF$1-$G60)))*OFFSET('Exponential Model'!$I$72,($B$18-2000)+($G60-BF$1),0),IF($B$3="dm",$H60*(1-EXP(-0.05599*(BF$1-$G60)))*OFFSET('Dispersion Model'!$I$72,($B$18-2000)+($G60-BF$1),0),IF($B$3="pm",$H60*(1-EXP(-0.05599*(BF$1-$G60)))*OFFSET('Piston Model'!$I$72,($B$18-2000)+($G60-BF$1),0),"Wrong Code in B3"))),IF($B$3="em",$H60*OFFSET('Exponential Model'!$I$72,($B$18-2000)+($G60-BF$1),0),IF($B$3="dm",$H60*OFFSET('Dispersion Model'!$I$72,($B$18-2000)+($G60-BF$1),0),IF($B$3="pm",$H60*OFFSET('Piston Model'!$I$72,($B$18-2000)+($G60-BF$1),0),"Wrong Code in B3")))),0)</f>
        <v>0</v>
      </c>
      <c r="BG60">
        <f ca="1">IF(BG$1&gt;$G60,IF($B$15="he",IF($B$3="em",$H60*(1-EXP(-0.05599*(BG$1-$G60)))*OFFSET('Exponential Model'!$I$72,($B$18-2000)+($G60-BG$1),0),IF($B$3="dm",$H60*(1-EXP(-0.05599*(BG$1-$G60)))*OFFSET('Dispersion Model'!$I$72,($B$18-2000)+($G60-BG$1),0),IF($B$3="pm",$H60*(1-EXP(-0.05599*(BG$1-$G60)))*OFFSET('Piston Model'!$I$72,($B$18-2000)+($G60-BG$1),0),"Wrong Code in B3"))),IF($B$3="em",$H60*OFFSET('Exponential Model'!$I$72,($B$18-2000)+($G60-BG$1),0),IF($B$3="dm",$H60*OFFSET('Dispersion Model'!$I$72,($B$18-2000)+($G60-BG$1),0),IF($B$3="pm",$H60*OFFSET('Piston Model'!$I$72,($B$18-2000)+($G60-BG$1),0),"Wrong Code in B3")))),0)</f>
        <v>0</v>
      </c>
    </row>
    <row r="61" spans="7:59" x14ac:dyDescent="0.15">
      <c r="G61">
        <v>1989</v>
      </c>
      <c r="H61">
        <f>IF($B$15="tr",'Tritium Input'!H70,IF($B$15="cfc",'CFC Input'!H70,IF($B$15="kr",'85Kr Input'!H70,IF($B$15="he",'Tritium Input'!H70,"Wrong Code in B12!"))))</f>
        <v>465.9</v>
      </c>
      <c r="I61">
        <f ca="1">IF(I$1&gt;$G61,IF($B$15="he",IF($B$3="em",$H61*(1-EXP(-0.05599*(I$1-$G61)))*OFFSET('Exponential Model'!$I$72,($B$18-2000)+($G61-I$1),0),IF($B$3="dm",$H61*(1-EXP(-0.05599*(I$1-$G61)))*OFFSET('Dispersion Model'!$I$72,($B$18-2000)+($G61-I$1),0),IF($B$3="pm",$H61*(1-EXP(-0.05599*(I$1-$G61)))*OFFSET('Piston Model'!$I$72,($B$18-2000)+($G61-I$1),0),"Wrong Code in B3"))),IF($B$3="em",$H61*OFFSET('Exponential Model'!$I$72,($B$18-2000)+($G61-I$1),0),IF($B$3="dm",$H61*OFFSET('Dispersion Model'!$I$72,($B$18-2000)+($G61-I$1),0),IF($B$3="pm",$H61*OFFSET('Piston Model'!$I$72,($B$18-2000)+($G61-I$1),0),"Wrong Code in B3")))),0)</f>
        <v>0</v>
      </c>
      <c r="J61">
        <f ca="1">IF(J$1&gt;$G61,IF($B$15="he",IF($B$3="em",$H61*(1-EXP(-0.05599*(J$1-$G61)))*OFFSET('Exponential Model'!$I$72,($B$18-2000)+($G61-J$1),0),IF($B$3="dm",$H61*(1-EXP(-0.05599*(J$1-$G61)))*OFFSET('Dispersion Model'!$I$72,($B$18-2000)+($G61-J$1),0),IF($B$3="pm",$H61*(1-EXP(-0.05599*(J$1-$G61)))*OFFSET('Piston Model'!$I$72,($B$18-2000)+($G61-J$1),0),"Wrong Code in B3"))),IF($B$3="em",$H61*OFFSET('Exponential Model'!$I$72,($B$18-2000)+($G61-J$1),0),IF($B$3="dm",$H61*OFFSET('Dispersion Model'!$I$72,($B$18-2000)+($G61-J$1),0),IF($B$3="pm",$H61*OFFSET('Piston Model'!$I$72,($B$18-2000)+($G61-J$1),0),"Wrong Code in B3")))),0)</f>
        <v>0</v>
      </c>
      <c r="K61">
        <f ca="1">IF(K$1&gt;$G61,IF($B$15="he",IF($B$3="em",$H61*(1-EXP(-0.05599*(K$1-$G61)))*OFFSET('Exponential Model'!$I$72,($B$18-2000)+($G61-K$1),0),IF($B$3="dm",$H61*(1-EXP(-0.05599*(K$1-$G61)))*OFFSET('Dispersion Model'!$I$72,($B$18-2000)+($G61-K$1),0),IF($B$3="pm",$H61*(1-EXP(-0.05599*(K$1-$G61)))*OFFSET('Piston Model'!$I$72,($B$18-2000)+($G61-K$1),0),"Wrong Code in B3"))),IF($B$3="em",$H61*OFFSET('Exponential Model'!$I$72,($B$18-2000)+($G61-K$1),0),IF($B$3="dm",$H61*OFFSET('Dispersion Model'!$I$72,($B$18-2000)+($G61-K$1),0),IF($B$3="pm",$H61*OFFSET('Piston Model'!$I$72,($B$18-2000)+($G61-K$1),0),"Wrong Code in B3")))),0)</f>
        <v>0</v>
      </c>
      <c r="L61">
        <f ca="1">IF(L$1&gt;$G61,IF($B$15="he",IF($B$3="em",$H61*(1-EXP(-0.05599*(L$1-$G61)))*OFFSET('Exponential Model'!$I$72,($B$18-2000)+($G61-L$1),0),IF($B$3="dm",$H61*(1-EXP(-0.05599*(L$1-$G61)))*OFFSET('Dispersion Model'!$I$72,($B$18-2000)+($G61-L$1),0),IF($B$3="pm",$H61*(1-EXP(-0.05599*(L$1-$G61)))*OFFSET('Piston Model'!$I$72,($B$18-2000)+($G61-L$1),0),"Wrong Code in B3"))),IF($B$3="em",$H61*OFFSET('Exponential Model'!$I$72,($B$18-2000)+($G61-L$1),0),IF($B$3="dm",$H61*OFFSET('Dispersion Model'!$I$72,($B$18-2000)+($G61-L$1),0),IF($B$3="pm",$H61*OFFSET('Piston Model'!$I$72,($B$18-2000)+($G61-L$1),0),"Wrong Code in B3")))),0)</f>
        <v>0</v>
      </c>
      <c r="M61">
        <f ca="1">IF(M$1&gt;$G61,IF($B$15="he",IF($B$3="em",$H61*(1-EXP(-0.05599*(M$1-$G61)))*OFFSET('Exponential Model'!$I$72,($B$18-2000)+($G61-M$1),0),IF($B$3="dm",$H61*(1-EXP(-0.05599*(M$1-$G61)))*OFFSET('Dispersion Model'!$I$72,($B$18-2000)+($G61-M$1),0),IF($B$3="pm",$H61*(1-EXP(-0.05599*(M$1-$G61)))*OFFSET('Piston Model'!$I$72,($B$18-2000)+($G61-M$1),0),"Wrong Code in B3"))),IF($B$3="em",$H61*OFFSET('Exponential Model'!$I$72,($B$18-2000)+($G61-M$1),0),IF($B$3="dm",$H61*OFFSET('Dispersion Model'!$I$72,($B$18-2000)+($G61-M$1),0),IF($B$3="pm",$H61*OFFSET('Piston Model'!$I$72,($B$18-2000)+($G61-M$1),0),"Wrong Code in B3")))),0)</f>
        <v>0</v>
      </c>
      <c r="N61">
        <f ca="1">IF(N$1&gt;$G61,IF($B$15="he",IF($B$3="em",$H61*(1-EXP(-0.05599*(N$1-$G61)))*OFFSET('Exponential Model'!$I$72,($B$18-2000)+($G61-N$1),0),IF($B$3="dm",$H61*(1-EXP(-0.05599*(N$1-$G61)))*OFFSET('Dispersion Model'!$I$72,($B$18-2000)+($G61-N$1),0),IF($B$3="pm",$H61*(1-EXP(-0.05599*(N$1-$G61)))*OFFSET('Piston Model'!$I$72,($B$18-2000)+($G61-N$1),0),"Wrong Code in B3"))),IF($B$3="em",$H61*OFFSET('Exponential Model'!$I$72,($B$18-2000)+($G61-N$1),0),IF($B$3="dm",$H61*OFFSET('Dispersion Model'!$I$72,($B$18-2000)+($G61-N$1),0),IF($B$3="pm",$H61*OFFSET('Piston Model'!$I$72,($B$18-2000)+($G61-N$1),0),"Wrong Code in B3")))),0)</f>
        <v>0</v>
      </c>
      <c r="O61">
        <f ca="1">IF(O$1&gt;$G61,IF($B$15="he",IF($B$3="em",$H61*(1-EXP(-0.05599*(O$1-$G61)))*OFFSET('Exponential Model'!$I$72,($B$18-2000)+($G61-O$1),0),IF($B$3="dm",$H61*(1-EXP(-0.05599*(O$1-$G61)))*OFFSET('Dispersion Model'!$I$72,($B$18-2000)+($G61-O$1),0),IF($B$3="pm",$H61*(1-EXP(-0.05599*(O$1-$G61)))*OFFSET('Piston Model'!$I$72,($B$18-2000)+($G61-O$1),0),"Wrong Code in B3"))),IF($B$3="em",$H61*OFFSET('Exponential Model'!$I$72,($B$18-2000)+($G61-O$1),0),IF($B$3="dm",$H61*OFFSET('Dispersion Model'!$I$72,($B$18-2000)+($G61-O$1),0),IF($B$3="pm",$H61*OFFSET('Piston Model'!$I$72,($B$18-2000)+($G61-O$1),0),"Wrong Code in B3")))),0)</f>
        <v>0</v>
      </c>
      <c r="P61">
        <f ca="1">IF(P$1&gt;$G61,IF($B$15="he",IF($B$3="em",$H61*(1-EXP(-0.05599*(P$1-$G61)))*OFFSET('Exponential Model'!$I$72,($B$18-2000)+($G61-P$1),0),IF($B$3="dm",$H61*(1-EXP(-0.05599*(P$1-$G61)))*OFFSET('Dispersion Model'!$I$72,($B$18-2000)+($G61-P$1),0),IF($B$3="pm",$H61*(1-EXP(-0.05599*(P$1-$G61)))*OFFSET('Piston Model'!$I$72,($B$18-2000)+($G61-P$1),0),"Wrong Code in B3"))),IF($B$3="em",$H61*OFFSET('Exponential Model'!$I$72,($B$18-2000)+($G61-P$1),0),IF($B$3="dm",$H61*OFFSET('Dispersion Model'!$I$72,($B$18-2000)+($G61-P$1),0),IF($B$3="pm",$H61*OFFSET('Piston Model'!$I$72,($B$18-2000)+($G61-P$1),0),"Wrong Code in B3")))),0)</f>
        <v>0</v>
      </c>
      <c r="Q61">
        <f ca="1">IF(Q$1&gt;$G61,IF($B$15="he",IF($B$3="em",$H61*(1-EXP(-0.05599*(Q$1-$G61)))*OFFSET('Exponential Model'!$I$72,($B$18-2000)+($G61-Q$1),0),IF($B$3="dm",$H61*(1-EXP(-0.05599*(Q$1-$G61)))*OFFSET('Dispersion Model'!$I$72,($B$18-2000)+($G61-Q$1),0),IF($B$3="pm",$H61*(1-EXP(-0.05599*(Q$1-$G61)))*OFFSET('Piston Model'!$I$72,($B$18-2000)+($G61-Q$1),0),"Wrong Code in B3"))),IF($B$3="em",$H61*OFFSET('Exponential Model'!$I$72,($B$18-2000)+($G61-Q$1),0),IF($B$3="dm",$H61*OFFSET('Dispersion Model'!$I$72,($B$18-2000)+($G61-Q$1),0),IF($B$3="pm",$H61*OFFSET('Piston Model'!$I$72,($B$18-2000)+($G61-Q$1),0),"Wrong Code in B3")))),0)</f>
        <v>0</v>
      </c>
      <c r="R61">
        <f ca="1">IF(R$1&gt;$G61,IF($B$15="he",IF($B$3="em",$H61*(1-EXP(-0.05599*(R$1-$G61)))*OFFSET('Exponential Model'!$I$72,($B$18-2000)+($G61-R$1),0),IF($B$3="dm",$H61*(1-EXP(-0.05599*(R$1-$G61)))*OFFSET('Dispersion Model'!$I$72,($B$18-2000)+($G61-R$1),0),IF($B$3="pm",$H61*(1-EXP(-0.05599*(R$1-$G61)))*OFFSET('Piston Model'!$I$72,($B$18-2000)+($G61-R$1),0),"Wrong Code in B3"))),IF($B$3="em",$H61*OFFSET('Exponential Model'!$I$72,($B$18-2000)+($G61-R$1),0),IF($B$3="dm",$H61*OFFSET('Dispersion Model'!$I$72,($B$18-2000)+($G61-R$1),0),IF($B$3="pm",$H61*OFFSET('Piston Model'!$I$72,($B$18-2000)+($G61-R$1),0),"Wrong Code in B3")))),0)</f>
        <v>0</v>
      </c>
      <c r="S61">
        <f ca="1">IF(S$1&gt;$G61,IF($B$15="he",IF($B$3="em",$H61*(1-EXP(-0.05599*(S$1-$G61)))*OFFSET('Exponential Model'!$I$72,($B$18-2000)+($G61-S$1),0),IF($B$3="dm",$H61*(1-EXP(-0.05599*(S$1-$G61)))*OFFSET('Dispersion Model'!$I$72,($B$18-2000)+($G61-S$1),0),IF($B$3="pm",$H61*(1-EXP(-0.05599*(S$1-$G61)))*OFFSET('Piston Model'!$I$72,($B$18-2000)+($G61-S$1),0),"Wrong Code in B3"))),IF($B$3="em",$H61*OFFSET('Exponential Model'!$I$72,($B$18-2000)+($G61-S$1),0),IF($B$3="dm",$H61*OFFSET('Dispersion Model'!$I$72,($B$18-2000)+($G61-S$1),0),IF($B$3="pm",$H61*OFFSET('Piston Model'!$I$72,($B$18-2000)+($G61-S$1),0),"Wrong Code in B3")))),0)</f>
        <v>0</v>
      </c>
      <c r="T61">
        <f ca="1">IF(T$1&gt;$G61,IF($B$15="he",IF($B$3="em",$H61*(1-EXP(-0.05599*(T$1-$G61)))*OFFSET('Exponential Model'!$I$72,($B$18-2000)+($G61-T$1),0),IF($B$3="dm",$H61*(1-EXP(-0.05599*(T$1-$G61)))*OFFSET('Dispersion Model'!$I$72,($B$18-2000)+($G61-T$1),0),IF($B$3="pm",$H61*(1-EXP(-0.05599*(T$1-$G61)))*OFFSET('Piston Model'!$I$72,($B$18-2000)+($G61-T$1),0),"Wrong Code in B3"))),IF($B$3="em",$H61*OFFSET('Exponential Model'!$I$72,($B$18-2000)+($G61-T$1),0),IF($B$3="dm",$H61*OFFSET('Dispersion Model'!$I$72,($B$18-2000)+($G61-T$1),0),IF($B$3="pm",$H61*OFFSET('Piston Model'!$I$72,($B$18-2000)+($G61-T$1),0),"Wrong Code in B3")))),0)</f>
        <v>0</v>
      </c>
      <c r="U61">
        <f ca="1">IF(U$1&gt;$G61,IF($B$15="he",IF($B$3="em",$H61*(1-EXP(-0.05599*(U$1-$G61)))*OFFSET('Exponential Model'!$I$72,($B$18-2000)+($G61-U$1),0),IF($B$3="dm",$H61*(1-EXP(-0.05599*(U$1-$G61)))*OFFSET('Dispersion Model'!$I$72,($B$18-2000)+($G61-U$1),0),IF($B$3="pm",$H61*(1-EXP(-0.05599*(U$1-$G61)))*OFFSET('Piston Model'!$I$72,($B$18-2000)+($G61-U$1),0),"Wrong Code in B3"))),IF($B$3="em",$H61*OFFSET('Exponential Model'!$I$72,($B$18-2000)+($G61-U$1),0),IF($B$3="dm",$H61*OFFSET('Dispersion Model'!$I$72,($B$18-2000)+($G61-U$1),0),IF($B$3="pm",$H61*OFFSET('Piston Model'!$I$72,($B$18-2000)+($G61-U$1),0),"Wrong Code in B3")))),0)</f>
        <v>0</v>
      </c>
      <c r="V61">
        <f ca="1">IF(V$1&gt;$G61,IF($B$15="he",IF($B$3="em",$H61*(1-EXP(-0.05599*(V$1-$G61)))*OFFSET('Exponential Model'!$I$72,($B$18-2000)+($G61-V$1),0),IF($B$3="dm",$H61*(1-EXP(-0.05599*(V$1-$G61)))*OFFSET('Dispersion Model'!$I$72,($B$18-2000)+($G61-V$1),0),IF($B$3="pm",$H61*(1-EXP(-0.05599*(V$1-$G61)))*OFFSET('Piston Model'!$I$72,($B$18-2000)+($G61-V$1),0),"Wrong Code in B3"))),IF($B$3="em",$H61*OFFSET('Exponential Model'!$I$72,($B$18-2000)+($G61-V$1),0),IF($B$3="dm",$H61*OFFSET('Dispersion Model'!$I$72,($B$18-2000)+($G61-V$1),0),IF($B$3="pm",$H61*OFFSET('Piston Model'!$I$72,($B$18-2000)+($G61-V$1),0),"Wrong Code in B3")))),0)</f>
        <v>0</v>
      </c>
      <c r="W61">
        <f ca="1">IF(W$1&gt;$G61,IF($B$15="he",IF($B$3="em",$H61*(1-EXP(-0.05599*(W$1-$G61)))*OFFSET('Exponential Model'!$I$72,($B$18-2000)+($G61-W$1),0),IF($B$3="dm",$H61*(1-EXP(-0.05599*(W$1-$G61)))*OFFSET('Dispersion Model'!$I$72,($B$18-2000)+($G61-W$1),0),IF($B$3="pm",$H61*(1-EXP(-0.05599*(W$1-$G61)))*OFFSET('Piston Model'!$I$72,($B$18-2000)+($G61-W$1),0),"Wrong Code in B3"))),IF($B$3="em",$H61*OFFSET('Exponential Model'!$I$72,($B$18-2000)+($G61-W$1),0),IF($B$3="dm",$H61*OFFSET('Dispersion Model'!$I$72,($B$18-2000)+($G61-W$1),0),IF($B$3="pm",$H61*OFFSET('Piston Model'!$I$72,($B$18-2000)+($G61-W$1),0),"Wrong Code in B3")))),0)</f>
        <v>0</v>
      </c>
      <c r="X61">
        <f ca="1">IF(X$1&gt;$G61,IF($B$15="he",IF($B$3="em",$H61*(1-EXP(-0.05599*(X$1-$G61)))*OFFSET('Exponential Model'!$I$72,($B$18-2000)+($G61-X$1),0),IF($B$3="dm",$H61*(1-EXP(-0.05599*(X$1-$G61)))*OFFSET('Dispersion Model'!$I$72,($B$18-2000)+($G61-X$1),0),IF($B$3="pm",$H61*(1-EXP(-0.05599*(X$1-$G61)))*OFFSET('Piston Model'!$I$72,($B$18-2000)+($G61-X$1),0),"Wrong Code in B3"))),IF($B$3="em",$H61*OFFSET('Exponential Model'!$I$72,($B$18-2000)+($G61-X$1),0),IF($B$3="dm",$H61*OFFSET('Dispersion Model'!$I$72,($B$18-2000)+($G61-X$1),0),IF($B$3="pm",$H61*OFFSET('Piston Model'!$I$72,($B$18-2000)+($G61-X$1),0),"Wrong Code in B3")))),0)</f>
        <v>0</v>
      </c>
      <c r="Y61">
        <f ca="1">IF(Y$1&gt;$G61,IF($B$15="he",IF($B$3="em",$H61*(1-EXP(-0.05599*(Y$1-$G61)))*OFFSET('Exponential Model'!$I$72,($B$18-2000)+($G61-Y$1),0),IF($B$3="dm",$H61*(1-EXP(-0.05599*(Y$1-$G61)))*OFFSET('Dispersion Model'!$I$72,($B$18-2000)+($G61-Y$1),0),IF($B$3="pm",$H61*(1-EXP(-0.05599*(Y$1-$G61)))*OFFSET('Piston Model'!$I$72,($B$18-2000)+($G61-Y$1),0),"Wrong Code in B3"))),IF($B$3="em",$H61*OFFSET('Exponential Model'!$I$72,($B$18-2000)+($G61-Y$1),0),IF($B$3="dm",$H61*OFFSET('Dispersion Model'!$I$72,($B$18-2000)+($G61-Y$1),0),IF($B$3="pm",$H61*OFFSET('Piston Model'!$I$72,($B$18-2000)+($G61-Y$1),0),"Wrong Code in B3")))),0)</f>
        <v>0</v>
      </c>
      <c r="Z61">
        <f ca="1">IF(Z$1&gt;$G61,IF($B$15="he",IF($B$3="em",$H61*(1-EXP(-0.05599*(Z$1-$G61)))*OFFSET('Exponential Model'!$I$72,($B$18-2000)+($G61-Z$1),0),IF($B$3="dm",$H61*(1-EXP(-0.05599*(Z$1-$G61)))*OFFSET('Dispersion Model'!$I$72,($B$18-2000)+($G61-Z$1),0),IF($B$3="pm",$H61*(1-EXP(-0.05599*(Z$1-$G61)))*OFFSET('Piston Model'!$I$72,($B$18-2000)+($G61-Z$1),0),"Wrong Code in B3"))),IF($B$3="em",$H61*OFFSET('Exponential Model'!$I$72,($B$18-2000)+($G61-Z$1),0),IF($B$3="dm",$H61*OFFSET('Dispersion Model'!$I$72,($B$18-2000)+($G61-Z$1),0),IF($B$3="pm",$H61*OFFSET('Piston Model'!$I$72,($B$18-2000)+($G61-Z$1),0),"Wrong Code in B3")))),0)</f>
        <v>0</v>
      </c>
      <c r="AA61">
        <f ca="1">IF(AA$1&gt;$G61,IF($B$15="he",IF($B$3="em",$H61*(1-EXP(-0.05599*(AA$1-$G61)))*OFFSET('Exponential Model'!$I$72,($B$18-2000)+($G61-AA$1),0),IF($B$3="dm",$H61*(1-EXP(-0.05599*(AA$1-$G61)))*OFFSET('Dispersion Model'!$I$72,($B$18-2000)+($G61-AA$1),0),IF($B$3="pm",$H61*(1-EXP(-0.05599*(AA$1-$G61)))*OFFSET('Piston Model'!$I$72,($B$18-2000)+($G61-AA$1),0),"Wrong Code in B3"))),IF($B$3="em",$H61*OFFSET('Exponential Model'!$I$72,($B$18-2000)+($G61-AA$1),0),IF($B$3="dm",$H61*OFFSET('Dispersion Model'!$I$72,($B$18-2000)+($G61-AA$1),0),IF($B$3="pm",$H61*OFFSET('Piston Model'!$I$72,($B$18-2000)+($G61-AA$1),0),"Wrong Code in B3")))),0)</f>
        <v>0</v>
      </c>
      <c r="AB61">
        <f ca="1">IF(AB$1&gt;$G61,IF($B$15="he",IF($B$3="em",$H61*(1-EXP(-0.05599*(AB$1-$G61)))*OFFSET('Exponential Model'!$I$72,($B$18-2000)+($G61-AB$1),0),IF($B$3="dm",$H61*(1-EXP(-0.05599*(AB$1-$G61)))*OFFSET('Dispersion Model'!$I$72,($B$18-2000)+($G61-AB$1),0),IF($B$3="pm",$H61*(1-EXP(-0.05599*(AB$1-$G61)))*OFFSET('Piston Model'!$I$72,($B$18-2000)+($G61-AB$1),0),"Wrong Code in B3"))),IF($B$3="em",$H61*OFFSET('Exponential Model'!$I$72,($B$18-2000)+($G61-AB$1),0),IF($B$3="dm",$H61*OFFSET('Dispersion Model'!$I$72,($B$18-2000)+($G61-AB$1),0),IF($B$3="pm",$H61*OFFSET('Piston Model'!$I$72,($B$18-2000)+($G61-AB$1),0),"Wrong Code in B3")))),0)</f>
        <v>0</v>
      </c>
      <c r="AC61">
        <f ca="1">IF(AC$1&gt;$G61,IF($B$15="he",IF($B$3="em",$H61*(1-EXP(-0.05599*(AC$1-$G61)))*OFFSET('Exponential Model'!$I$72,($B$18-2000)+($G61-AC$1),0),IF($B$3="dm",$H61*(1-EXP(-0.05599*(AC$1-$G61)))*OFFSET('Dispersion Model'!$I$72,($B$18-2000)+($G61-AC$1),0),IF($B$3="pm",$H61*(1-EXP(-0.05599*(AC$1-$G61)))*OFFSET('Piston Model'!$I$72,($B$18-2000)+($G61-AC$1),0),"Wrong Code in B3"))),IF($B$3="em",$H61*OFFSET('Exponential Model'!$I$72,($B$18-2000)+($G61-AC$1),0),IF($B$3="dm",$H61*OFFSET('Dispersion Model'!$I$72,($B$18-2000)+($G61-AC$1),0),IF($B$3="pm",$H61*OFFSET('Piston Model'!$I$72,($B$18-2000)+($G61-AC$1),0),"Wrong Code in B3")))),0)</f>
        <v>0</v>
      </c>
      <c r="AD61">
        <f ca="1">IF(AD$1&gt;$G61,IF($B$15="he",IF($B$3="em",$H61*(1-EXP(-0.05599*(AD$1-$G61)))*OFFSET('Exponential Model'!$I$72,($B$18-2000)+($G61-AD$1),0),IF($B$3="dm",$H61*(1-EXP(-0.05599*(AD$1-$G61)))*OFFSET('Dispersion Model'!$I$72,($B$18-2000)+($G61-AD$1),0),IF($B$3="pm",$H61*(1-EXP(-0.05599*(AD$1-$G61)))*OFFSET('Piston Model'!$I$72,($B$18-2000)+($G61-AD$1),0),"Wrong Code in B3"))),IF($B$3="em",$H61*OFFSET('Exponential Model'!$I$72,($B$18-2000)+($G61-AD$1),0),IF($B$3="dm",$H61*OFFSET('Dispersion Model'!$I$72,($B$18-2000)+($G61-AD$1),0),IF($B$3="pm",$H61*OFFSET('Piston Model'!$I$72,($B$18-2000)+($G61-AD$1),0),"Wrong Code in B3")))),0)</f>
        <v>0</v>
      </c>
      <c r="AE61">
        <f ca="1">IF(AE$1&gt;$G61,IF($B$15="he",IF($B$3="em",$H61*(1-EXP(-0.05599*(AE$1-$G61)))*OFFSET('Exponential Model'!$I$72,($B$18-2000)+($G61-AE$1),0),IF($B$3="dm",$H61*(1-EXP(-0.05599*(AE$1-$G61)))*OFFSET('Dispersion Model'!$I$72,($B$18-2000)+($G61-AE$1),0),IF($B$3="pm",$H61*(1-EXP(-0.05599*(AE$1-$G61)))*OFFSET('Piston Model'!$I$72,($B$18-2000)+($G61-AE$1),0),"Wrong Code in B3"))),IF($B$3="em",$H61*OFFSET('Exponential Model'!$I$72,($B$18-2000)+($G61-AE$1),0),IF($B$3="dm",$H61*OFFSET('Dispersion Model'!$I$72,($B$18-2000)+($G61-AE$1),0),IF($B$3="pm",$H61*OFFSET('Piston Model'!$I$72,($B$18-2000)+($G61-AE$1),0),"Wrong Code in B3")))),0)</f>
        <v>0</v>
      </c>
      <c r="AF61">
        <f ca="1">IF(AF$1&gt;$G61,IF($B$15="he",IF($B$3="em",$H61*(1-EXP(-0.05599*(AF$1-$G61)))*OFFSET('Exponential Model'!$I$72,($B$18-2000)+($G61-AF$1),0),IF($B$3="dm",$H61*(1-EXP(-0.05599*(AF$1-$G61)))*OFFSET('Dispersion Model'!$I$72,($B$18-2000)+($G61-AF$1),0),IF($B$3="pm",$H61*(1-EXP(-0.05599*(AF$1-$G61)))*OFFSET('Piston Model'!$I$72,($B$18-2000)+($G61-AF$1),0),"Wrong Code in B3"))),IF($B$3="em",$H61*OFFSET('Exponential Model'!$I$72,($B$18-2000)+($G61-AF$1),0),IF($B$3="dm",$H61*OFFSET('Dispersion Model'!$I$72,($B$18-2000)+($G61-AF$1),0),IF($B$3="pm",$H61*OFFSET('Piston Model'!$I$72,($B$18-2000)+($G61-AF$1),0),"Wrong Code in B3")))),0)</f>
        <v>0</v>
      </c>
      <c r="AG61">
        <f ca="1">IF(AG$1&gt;$G61,IF($B$15="he",IF($B$3="em",$H61*(1-EXP(-0.05599*(AG$1-$G61)))*OFFSET('Exponential Model'!$I$72,($B$18-2000)+($G61-AG$1),0),IF($B$3="dm",$H61*(1-EXP(-0.05599*(AG$1-$G61)))*OFFSET('Dispersion Model'!$I$72,($B$18-2000)+($G61-AG$1),0),IF($B$3="pm",$H61*(1-EXP(-0.05599*(AG$1-$G61)))*OFFSET('Piston Model'!$I$72,($B$18-2000)+($G61-AG$1),0),"Wrong Code in B3"))),IF($B$3="em",$H61*OFFSET('Exponential Model'!$I$72,($B$18-2000)+($G61-AG$1),0),IF($B$3="dm",$H61*OFFSET('Dispersion Model'!$I$72,($B$18-2000)+($G61-AG$1),0),IF($B$3="pm",$H61*OFFSET('Piston Model'!$I$72,($B$18-2000)+($G61-AG$1),0),"Wrong Code in B3")))),0)</f>
        <v>0</v>
      </c>
      <c r="AH61">
        <f ca="1">IF(AH$1&gt;$G61,IF($B$15="he",IF($B$3="em",$H61*(1-EXP(-0.05599*(AH$1-$G61)))*OFFSET('Exponential Model'!$I$72,($B$18-2000)+($G61-AH$1),0),IF($B$3="dm",$H61*(1-EXP(-0.05599*(AH$1-$G61)))*OFFSET('Dispersion Model'!$I$72,($B$18-2000)+($G61-AH$1),0),IF($B$3="pm",$H61*(1-EXP(-0.05599*(AH$1-$G61)))*OFFSET('Piston Model'!$I$72,($B$18-2000)+($G61-AH$1),0),"Wrong Code in B3"))),IF($B$3="em",$H61*OFFSET('Exponential Model'!$I$72,($B$18-2000)+($G61-AH$1),0),IF($B$3="dm",$H61*OFFSET('Dispersion Model'!$I$72,($B$18-2000)+($G61-AH$1),0),IF($B$3="pm",$H61*OFFSET('Piston Model'!$I$72,($B$18-2000)+($G61-AH$1),0),"Wrong Code in B3")))),0)</f>
        <v>0</v>
      </c>
      <c r="AI61">
        <f ca="1">IF(AI$1&gt;$G61,IF($B$15="he",IF($B$3="em",$H61*(1-EXP(-0.05599*(AI$1-$G61)))*OFFSET('Exponential Model'!$I$72,($B$18-2000)+($G61-AI$1),0),IF($B$3="dm",$H61*(1-EXP(-0.05599*(AI$1-$G61)))*OFFSET('Dispersion Model'!$I$72,($B$18-2000)+($G61-AI$1),0),IF($B$3="pm",$H61*(1-EXP(-0.05599*(AI$1-$G61)))*OFFSET('Piston Model'!$I$72,($B$18-2000)+($G61-AI$1),0),"Wrong Code in B3"))),IF($B$3="em",$H61*OFFSET('Exponential Model'!$I$72,($B$18-2000)+($G61-AI$1),0),IF($B$3="dm",$H61*OFFSET('Dispersion Model'!$I$72,($B$18-2000)+($G61-AI$1),0),IF($B$3="pm",$H61*OFFSET('Piston Model'!$I$72,($B$18-2000)+($G61-AI$1),0),"Wrong Code in B3")))),0)</f>
        <v>0</v>
      </c>
      <c r="AJ61">
        <f ca="1">IF(AJ$1&gt;$G61,IF($B$15="he",IF($B$3="em",$H61*(1-EXP(-0.05599*(AJ$1-$G61)))*OFFSET('Exponential Model'!$I$72,($B$18-2000)+($G61-AJ$1),0),IF($B$3="dm",$H61*(1-EXP(-0.05599*(AJ$1-$G61)))*OFFSET('Dispersion Model'!$I$72,($B$18-2000)+($G61-AJ$1),0),IF($B$3="pm",$H61*(1-EXP(-0.05599*(AJ$1-$G61)))*OFFSET('Piston Model'!$I$72,($B$18-2000)+($G61-AJ$1),0),"Wrong Code in B3"))),IF($B$3="em",$H61*OFFSET('Exponential Model'!$I$72,($B$18-2000)+($G61-AJ$1),0),IF($B$3="dm",$H61*OFFSET('Dispersion Model'!$I$72,($B$18-2000)+($G61-AJ$1),0),IF($B$3="pm",$H61*OFFSET('Piston Model'!$I$72,($B$18-2000)+($G61-AJ$1),0),"Wrong Code in B3")))),0)</f>
        <v>0</v>
      </c>
      <c r="AK61">
        <f ca="1">IF(AK$1&gt;$G61,IF($B$15="he",IF($B$3="em",$H61*(1-EXP(-0.05599*(AK$1-$G61)))*OFFSET('Exponential Model'!$I$72,($B$18-2000)+($G61-AK$1),0),IF($B$3="dm",$H61*(1-EXP(-0.05599*(AK$1-$G61)))*OFFSET('Dispersion Model'!$I$72,($B$18-2000)+($G61-AK$1),0),IF($B$3="pm",$H61*(1-EXP(-0.05599*(AK$1-$G61)))*OFFSET('Piston Model'!$I$72,($B$18-2000)+($G61-AK$1),0),"Wrong Code in B3"))),IF($B$3="em",$H61*OFFSET('Exponential Model'!$I$72,($B$18-2000)+($G61-AK$1),0),IF($B$3="dm",$H61*OFFSET('Dispersion Model'!$I$72,($B$18-2000)+($G61-AK$1),0),IF($B$3="pm",$H61*OFFSET('Piston Model'!$I$72,($B$18-2000)+($G61-AK$1),0),"Wrong Code in B3")))),0)</f>
        <v>0</v>
      </c>
      <c r="AL61">
        <f ca="1">IF(AL$1&gt;$G61,IF($B$15="he",IF($B$3="em",$H61*(1-EXP(-0.05599*(AL$1-$G61)))*OFFSET('Exponential Model'!$I$72,($B$18-2000)+($G61-AL$1),0),IF($B$3="dm",$H61*(1-EXP(-0.05599*(AL$1-$G61)))*OFFSET('Dispersion Model'!$I$72,($B$18-2000)+($G61-AL$1),0),IF($B$3="pm",$H61*(1-EXP(-0.05599*(AL$1-$G61)))*OFFSET('Piston Model'!$I$72,($B$18-2000)+($G61-AL$1),0),"Wrong Code in B3"))),IF($B$3="em",$H61*OFFSET('Exponential Model'!$I$72,($B$18-2000)+($G61-AL$1),0),IF($B$3="dm",$H61*OFFSET('Dispersion Model'!$I$72,($B$18-2000)+($G61-AL$1),0),IF($B$3="pm",$H61*OFFSET('Piston Model'!$I$72,($B$18-2000)+($G61-AL$1),0),"Wrong Code in B3")))),0)</f>
        <v>0</v>
      </c>
      <c r="AM61">
        <f ca="1">IF(AM$1&gt;$G61,IF($B$15="he",IF($B$3="em",$H61*(1-EXP(-0.05599*(AM$1-$G61)))*OFFSET('Exponential Model'!$I$72,($B$18-2000)+($G61-AM$1),0),IF($B$3="dm",$H61*(1-EXP(-0.05599*(AM$1-$G61)))*OFFSET('Dispersion Model'!$I$72,($B$18-2000)+($G61-AM$1),0),IF($B$3="pm",$H61*(1-EXP(-0.05599*(AM$1-$G61)))*OFFSET('Piston Model'!$I$72,($B$18-2000)+($G61-AM$1),0),"Wrong Code in B3"))),IF($B$3="em",$H61*OFFSET('Exponential Model'!$I$72,($B$18-2000)+($G61-AM$1),0),IF($B$3="dm",$H61*OFFSET('Dispersion Model'!$I$72,($B$18-2000)+($G61-AM$1),0),IF($B$3="pm",$H61*OFFSET('Piston Model'!$I$72,($B$18-2000)+($G61-AM$1),0),"Wrong Code in B3")))),0)</f>
        <v>0</v>
      </c>
      <c r="AN61">
        <f ca="1">IF(AN$1&gt;$G61,IF($B$15="he",IF($B$3="em",$H61*(1-EXP(-0.05599*(AN$1-$G61)))*OFFSET('Exponential Model'!$I$72,($B$18-2000)+($G61-AN$1),0),IF($B$3="dm",$H61*(1-EXP(-0.05599*(AN$1-$G61)))*OFFSET('Dispersion Model'!$I$72,($B$18-2000)+($G61-AN$1),0),IF($B$3="pm",$H61*(1-EXP(-0.05599*(AN$1-$G61)))*OFFSET('Piston Model'!$I$72,($B$18-2000)+($G61-AN$1),0),"Wrong Code in B3"))),IF($B$3="em",$H61*OFFSET('Exponential Model'!$I$72,($B$18-2000)+($G61-AN$1),0),IF($B$3="dm",$H61*OFFSET('Dispersion Model'!$I$72,($B$18-2000)+($G61-AN$1),0),IF($B$3="pm",$H61*OFFSET('Piston Model'!$I$72,($B$18-2000)+($G61-AN$1),0),"Wrong Code in B3")))),0)</f>
        <v>0</v>
      </c>
      <c r="AO61">
        <f ca="1">IF(AO$1&gt;$G61,IF($B$15="he",IF($B$3="em",$H61*(1-EXP(-0.05599*(AO$1-$G61)))*OFFSET('Exponential Model'!$I$72,($B$18-2000)+($G61-AO$1),0),IF($B$3="dm",$H61*(1-EXP(-0.05599*(AO$1-$G61)))*OFFSET('Dispersion Model'!$I$72,($B$18-2000)+($G61-AO$1),0),IF($B$3="pm",$H61*(1-EXP(-0.05599*(AO$1-$G61)))*OFFSET('Piston Model'!$I$72,($B$18-2000)+($G61-AO$1),0),"Wrong Code in B3"))),IF($B$3="em",$H61*OFFSET('Exponential Model'!$I$72,($B$18-2000)+($G61-AO$1),0),IF($B$3="dm",$H61*OFFSET('Dispersion Model'!$I$72,($B$18-2000)+($G61-AO$1),0),IF($B$3="pm",$H61*OFFSET('Piston Model'!$I$72,($B$18-2000)+($G61-AO$1),0),"Wrong Code in B3")))),0)</f>
        <v>0</v>
      </c>
      <c r="AP61">
        <f ca="1">IF(AP$1&gt;$G61,IF($B$15="he",IF($B$3="em",$H61*(1-EXP(-0.05599*(AP$1-$G61)))*OFFSET('Exponential Model'!$I$72,($B$18-2000)+($G61-AP$1),0),IF($B$3="dm",$H61*(1-EXP(-0.05599*(AP$1-$G61)))*OFFSET('Dispersion Model'!$I$72,($B$18-2000)+($G61-AP$1),0),IF($B$3="pm",$H61*(1-EXP(-0.05599*(AP$1-$G61)))*OFFSET('Piston Model'!$I$72,($B$18-2000)+($G61-AP$1),0),"Wrong Code in B3"))),IF($B$3="em",$H61*OFFSET('Exponential Model'!$I$72,($B$18-2000)+($G61-AP$1),0),IF($B$3="dm",$H61*OFFSET('Dispersion Model'!$I$72,($B$18-2000)+($G61-AP$1),0),IF($B$3="pm",$H61*OFFSET('Piston Model'!$I$72,($B$18-2000)+($G61-AP$1),0),"Wrong Code in B3")))),0)</f>
        <v>0</v>
      </c>
      <c r="AQ61">
        <f ca="1">IF(AQ$1&gt;$G61,IF($B$15="he",IF($B$3="em",$H61*(1-EXP(-0.05599*(AQ$1-$G61)))*OFFSET('Exponential Model'!$I$72,($B$18-2000)+($G61-AQ$1),0),IF($B$3="dm",$H61*(1-EXP(-0.05599*(AQ$1-$G61)))*OFFSET('Dispersion Model'!$I$72,($B$18-2000)+($G61-AQ$1),0),IF($B$3="pm",$H61*(1-EXP(-0.05599*(AQ$1-$G61)))*OFFSET('Piston Model'!$I$72,($B$18-2000)+($G61-AQ$1),0),"Wrong Code in B3"))),IF($B$3="em",$H61*OFFSET('Exponential Model'!$I$72,($B$18-2000)+($G61-AQ$1),0),IF($B$3="dm",$H61*OFFSET('Dispersion Model'!$I$72,($B$18-2000)+($G61-AQ$1),0),IF($B$3="pm",$H61*OFFSET('Piston Model'!$I$72,($B$18-2000)+($G61-AQ$1),0),"Wrong Code in B3")))),0)</f>
        <v>0</v>
      </c>
      <c r="AR61">
        <f ca="1">IF(AR$1&gt;$G61,IF($B$15="he",IF($B$3="em",$H61*(1-EXP(-0.05599*(AR$1-$G61)))*OFFSET('Exponential Model'!$I$72,($B$18-2000)+($G61-AR$1),0),IF($B$3="dm",$H61*(1-EXP(-0.05599*(AR$1-$G61)))*OFFSET('Dispersion Model'!$I$72,($B$18-2000)+($G61-AR$1),0),IF($B$3="pm",$H61*(1-EXP(-0.05599*(AR$1-$G61)))*OFFSET('Piston Model'!$I$72,($B$18-2000)+($G61-AR$1),0),"Wrong Code in B3"))),IF($B$3="em",$H61*OFFSET('Exponential Model'!$I$72,($B$18-2000)+($G61-AR$1),0),IF($B$3="dm",$H61*OFFSET('Dispersion Model'!$I$72,($B$18-2000)+($G61-AR$1),0),IF($B$3="pm",$H61*OFFSET('Piston Model'!$I$72,($B$18-2000)+($G61-AR$1),0),"Wrong Code in B3")))),0)</f>
        <v>0</v>
      </c>
      <c r="AS61">
        <f ca="1">IF(AS$1&gt;$G61,IF($B$15="he",IF($B$3="em",$H61*(1-EXP(-0.05599*(AS$1-$G61)))*OFFSET('Exponential Model'!$I$72,($B$18-2000)+($G61-AS$1),0),IF($B$3="dm",$H61*(1-EXP(-0.05599*(AS$1-$G61)))*OFFSET('Dispersion Model'!$I$72,($B$18-2000)+($G61-AS$1),0),IF($B$3="pm",$H61*(1-EXP(-0.05599*(AS$1-$G61)))*OFFSET('Piston Model'!$I$72,($B$18-2000)+($G61-AS$1),0),"Wrong Code in B3"))),IF($B$3="em",$H61*OFFSET('Exponential Model'!$I$72,($B$18-2000)+($G61-AS$1),0),IF($B$3="dm",$H61*OFFSET('Dispersion Model'!$I$72,($B$18-2000)+($G61-AS$1),0),IF($B$3="pm",$H61*OFFSET('Piston Model'!$I$72,($B$18-2000)+($G61-AS$1),0),"Wrong Code in B3")))),0)</f>
        <v>0</v>
      </c>
      <c r="AT61">
        <f ca="1">IF(AT$1&gt;$G61,IF($B$15="he",IF($B$3="em",$H61*(1-EXP(-0.05599*(AT$1-$G61)))*OFFSET('Exponential Model'!$I$72,($B$18-2000)+($G61-AT$1),0),IF($B$3="dm",$H61*(1-EXP(-0.05599*(AT$1-$G61)))*OFFSET('Dispersion Model'!$I$72,($B$18-2000)+($G61-AT$1),0),IF($B$3="pm",$H61*(1-EXP(-0.05599*(AT$1-$G61)))*OFFSET('Piston Model'!$I$72,($B$18-2000)+($G61-AT$1),0),"Wrong Code in B3"))),IF($B$3="em",$H61*OFFSET('Exponential Model'!$I$72,($B$18-2000)+($G61-AT$1),0),IF($B$3="dm",$H61*OFFSET('Dispersion Model'!$I$72,($B$18-2000)+($G61-AT$1),0),IF($B$3="pm",$H61*OFFSET('Piston Model'!$I$72,($B$18-2000)+($G61-AT$1),0),"Wrong Code in B3")))),0)</f>
        <v>0</v>
      </c>
      <c r="AU61">
        <f ca="1">IF(AU$1&gt;$G61,IF($B$15="he",IF($B$3="em",$H61*(1-EXP(-0.05599*(AU$1-$G61)))*OFFSET('Exponential Model'!$I$72,($B$18-2000)+($G61-AU$1),0),IF($B$3="dm",$H61*(1-EXP(-0.05599*(AU$1-$G61)))*OFFSET('Dispersion Model'!$I$72,($B$18-2000)+($G61-AU$1),0),IF($B$3="pm",$H61*(1-EXP(-0.05599*(AU$1-$G61)))*OFFSET('Piston Model'!$I$72,($B$18-2000)+($G61-AU$1),0),"Wrong Code in B3"))),IF($B$3="em",$H61*OFFSET('Exponential Model'!$I$72,($B$18-2000)+($G61-AU$1),0),IF($B$3="dm",$H61*OFFSET('Dispersion Model'!$I$72,($B$18-2000)+($G61-AU$1),0),IF($B$3="pm",$H61*OFFSET('Piston Model'!$I$72,($B$18-2000)+($G61-AU$1),0),"Wrong Code in B3")))),0)</f>
        <v>0</v>
      </c>
      <c r="AV61">
        <f ca="1">IF(AV$1&gt;$G61,IF($B$15="he",IF($B$3="em",$H61*(1-EXP(-0.05599*(AV$1-$G61)))*OFFSET('Exponential Model'!$I$72,($B$18-2000)+($G61-AV$1),0),IF($B$3="dm",$H61*(1-EXP(-0.05599*(AV$1-$G61)))*OFFSET('Dispersion Model'!$I$72,($B$18-2000)+($G61-AV$1),0),IF($B$3="pm",$H61*(1-EXP(-0.05599*(AV$1-$G61)))*OFFSET('Piston Model'!$I$72,($B$18-2000)+($G61-AV$1),0),"Wrong Code in B3"))),IF($B$3="em",$H61*OFFSET('Exponential Model'!$I$72,($B$18-2000)+($G61-AV$1),0),IF($B$3="dm",$H61*OFFSET('Dispersion Model'!$I$72,($B$18-2000)+($G61-AV$1),0),IF($B$3="pm",$H61*OFFSET('Piston Model'!$I$72,($B$18-2000)+($G61-AV$1),0),"Wrong Code in B3")))),0)</f>
        <v>0</v>
      </c>
      <c r="AW61">
        <f ca="1">IF(AW$1&gt;$G61,IF($B$15="he",IF($B$3="em",$H61*(1-EXP(-0.05599*(AW$1-$G61)))*OFFSET('Exponential Model'!$I$72,($B$18-2000)+($G61-AW$1),0),IF($B$3="dm",$H61*(1-EXP(-0.05599*(AW$1-$G61)))*OFFSET('Dispersion Model'!$I$72,($B$18-2000)+($G61-AW$1),0),IF($B$3="pm",$H61*(1-EXP(-0.05599*(AW$1-$G61)))*OFFSET('Piston Model'!$I$72,($B$18-2000)+($G61-AW$1),0),"Wrong Code in B3"))),IF($B$3="em",$H61*OFFSET('Exponential Model'!$I$72,($B$18-2000)+($G61-AW$1),0),IF($B$3="dm",$H61*OFFSET('Dispersion Model'!$I$72,($B$18-2000)+($G61-AW$1),0),IF($B$3="pm",$H61*OFFSET('Piston Model'!$I$72,($B$18-2000)+($G61-AW$1),0),"Wrong Code in B3")))),0)</f>
        <v>0</v>
      </c>
      <c r="AX61">
        <f ca="1">IF(AX$1&gt;$G61,IF($B$15="he",IF($B$3="em",$H61*(1-EXP(-0.05599*(AX$1-$G61)))*OFFSET('Exponential Model'!$I$72,($B$18-2000)+($G61-AX$1),0),IF($B$3="dm",$H61*(1-EXP(-0.05599*(AX$1-$G61)))*OFFSET('Dispersion Model'!$I$72,($B$18-2000)+($G61-AX$1),0),IF($B$3="pm",$H61*(1-EXP(-0.05599*(AX$1-$G61)))*OFFSET('Piston Model'!$I$72,($B$18-2000)+($G61-AX$1),0),"Wrong Code in B3"))),IF($B$3="em",$H61*OFFSET('Exponential Model'!$I$72,($B$18-2000)+($G61-AX$1),0),IF($B$3="dm",$H61*OFFSET('Dispersion Model'!$I$72,($B$18-2000)+($G61-AX$1),0),IF($B$3="pm",$H61*OFFSET('Piston Model'!$I$72,($B$18-2000)+($G61-AX$1),0),"Wrong Code in B3")))),0)</f>
        <v>0</v>
      </c>
      <c r="AY61">
        <f ca="1">IF(AY$1&gt;$G61,IF($B$15="he",IF($B$3="em",$H61*(1-EXP(-0.05599*(AY$1-$G61)))*OFFSET('Exponential Model'!$I$72,($B$18-2000)+($G61-AY$1),0),IF($B$3="dm",$H61*(1-EXP(-0.05599*(AY$1-$G61)))*OFFSET('Dispersion Model'!$I$72,($B$18-2000)+($G61-AY$1),0),IF($B$3="pm",$H61*(1-EXP(-0.05599*(AY$1-$G61)))*OFFSET('Piston Model'!$I$72,($B$18-2000)+($G61-AY$1),0),"Wrong Code in B3"))),IF($B$3="em",$H61*OFFSET('Exponential Model'!$I$72,($B$18-2000)+($G61-AY$1),0),IF($B$3="dm",$H61*OFFSET('Dispersion Model'!$I$72,($B$18-2000)+($G61-AY$1),0),IF($B$3="pm",$H61*OFFSET('Piston Model'!$I$72,($B$18-2000)+($G61-AY$1),0),"Wrong Code in B3")))),0)</f>
        <v>0</v>
      </c>
      <c r="AZ61">
        <f ca="1">IF(AZ$1&gt;$G61,IF($B$15="he",IF($B$3="em",$H61*(1-EXP(-0.05599*(AZ$1-$G61)))*OFFSET('Exponential Model'!$I$72,($B$18-2000)+($G61-AZ$1),0),IF($B$3="dm",$H61*(1-EXP(-0.05599*(AZ$1-$G61)))*OFFSET('Dispersion Model'!$I$72,($B$18-2000)+($G61-AZ$1),0),IF($B$3="pm",$H61*(1-EXP(-0.05599*(AZ$1-$G61)))*OFFSET('Piston Model'!$I$72,($B$18-2000)+($G61-AZ$1),0),"Wrong Code in B3"))),IF($B$3="em",$H61*OFFSET('Exponential Model'!$I$72,($B$18-2000)+($G61-AZ$1),0),IF($B$3="dm",$H61*OFFSET('Dispersion Model'!$I$72,($B$18-2000)+($G61-AZ$1),0),IF($B$3="pm",$H61*OFFSET('Piston Model'!$I$72,($B$18-2000)+($G61-AZ$1),0),"Wrong Code in B3")))),0)</f>
        <v>0</v>
      </c>
      <c r="BA61">
        <f ca="1">IF(BA$1&gt;$G61,IF($B$15="he",IF($B$3="em",$H61*(1-EXP(-0.05599*(BA$1-$G61)))*OFFSET('Exponential Model'!$I$72,($B$18-2000)+($G61-BA$1),0),IF($B$3="dm",$H61*(1-EXP(-0.05599*(BA$1-$G61)))*OFFSET('Dispersion Model'!$I$72,($B$18-2000)+($G61-BA$1),0),IF($B$3="pm",$H61*(1-EXP(-0.05599*(BA$1-$G61)))*OFFSET('Piston Model'!$I$72,($B$18-2000)+($G61-BA$1),0),"Wrong Code in B3"))),IF($B$3="em",$H61*OFFSET('Exponential Model'!$I$72,($B$18-2000)+($G61-BA$1),0),IF($B$3="dm",$H61*OFFSET('Dispersion Model'!$I$72,($B$18-2000)+($G61-BA$1),0),IF($B$3="pm",$H61*OFFSET('Piston Model'!$I$72,($B$18-2000)+($G61-BA$1),0),"Wrong Code in B3")))),0)</f>
        <v>0</v>
      </c>
      <c r="BB61">
        <f ca="1">IF(BB$1&gt;$G61,IF($B$15="he",IF($B$3="em",$H61*(1-EXP(-0.05599*(BB$1-$G61)))*OFFSET('Exponential Model'!$I$72,($B$18-2000)+($G61-BB$1),0),IF($B$3="dm",$H61*(1-EXP(-0.05599*(BB$1-$G61)))*OFFSET('Dispersion Model'!$I$72,($B$18-2000)+($G61-BB$1),0),IF($B$3="pm",$H61*(1-EXP(-0.05599*(BB$1-$G61)))*OFFSET('Piston Model'!$I$72,($B$18-2000)+($G61-BB$1),0),"Wrong Code in B3"))),IF($B$3="em",$H61*OFFSET('Exponential Model'!$I$72,($B$18-2000)+($G61-BB$1),0),IF($B$3="dm",$H61*OFFSET('Dispersion Model'!$I$72,($B$18-2000)+($G61-BB$1),0),IF($B$3="pm",$H61*OFFSET('Piston Model'!$I$72,($B$18-2000)+($G61-BB$1),0),"Wrong Code in B3")))),0)</f>
        <v>0</v>
      </c>
      <c r="BC61">
        <f ca="1">IF(BC$1&gt;$G61,IF($B$15="he",IF($B$3="em",$H61*(1-EXP(-0.05599*(BC$1-$G61)))*OFFSET('Exponential Model'!$I$72,($B$18-2000)+($G61-BC$1),0),IF($B$3="dm",$H61*(1-EXP(-0.05599*(BC$1-$G61)))*OFFSET('Dispersion Model'!$I$72,($B$18-2000)+($G61-BC$1),0),IF($B$3="pm",$H61*(1-EXP(-0.05599*(BC$1-$G61)))*OFFSET('Piston Model'!$I$72,($B$18-2000)+($G61-BC$1),0),"Wrong Code in B3"))),IF($B$3="em",$H61*OFFSET('Exponential Model'!$I$72,($B$18-2000)+($G61-BC$1),0),IF($B$3="dm",$H61*OFFSET('Dispersion Model'!$I$72,($B$18-2000)+($G61-BC$1),0),IF($B$3="pm",$H61*OFFSET('Piston Model'!$I$72,($B$18-2000)+($G61-BC$1),0),"Wrong Code in B3")))),0)</f>
        <v>0</v>
      </c>
      <c r="BD61">
        <f ca="1">IF(BD$1&gt;$G61,IF($B$15="he",IF($B$3="em",$H61*(1-EXP(-0.05599*(BD$1-$G61)))*OFFSET('Exponential Model'!$I$72,($B$18-2000)+($G61-BD$1),0),IF($B$3="dm",$H61*(1-EXP(-0.05599*(BD$1-$G61)))*OFFSET('Dispersion Model'!$I$72,($B$18-2000)+($G61-BD$1),0),IF($B$3="pm",$H61*(1-EXP(-0.05599*(BD$1-$G61)))*OFFSET('Piston Model'!$I$72,($B$18-2000)+($G61-BD$1),0),"Wrong Code in B3"))),IF($B$3="em",$H61*OFFSET('Exponential Model'!$I$72,($B$18-2000)+($G61-BD$1),0),IF($B$3="dm",$H61*OFFSET('Dispersion Model'!$I$72,($B$18-2000)+($G61-BD$1),0),IF($B$3="pm",$H61*OFFSET('Piston Model'!$I$72,($B$18-2000)+($G61-BD$1),0),"Wrong Code in B3")))),0)</f>
        <v>0</v>
      </c>
      <c r="BE61">
        <f ca="1">IF(BE$1&gt;$G61,IF($B$15="he",IF($B$3="em",$H61*(1-EXP(-0.05599*(BE$1-$G61)))*OFFSET('Exponential Model'!$I$72,($B$18-2000)+($G61-BE$1),0),IF($B$3="dm",$H61*(1-EXP(-0.05599*(BE$1-$G61)))*OFFSET('Dispersion Model'!$I$72,($B$18-2000)+($G61-BE$1),0),IF($B$3="pm",$H61*(1-EXP(-0.05599*(BE$1-$G61)))*OFFSET('Piston Model'!$I$72,($B$18-2000)+($G61-BE$1),0),"Wrong Code in B3"))),IF($B$3="em",$H61*OFFSET('Exponential Model'!$I$72,($B$18-2000)+($G61-BE$1),0),IF($B$3="dm",$H61*OFFSET('Dispersion Model'!$I$72,($B$18-2000)+($G61-BE$1),0),IF($B$3="pm",$H61*OFFSET('Piston Model'!$I$72,($B$18-2000)+($G61-BE$1),0),"Wrong Code in B3")))),0)</f>
        <v>0</v>
      </c>
      <c r="BF61">
        <f ca="1">IF(BF$1&gt;$G61,IF($B$15="he",IF($B$3="em",$H61*(1-EXP(-0.05599*(BF$1-$G61)))*OFFSET('Exponential Model'!$I$72,($B$18-2000)+($G61-BF$1),0),IF($B$3="dm",$H61*(1-EXP(-0.05599*(BF$1-$G61)))*OFFSET('Dispersion Model'!$I$72,($B$18-2000)+($G61-BF$1),0),IF($B$3="pm",$H61*(1-EXP(-0.05599*(BF$1-$G61)))*OFFSET('Piston Model'!$I$72,($B$18-2000)+($G61-BF$1),0),"Wrong Code in B3"))),IF($B$3="em",$H61*OFFSET('Exponential Model'!$I$72,($B$18-2000)+($G61-BF$1),0),IF($B$3="dm",$H61*OFFSET('Dispersion Model'!$I$72,($B$18-2000)+($G61-BF$1),0),IF($B$3="pm",$H61*OFFSET('Piston Model'!$I$72,($B$18-2000)+($G61-BF$1),0),"Wrong Code in B3")))),0)</f>
        <v>465.9</v>
      </c>
      <c r="BG61">
        <f ca="1">IF(BG$1&gt;$G61,IF($B$15="he",IF($B$3="em",$H61*(1-EXP(-0.05599*(BG$1-$G61)))*OFFSET('Exponential Model'!$I$72,($B$18-2000)+($G61-BG$1),0),IF($B$3="dm",$H61*(1-EXP(-0.05599*(BG$1-$G61)))*OFFSET('Dispersion Model'!$I$72,($B$18-2000)+($G61-BG$1),0),IF($B$3="pm",$H61*(1-EXP(-0.05599*(BG$1-$G61)))*OFFSET('Piston Model'!$I$72,($B$18-2000)+($G61-BG$1),0),"Wrong Code in B3"))),IF($B$3="em",$H61*OFFSET('Exponential Model'!$I$72,($B$18-2000)+($G61-BG$1),0),IF($B$3="dm",$H61*OFFSET('Dispersion Model'!$I$72,($B$18-2000)+($G61-BG$1),0),IF($B$3="pm",$H61*OFFSET('Piston Model'!$I$72,($B$18-2000)+($G61-BG$1),0),"Wrong Code in B3")))),0)</f>
        <v>0</v>
      </c>
    </row>
    <row r="62" spans="7:59" x14ac:dyDescent="0.15">
      <c r="G62">
        <v>1990</v>
      </c>
      <c r="H62">
        <f>IF($B$15="tr",'Tritium Input'!H71,IF($B$15="cfc",'CFC Input'!H71,IF($B$15="kr",'85Kr Input'!H71,IF($B$15="he",'Tritium Input'!H71,"Wrong Code in B12!"))))</f>
        <v>482.5</v>
      </c>
      <c r="I62">
        <f ca="1">IF(I$1&gt;$G62,IF($B$15="he",IF($B$3="em",$H62*(1-EXP(-0.05599*(I$1-$G62)))*OFFSET('Exponential Model'!$I$72,($B$18-2000)+($G62-I$1),0),IF($B$3="dm",$H62*(1-EXP(-0.05599*(I$1-$G62)))*OFFSET('Dispersion Model'!$I$72,($B$18-2000)+($G62-I$1),0),IF($B$3="pm",$H62*(1-EXP(-0.05599*(I$1-$G62)))*OFFSET('Piston Model'!$I$72,($B$18-2000)+($G62-I$1),0),"Wrong Code in B3"))),IF($B$3="em",$H62*OFFSET('Exponential Model'!$I$72,($B$18-2000)+($G62-I$1),0),IF($B$3="dm",$H62*OFFSET('Dispersion Model'!$I$72,($B$18-2000)+($G62-I$1),0),IF($B$3="pm",$H62*OFFSET('Piston Model'!$I$72,($B$18-2000)+($G62-I$1),0),"Wrong Code in B3")))),0)</f>
        <v>0</v>
      </c>
      <c r="J62">
        <f ca="1">IF(J$1&gt;$G62,IF($B$15="he",IF($B$3="em",$H62*(1-EXP(-0.05599*(J$1-$G62)))*OFFSET('Exponential Model'!$I$72,($B$18-2000)+($G62-J$1),0),IF($B$3="dm",$H62*(1-EXP(-0.05599*(J$1-$G62)))*OFFSET('Dispersion Model'!$I$72,($B$18-2000)+($G62-J$1),0),IF($B$3="pm",$H62*(1-EXP(-0.05599*(J$1-$G62)))*OFFSET('Piston Model'!$I$72,($B$18-2000)+($G62-J$1),0),"Wrong Code in B3"))),IF($B$3="em",$H62*OFFSET('Exponential Model'!$I$72,($B$18-2000)+($G62-J$1),0),IF($B$3="dm",$H62*OFFSET('Dispersion Model'!$I$72,($B$18-2000)+($G62-J$1),0),IF($B$3="pm",$H62*OFFSET('Piston Model'!$I$72,($B$18-2000)+($G62-J$1),0),"Wrong Code in B3")))),0)</f>
        <v>0</v>
      </c>
      <c r="K62">
        <f ca="1">IF(K$1&gt;$G62,IF($B$15="he",IF($B$3="em",$H62*(1-EXP(-0.05599*(K$1-$G62)))*OFFSET('Exponential Model'!$I$72,($B$18-2000)+($G62-K$1),0),IF($B$3="dm",$H62*(1-EXP(-0.05599*(K$1-$G62)))*OFFSET('Dispersion Model'!$I$72,($B$18-2000)+($G62-K$1),0),IF($B$3="pm",$H62*(1-EXP(-0.05599*(K$1-$G62)))*OFFSET('Piston Model'!$I$72,($B$18-2000)+($G62-K$1),0),"Wrong Code in B3"))),IF($B$3="em",$H62*OFFSET('Exponential Model'!$I$72,($B$18-2000)+($G62-K$1),0),IF($B$3="dm",$H62*OFFSET('Dispersion Model'!$I$72,($B$18-2000)+($G62-K$1),0),IF($B$3="pm",$H62*OFFSET('Piston Model'!$I$72,($B$18-2000)+($G62-K$1),0),"Wrong Code in B3")))),0)</f>
        <v>0</v>
      </c>
      <c r="L62">
        <f ca="1">IF(L$1&gt;$G62,IF($B$15="he",IF($B$3="em",$H62*(1-EXP(-0.05599*(L$1-$G62)))*OFFSET('Exponential Model'!$I$72,($B$18-2000)+($G62-L$1),0),IF($B$3="dm",$H62*(1-EXP(-0.05599*(L$1-$G62)))*OFFSET('Dispersion Model'!$I$72,($B$18-2000)+($G62-L$1),0),IF($B$3="pm",$H62*(1-EXP(-0.05599*(L$1-$G62)))*OFFSET('Piston Model'!$I$72,($B$18-2000)+($G62-L$1),0),"Wrong Code in B3"))),IF($B$3="em",$H62*OFFSET('Exponential Model'!$I$72,($B$18-2000)+($G62-L$1),0),IF($B$3="dm",$H62*OFFSET('Dispersion Model'!$I$72,($B$18-2000)+($G62-L$1),0),IF($B$3="pm",$H62*OFFSET('Piston Model'!$I$72,($B$18-2000)+($G62-L$1),0),"Wrong Code in B3")))),0)</f>
        <v>0</v>
      </c>
      <c r="M62">
        <f ca="1">IF(M$1&gt;$G62,IF($B$15="he",IF($B$3="em",$H62*(1-EXP(-0.05599*(M$1-$G62)))*OFFSET('Exponential Model'!$I$72,($B$18-2000)+($G62-M$1),0),IF($B$3="dm",$H62*(1-EXP(-0.05599*(M$1-$G62)))*OFFSET('Dispersion Model'!$I$72,($B$18-2000)+($G62-M$1),0),IF($B$3="pm",$H62*(1-EXP(-0.05599*(M$1-$G62)))*OFFSET('Piston Model'!$I$72,($B$18-2000)+($G62-M$1),0),"Wrong Code in B3"))),IF($B$3="em",$H62*OFFSET('Exponential Model'!$I$72,($B$18-2000)+($G62-M$1),0),IF($B$3="dm",$H62*OFFSET('Dispersion Model'!$I$72,($B$18-2000)+($G62-M$1),0),IF($B$3="pm",$H62*OFFSET('Piston Model'!$I$72,($B$18-2000)+($G62-M$1),0),"Wrong Code in B3")))),0)</f>
        <v>0</v>
      </c>
      <c r="N62">
        <f ca="1">IF(N$1&gt;$G62,IF($B$15="he",IF($B$3="em",$H62*(1-EXP(-0.05599*(N$1-$G62)))*OFFSET('Exponential Model'!$I$72,($B$18-2000)+($G62-N$1),0),IF($B$3="dm",$H62*(1-EXP(-0.05599*(N$1-$G62)))*OFFSET('Dispersion Model'!$I$72,($B$18-2000)+($G62-N$1),0),IF($B$3="pm",$H62*(1-EXP(-0.05599*(N$1-$G62)))*OFFSET('Piston Model'!$I$72,($B$18-2000)+($G62-N$1),0),"Wrong Code in B3"))),IF($B$3="em",$H62*OFFSET('Exponential Model'!$I$72,($B$18-2000)+($G62-N$1),0),IF($B$3="dm",$H62*OFFSET('Dispersion Model'!$I$72,($B$18-2000)+($G62-N$1),0),IF($B$3="pm",$H62*OFFSET('Piston Model'!$I$72,($B$18-2000)+($G62-N$1),0),"Wrong Code in B3")))),0)</f>
        <v>0</v>
      </c>
      <c r="O62">
        <f ca="1">IF(O$1&gt;$G62,IF($B$15="he",IF($B$3="em",$H62*(1-EXP(-0.05599*(O$1-$G62)))*OFFSET('Exponential Model'!$I$72,($B$18-2000)+($G62-O$1),0),IF($B$3="dm",$H62*(1-EXP(-0.05599*(O$1-$G62)))*OFFSET('Dispersion Model'!$I$72,($B$18-2000)+($G62-O$1),0),IF($B$3="pm",$H62*(1-EXP(-0.05599*(O$1-$G62)))*OFFSET('Piston Model'!$I$72,($B$18-2000)+($G62-O$1),0),"Wrong Code in B3"))),IF($B$3="em",$H62*OFFSET('Exponential Model'!$I$72,($B$18-2000)+($G62-O$1),0),IF($B$3="dm",$H62*OFFSET('Dispersion Model'!$I$72,($B$18-2000)+($G62-O$1),0),IF($B$3="pm",$H62*OFFSET('Piston Model'!$I$72,($B$18-2000)+($G62-O$1),0),"Wrong Code in B3")))),0)</f>
        <v>0</v>
      </c>
      <c r="P62">
        <f ca="1">IF(P$1&gt;$G62,IF($B$15="he",IF($B$3="em",$H62*(1-EXP(-0.05599*(P$1-$G62)))*OFFSET('Exponential Model'!$I$72,($B$18-2000)+($G62-P$1),0),IF($B$3="dm",$H62*(1-EXP(-0.05599*(P$1-$G62)))*OFFSET('Dispersion Model'!$I$72,($B$18-2000)+($G62-P$1),0),IF($B$3="pm",$H62*(1-EXP(-0.05599*(P$1-$G62)))*OFFSET('Piston Model'!$I$72,($B$18-2000)+($G62-P$1),0),"Wrong Code in B3"))),IF($B$3="em",$H62*OFFSET('Exponential Model'!$I$72,($B$18-2000)+($G62-P$1),0),IF($B$3="dm",$H62*OFFSET('Dispersion Model'!$I$72,($B$18-2000)+($G62-P$1),0),IF($B$3="pm",$H62*OFFSET('Piston Model'!$I$72,($B$18-2000)+($G62-P$1),0),"Wrong Code in B3")))),0)</f>
        <v>0</v>
      </c>
      <c r="Q62">
        <f ca="1">IF(Q$1&gt;$G62,IF($B$15="he",IF($B$3="em",$H62*(1-EXP(-0.05599*(Q$1-$G62)))*OFFSET('Exponential Model'!$I$72,($B$18-2000)+($G62-Q$1),0),IF($B$3="dm",$H62*(1-EXP(-0.05599*(Q$1-$G62)))*OFFSET('Dispersion Model'!$I$72,($B$18-2000)+($G62-Q$1),0),IF($B$3="pm",$H62*(1-EXP(-0.05599*(Q$1-$G62)))*OFFSET('Piston Model'!$I$72,($B$18-2000)+($G62-Q$1),0),"Wrong Code in B3"))),IF($B$3="em",$H62*OFFSET('Exponential Model'!$I$72,($B$18-2000)+($G62-Q$1),0),IF($B$3="dm",$H62*OFFSET('Dispersion Model'!$I$72,($B$18-2000)+($G62-Q$1),0),IF($B$3="pm",$H62*OFFSET('Piston Model'!$I$72,($B$18-2000)+($G62-Q$1),0),"Wrong Code in B3")))),0)</f>
        <v>0</v>
      </c>
      <c r="R62">
        <f ca="1">IF(R$1&gt;$G62,IF($B$15="he",IF($B$3="em",$H62*(1-EXP(-0.05599*(R$1-$G62)))*OFFSET('Exponential Model'!$I$72,($B$18-2000)+($G62-R$1),0),IF($B$3="dm",$H62*(1-EXP(-0.05599*(R$1-$G62)))*OFFSET('Dispersion Model'!$I$72,($B$18-2000)+($G62-R$1),0),IF($B$3="pm",$H62*(1-EXP(-0.05599*(R$1-$G62)))*OFFSET('Piston Model'!$I$72,($B$18-2000)+($G62-R$1),0),"Wrong Code in B3"))),IF($B$3="em",$H62*OFFSET('Exponential Model'!$I$72,($B$18-2000)+($G62-R$1),0),IF($B$3="dm",$H62*OFFSET('Dispersion Model'!$I$72,($B$18-2000)+($G62-R$1),0),IF($B$3="pm",$H62*OFFSET('Piston Model'!$I$72,($B$18-2000)+($G62-R$1),0),"Wrong Code in B3")))),0)</f>
        <v>0</v>
      </c>
      <c r="S62">
        <f ca="1">IF(S$1&gt;$G62,IF($B$15="he",IF($B$3="em",$H62*(1-EXP(-0.05599*(S$1-$G62)))*OFFSET('Exponential Model'!$I$72,($B$18-2000)+($G62-S$1),0),IF($B$3="dm",$H62*(1-EXP(-0.05599*(S$1-$G62)))*OFFSET('Dispersion Model'!$I$72,($B$18-2000)+($G62-S$1),0),IF($B$3="pm",$H62*(1-EXP(-0.05599*(S$1-$G62)))*OFFSET('Piston Model'!$I$72,($B$18-2000)+($G62-S$1),0),"Wrong Code in B3"))),IF($B$3="em",$H62*OFFSET('Exponential Model'!$I$72,($B$18-2000)+($G62-S$1),0),IF($B$3="dm",$H62*OFFSET('Dispersion Model'!$I$72,($B$18-2000)+($G62-S$1),0),IF($B$3="pm",$H62*OFFSET('Piston Model'!$I$72,($B$18-2000)+($G62-S$1),0),"Wrong Code in B3")))),0)</f>
        <v>0</v>
      </c>
      <c r="T62">
        <f ca="1">IF(T$1&gt;$G62,IF($B$15="he",IF($B$3="em",$H62*(1-EXP(-0.05599*(T$1-$G62)))*OFFSET('Exponential Model'!$I$72,($B$18-2000)+($G62-T$1),0),IF($B$3="dm",$H62*(1-EXP(-0.05599*(T$1-$G62)))*OFFSET('Dispersion Model'!$I$72,($B$18-2000)+($G62-T$1),0),IF($B$3="pm",$H62*(1-EXP(-0.05599*(T$1-$G62)))*OFFSET('Piston Model'!$I$72,($B$18-2000)+($G62-T$1),0),"Wrong Code in B3"))),IF($B$3="em",$H62*OFFSET('Exponential Model'!$I$72,($B$18-2000)+($G62-T$1),0),IF($B$3="dm",$H62*OFFSET('Dispersion Model'!$I$72,($B$18-2000)+($G62-T$1),0),IF($B$3="pm",$H62*OFFSET('Piston Model'!$I$72,($B$18-2000)+($G62-T$1),0),"Wrong Code in B3")))),0)</f>
        <v>0</v>
      </c>
      <c r="U62">
        <f ca="1">IF(U$1&gt;$G62,IF($B$15="he",IF($B$3="em",$H62*(1-EXP(-0.05599*(U$1-$G62)))*OFFSET('Exponential Model'!$I$72,($B$18-2000)+($G62-U$1),0),IF($B$3="dm",$H62*(1-EXP(-0.05599*(U$1-$G62)))*OFFSET('Dispersion Model'!$I$72,($B$18-2000)+($G62-U$1),0),IF($B$3="pm",$H62*(1-EXP(-0.05599*(U$1-$G62)))*OFFSET('Piston Model'!$I$72,($B$18-2000)+($G62-U$1),0),"Wrong Code in B3"))),IF($B$3="em",$H62*OFFSET('Exponential Model'!$I$72,($B$18-2000)+($G62-U$1),0),IF($B$3="dm",$H62*OFFSET('Dispersion Model'!$I$72,($B$18-2000)+($G62-U$1),0),IF($B$3="pm",$H62*OFFSET('Piston Model'!$I$72,($B$18-2000)+($G62-U$1),0),"Wrong Code in B3")))),0)</f>
        <v>0</v>
      </c>
      <c r="V62">
        <f ca="1">IF(V$1&gt;$G62,IF($B$15="he",IF($B$3="em",$H62*(1-EXP(-0.05599*(V$1-$G62)))*OFFSET('Exponential Model'!$I$72,($B$18-2000)+($G62-V$1),0),IF($B$3="dm",$H62*(1-EXP(-0.05599*(V$1-$G62)))*OFFSET('Dispersion Model'!$I$72,($B$18-2000)+($G62-V$1),0),IF($B$3="pm",$H62*(1-EXP(-0.05599*(V$1-$G62)))*OFFSET('Piston Model'!$I$72,($B$18-2000)+($G62-V$1),0),"Wrong Code in B3"))),IF($B$3="em",$H62*OFFSET('Exponential Model'!$I$72,($B$18-2000)+($G62-V$1),0),IF($B$3="dm",$H62*OFFSET('Dispersion Model'!$I$72,($B$18-2000)+($G62-V$1),0),IF($B$3="pm",$H62*OFFSET('Piston Model'!$I$72,($B$18-2000)+($G62-V$1),0),"Wrong Code in B3")))),0)</f>
        <v>0</v>
      </c>
      <c r="W62">
        <f ca="1">IF(W$1&gt;$G62,IF($B$15="he",IF($B$3="em",$H62*(1-EXP(-0.05599*(W$1-$G62)))*OFFSET('Exponential Model'!$I$72,($B$18-2000)+($G62-W$1),0),IF($B$3="dm",$H62*(1-EXP(-0.05599*(W$1-$G62)))*OFFSET('Dispersion Model'!$I$72,($B$18-2000)+($G62-W$1),0),IF($B$3="pm",$H62*(1-EXP(-0.05599*(W$1-$G62)))*OFFSET('Piston Model'!$I$72,($B$18-2000)+($G62-W$1),0),"Wrong Code in B3"))),IF($B$3="em",$H62*OFFSET('Exponential Model'!$I$72,($B$18-2000)+($G62-W$1),0),IF($B$3="dm",$H62*OFFSET('Dispersion Model'!$I$72,($B$18-2000)+($G62-W$1),0),IF($B$3="pm",$H62*OFFSET('Piston Model'!$I$72,($B$18-2000)+($G62-W$1),0),"Wrong Code in B3")))),0)</f>
        <v>0</v>
      </c>
      <c r="X62">
        <f ca="1">IF(X$1&gt;$G62,IF($B$15="he",IF($B$3="em",$H62*(1-EXP(-0.05599*(X$1-$G62)))*OFFSET('Exponential Model'!$I$72,($B$18-2000)+($G62-X$1),0),IF($B$3="dm",$H62*(1-EXP(-0.05599*(X$1-$G62)))*OFFSET('Dispersion Model'!$I$72,($B$18-2000)+($G62-X$1),0),IF($B$3="pm",$H62*(1-EXP(-0.05599*(X$1-$G62)))*OFFSET('Piston Model'!$I$72,($B$18-2000)+($G62-X$1),0),"Wrong Code in B3"))),IF($B$3="em",$H62*OFFSET('Exponential Model'!$I$72,($B$18-2000)+($G62-X$1),0),IF($B$3="dm",$H62*OFFSET('Dispersion Model'!$I$72,($B$18-2000)+($G62-X$1),0),IF($B$3="pm",$H62*OFFSET('Piston Model'!$I$72,($B$18-2000)+($G62-X$1),0),"Wrong Code in B3")))),0)</f>
        <v>0</v>
      </c>
      <c r="Y62">
        <f ca="1">IF(Y$1&gt;$G62,IF($B$15="he",IF($B$3="em",$H62*(1-EXP(-0.05599*(Y$1-$G62)))*OFFSET('Exponential Model'!$I$72,($B$18-2000)+($G62-Y$1),0),IF($B$3="dm",$H62*(1-EXP(-0.05599*(Y$1-$G62)))*OFFSET('Dispersion Model'!$I$72,($B$18-2000)+($G62-Y$1),0),IF($B$3="pm",$H62*(1-EXP(-0.05599*(Y$1-$G62)))*OFFSET('Piston Model'!$I$72,($B$18-2000)+($G62-Y$1),0),"Wrong Code in B3"))),IF($B$3="em",$H62*OFFSET('Exponential Model'!$I$72,($B$18-2000)+($G62-Y$1),0),IF($B$3="dm",$H62*OFFSET('Dispersion Model'!$I$72,($B$18-2000)+($G62-Y$1),0),IF($B$3="pm",$H62*OFFSET('Piston Model'!$I$72,($B$18-2000)+($G62-Y$1),0),"Wrong Code in B3")))),0)</f>
        <v>0</v>
      </c>
      <c r="Z62">
        <f ca="1">IF(Z$1&gt;$G62,IF($B$15="he",IF($B$3="em",$H62*(1-EXP(-0.05599*(Z$1-$G62)))*OFFSET('Exponential Model'!$I$72,($B$18-2000)+($G62-Z$1),0),IF($B$3="dm",$H62*(1-EXP(-0.05599*(Z$1-$G62)))*OFFSET('Dispersion Model'!$I$72,($B$18-2000)+($G62-Z$1),0),IF($B$3="pm",$H62*(1-EXP(-0.05599*(Z$1-$G62)))*OFFSET('Piston Model'!$I$72,($B$18-2000)+($G62-Z$1),0),"Wrong Code in B3"))),IF($B$3="em",$H62*OFFSET('Exponential Model'!$I$72,($B$18-2000)+($G62-Z$1),0),IF($B$3="dm",$H62*OFFSET('Dispersion Model'!$I$72,($B$18-2000)+($G62-Z$1),0),IF($B$3="pm",$H62*OFFSET('Piston Model'!$I$72,($B$18-2000)+($G62-Z$1),0),"Wrong Code in B3")))),0)</f>
        <v>0</v>
      </c>
      <c r="AA62">
        <f ca="1">IF(AA$1&gt;$G62,IF($B$15="he",IF($B$3="em",$H62*(1-EXP(-0.05599*(AA$1-$G62)))*OFFSET('Exponential Model'!$I$72,($B$18-2000)+($G62-AA$1),0),IF($B$3="dm",$H62*(1-EXP(-0.05599*(AA$1-$G62)))*OFFSET('Dispersion Model'!$I$72,($B$18-2000)+($G62-AA$1),0),IF($B$3="pm",$H62*(1-EXP(-0.05599*(AA$1-$G62)))*OFFSET('Piston Model'!$I$72,($B$18-2000)+($G62-AA$1),0),"Wrong Code in B3"))),IF($B$3="em",$H62*OFFSET('Exponential Model'!$I$72,($B$18-2000)+($G62-AA$1),0),IF($B$3="dm",$H62*OFFSET('Dispersion Model'!$I$72,($B$18-2000)+($G62-AA$1),0),IF($B$3="pm",$H62*OFFSET('Piston Model'!$I$72,($B$18-2000)+($G62-AA$1),0),"Wrong Code in B3")))),0)</f>
        <v>0</v>
      </c>
      <c r="AB62">
        <f ca="1">IF(AB$1&gt;$G62,IF($B$15="he",IF($B$3="em",$H62*(1-EXP(-0.05599*(AB$1-$G62)))*OFFSET('Exponential Model'!$I$72,($B$18-2000)+($G62-AB$1),0),IF($B$3="dm",$H62*(1-EXP(-0.05599*(AB$1-$G62)))*OFFSET('Dispersion Model'!$I$72,($B$18-2000)+($G62-AB$1),0),IF($B$3="pm",$H62*(1-EXP(-0.05599*(AB$1-$G62)))*OFFSET('Piston Model'!$I$72,($B$18-2000)+($G62-AB$1),0),"Wrong Code in B3"))),IF($B$3="em",$H62*OFFSET('Exponential Model'!$I$72,($B$18-2000)+($G62-AB$1),0),IF($B$3="dm",$H62*OFFSET('Dispersion Model'!$I$72,($B$18-2000)+($G62-AB$1),0),IF($B$3="pm",$H62*OFFSET('Piston Model'!$I$72,($B$18-2000)+($G62-AB$1),0),"Wrong Code in B3")))),0)</f>
        <v>0</v>
      </c>
      <c r="AC62">
        <f ca="1">IF(AC$1&gt;$G62,IF($B$15="he",IF($B$3="em",$H62*(1-EXP(-0.05599*(AC$1-$G62)))*OFFSET('Exponential Model'!$I$72,($B$18-2000)+($G62-AC$1),0),IF($B$3="dm",$H62*(1-EXP(-0.05599*(AC$1-$G62)))*OFFSET('Dispersion Model'!$I$72,($B$18-2000)+($G62-AC$1),0),IF($B$3="pm",$H62*(1-EXP(-0.05599*(AC$1-$G62)))*OFFSET('Piston Model'!$I$72,($B$18-2000)+($G62-AC$1),0),"Wrong Code in B3"))),IF($B$3="em",$H62*OFFSET('Exponential Model'!$I$72,($B$18-2000)+($G62-AC$1),0),IF($B$3="dm",$H62*OFFSET('Dispersion Model'!$I$72,($B$18-2000)+($G62-AC$1),0),IF($B$3="pm",$H62*OFFSET('Piston Model'!$I$72,($B$18-2000)+($G62-AC$1),0),"Wrong Code in B3")))),0)</f>
        <v>0</v>
      </c>
      <c r="AD62">
        <f ca="1">IF(AD$1&gt;$G62,IF($B$15="he",IF($B$3="em",$H62*(1-EXP(-0.05599*(AD$1-$G62)))*OFFSET('Exponential Model'!$I$72,($B$18-2000)+($G62-AD$1),0),IF($B$3="dm",$H62*(1-EXP(-0.05599*(AD$1-$G62)))*OFFSET('Dispersion Model'!$I$72,($B$18-2000)+($G62-AD$1),0),IF($B$3="pm",$H62*(1-EXP(-0.05599*(AD$1-$G62)))*OFFSET('Piston Model'!$I$72,($B$18-2000)+($G62-AD$1),0),"Wrong Code in B3"))),IF($B$3="em",$H62*OFFSET('Exponential Model'!$I$72,($B$18-2000)+($G62-AD$1),0),IF($B$3="dm",$H62*OFFSET('Dispersion Model'!$I$72,($B$18-2000)+($G62-AD$1),0),IF($B$3="pm",$H62*OFFSET('Piston Model'!$I$72,($B$18-2000)+($G62-AD$1),0),"Wrong Code in B3")))),0)</f>
        <v>0</v>
      </c>
      <c r="AE62">
        <f ca="1">IF(AE$1&gt;$G62,IF($B$15="he",IF($B$3="em",$H62*(1-EXP(-0.05599*(AE$1-$G62)))*OFFSET('Exponential Model'!$I$72,($B$18-2000)+($G62-AE$1),0),IF($B$3="dm",$H62*(1-EXP(-0.05599*(AE$1-$G62)))*OFFSET('Dispersion Model'!$I$72,($B$18-2000)+($G62-AE$1),0),IF($B$3="pm",$H62*(1-EXP(-0.05599*(AE$1-$G62)))*OFFSET('Piston Model'!$I$72,($B$18-2000)+($G62-AE$1),0),"Wrong Code in B3"))),IF($B$3="em",$H62*OFFSET('Exponential Model'!$I$72,($B$18-2000)+($G62-AE$1),0),IF($B$3="dm",$H62*OFFSET('Dispersion Model'!$I$72,($B$18-2000)+($G62-AE$1),0),IF($B$3="pm",$H62*OFFSET('Piston Model'!$I$72,($B$18-2000)+($G62-AE$1),0),"Wrong Code in B3")))),0)</f>
        <v>0</v>
      </c>
      <c r="AF62">
        <f ca="1">IF(AF$1&gt;$G62,IF($B$15="he",IF($B$3="em",$H62*(1-EXP(-0.05599*(AF$1-$G62)))*OFFSET('Exponential Model'!$I$72,($B$18-2000)+($G62-AF$1),0),IF($B$3="dm",$H62*(1-EXP(-0.05599*(AF$1-$G62)))*OFFSET('Dispersion Model'!$I$72,($B$18-2000)+($G62-AF$1),0),IF($B$3="pm",$H62*(1-EXP(-0.05599*(AF$1-$G62)))*OFFSET('Piston Model'!$I$72,($B$18-2000)+($G62-AF$1),0),"Wrong Code in B3"))),IF($B$3="em",$H62*OFFSET('Exponential Model'!$I$72,($B$18-2000)+($G62-AF$1),0),IF($B$3="dm",$H62*OFFSET('Dispersion Model'!$I$72,($B$18-2000)+($G62-AF$1),0),IF($B$3="pm",$H62*OFFSET('Piston Model'!$I$72,($B$18-2000)+($G62-AF$1),0),"Wrong Code in B3")))),0)</f>
        <v>0</v>
      </c>
      <c r="AG62">
        <f ca="1">IF(AG$1&gt;$G62,IF($B$15="he",IF($B$3="em",$H62*(1-EXP(-0.05599*(AG$1-$G62)))*OFFSET('Exponential Model'!$I$72,($B$18-2000)+($G62-AG$1),0),IF($B$3="dm",$H62*(1-EXP(-0.05599*(AG$1-$G62)))*OFFSET('Dispersion Model'!$I$72,($B$18-2000)+($G62-AG$1),0),IF($B$3="pm",$H62*(1-EXP(-0.05599*(AG$1-$G62)))*OFFSET('Piston Model'!$I$72,($B$18-2000)+($G62-AG$1),0),"Wrong Code in B3"))),IF($B$3="em",$H62*OFFSET('Exponential Model'!$I$72,($B$18-2000)+($G62-AG$1),0),IF($B$3="dm",$H62*OFFSET('Dispersion Model'!$I$72,($B$18-2000)+($G62-AG$1),0),IF($B$3="pm",$H62*OFFSET('Piston Model'!$I$72,($B$18-2000)+($G62-AG$1),0),"Wrong Code in B3")))),0)</f>
        <v>0</v>
      </c>
      <c r="AH62">
        <f ca="1">IF(AH$1&gt;$G62,IF($B$15="he",IF($B$3="em",$H62*(1-EXP(-0.05599*(AH$1-$G62)))*OFFSET('Exponential Model'!$I$72,($B$18-2000)+($G62-AH$1),0),IF($B$3="dm",$H62*(1-EXP(-0.05599*(AH$1-$G62)))*OFFSET('Dispersion Model'!$I$72,($B$18-2000)+($G62-AH$1),0),IF($B$3="pm",$H62*(1-EXP(-0.05599*(AH$1-$G62)))*OFFSET('Piston Model'!$I$72,($B$18-2000)+($G62-AH$1),0),"Wrong Code in B3"))),IF($B$3="em",$H62*OFFSET('Exponential Model'!$I$72,($B$18-2000)+($G62-AH$1),0),IF($B$3="dm",$H62*OFFSET('Dispersion Model'!$I$72,($B$18-2000)+($G62-AH$1),0),IF($B$3="pm",$H62*OFFSET('Piston Model'!$I$72,($B$18-2000)+($G62-AH$1),0),"Wrong Code in B3")))),0)</f>
        <v>0</v>
      </c>
      <c r="AI62">
        <f ca="1">IF(AI$1&gt;$G62,IF($B$15="he",IF($B$3="em",$H62*(1-EXP(-0.05599*(AI$1-$G62)))*OFFSET('Exponential Model'!$I$72,($B$18-2000)+($G62-AI$1),0),IF($B$3="dm",$H62*(1-EXP(-0.05599*(AI$1-$G62)))*OFFSET('Dispersion Model'!$I$72,($B$18-2000)+($G62-AI$1),0),IF($B$3="pm",$H62*(1-EXP(-0.05599*(AI$1-$G62)))*OFFSET('Piston Model'!$I$72,($B$18-2000)+($G62-AI$1),0),"Wrong Code in B3"))),IF($B$3="em",$H62*OFFSET('Exponential Model'!$I$72,($B$18-2000)+($G62-AI$1),0),IF($B$3="dm",$H62*OFFSET('Dispersion Model'!$I$72,($B$18-2000)+($G62-AI$1),0),IF($B$3="pm",$H62*OFFSET('Piston Model'!$I$72,($B$18-2000)+($G62-AI$1),0),"Wrong Code in B3")))),0)</f>
        <v>0</v>
      </c>
      <c r="AJ62">
        <f ca="1">IF(AJ$1&gt;$G62,IF($B$15="he",IF($B$3="em",$H62*(1-EXP(-0.05599*(AJ$1-$G62)))*OFFSET('Exponential Model'!$I$72,($B$18-2000)+($G62-AJ$1),0),IF($B$3="dm",$H62*(1-EXP(-0.05599*(AJ$1-$G62)))*OFFSET('Dispersion Model'!$I$72,($B$18-2000)+($G62-AJ$1),0),IF($B$3="pm",$H62*(1-EXP(-0.05599*(AJ$1-$G62)))*OFFSET('Piston Model'!$I$72,($B$18-2000)+($G62-AJ$1),0),"Wrong Code in B3"))),IF($B$3="em",$H62*OFFSET('Exponential Model'!$I$72,($B$18-2000)+($G62-AJ$1),0),IF($B$3="dm",$H62*OFFSET('Dispersion Model'!$I$72,($B$18-2000)+($G62-AJ$1),0),IF($B$3="pm",$H62*OFFSET('Piston Model'!$I$72,($B$18-2000)+($G62-AJ$1),0),"Wrong Code in B3")))),0)</f>
        <v>0</v>
      </c>
      <c r="AK62">
        <f ca="1">IF(AK$1&gt;$G62,IF($B$15="he",IF($B$3="em",$H62*(1-EXP(-0.05599*(AK$1-$G62)))*OFFSET('Exponential Model'!$I$72,($B$18-2000)+($G62-AK$1),0),IF($B$3="dm",$H62*(1-EXP(-0.05599*(AK$1-$G62)))*OFFSET('Dispersion Model'!$I$72,($B$18-2000)+($G62-AK$1),0),IF($B$3="pm",$H62*(1-EXP(-0.05599*(AK$1-$G62)))*OFFSET('Piston Model'!$I$72,($B$18-2000)+($G62-AK$1),0),"Wrong Code in B3"))),IF($B$3="em",$H62*OFFSET('Exponential Model'!$I$72,($B$18-2000)+($G62-AK$1),0),IF($B$3="dm",$H62*OFFSET('Dispersion Model'!$I$72,($B$18-2000)+($G62-AK$1),0),IF($B$3="pm",$H62*OFFSET('Piston Model'!$I$72,($B$18-2000)+($G62-AK$1),0),"Wrong Code in B3")))),0)</f>
        <v>0</v>
      </c>
      <c r="AL62">
        <f ca="1">IF(AL$1&gt;$G62,IF($B$15="he",IF($B$3="em",$H62*(1-EXP(-0.05599*(AL$1-$G62)))*OFFSET('Exponential Model'!$I$72,($B$18-2000)+($G62-AL$1),0),IF($B$3="dm",$H62*(1-EXP(-0.05599*(AL$1-$G62)))*OFFSET('Dispersion Model'!$I$72,($B$18-2000)+($G62-AL$1),0),IF($B$3="pm",$H62*(1-EXP(-0.05599*(AL$1-$G62)))*OFFSET('Piston Model'!$I$72,($B$18-2000)+($G62-AL$1),0),"Wrong Code in B3"))),IF($B$3="em",$H62*OFFSET('Exponential Model'!$I$72,($B$18-2000)+($G62-AL$1),0),IF($B$3="dm",$H62*OFFSET('Dispersion Model'!$I$72,($B$18-2000)+($G62-AL$1),0),IF($B$3="pm",$H62*OFFSET('Piston Model'!$I$72,($B$18-2000)+($G62-AL$1),0),"Wrong Code in B3")))),0)</f>
        <v>0</v>
      </c>
      <c r="AM62">
        <f ca="1">IF(AM$1&gt;$G62,IF($B$15="he",IF($B$3="em",$H62*(1-EXP(-0.05599*(AM$1-$G62)))*OFFSET('Exponential Model'!$I$72,($B$18-2000)+($G62-AM$1),0),IF($B$3="dm",$H62*(1-EXP(-0.05599*(AM$1-$G62)))*OFFSET('Dispersion Model'!$I$72,($B$18-2000)+($G62-AM$1),0),IF($B$3="pm",$H62*(1-EXP(-0.05599*(AM$1-$G62)))*OFFSET('Piston Model'!$I$72,($B$18-2000)+($G62-AM$1),0),"Wrong Code in B3"))),IF($B$3="em",$H62*OFFSET('Exponential Model'!$I$72,($B$18-2000)+($G62-AM$1),0),IF($B$3="dm",$H62*OFFSET('Dispersion Model'!$I$72,($B$18-2000)+($G62-AM$1),0),IF($B$3="pm",$H62*OFFSET('Piston Model'!$I$72,($B$18-2000)+($G62-AM$1),0),"Wrong Code in B3")))),0)</f>
        <v>0</v>
      </c>
      <c r="AN62">
        <f ca="1">IF(AN$1&gt;$G62,IF($B$15="he",IF($B$3="em",$H62*(1-EXP(-0.05599*(AN$1-$G62)))*OFFSET('Exponential Model'!$I$72,($B$18-2000)+($G62-AN$1),0),IF($B$3="dm",$H62*(1-EXP(-0.05599*(AN$1-$G62)))*OFFSET('Dispersion Model'!$I$72,($B$18-2000)+($G62-AN$1),0),IF($B$3="pm",$H62*(1-EXP(-0.05599*(AN$1-$G62)))*OFFSET('Piston Model'!$I$72,($B$18-2000)+($G62-AN$1),0),"Wrong Code in B3"))),IF($B$3="em",$H62*OFFSET('Exponential Model'!$I$72,($B$18-2000)+($G62-AN$1),0),IF($B$3="dm",$H62*OFFSET('Dispersion Model'!$I$72,($B$18-2000)+($G62-AN$1),0),IF($B$3="pm",$H62*OFFSET('Piston Model'!$I$72,($B$18-2000)+($G62-AN$1),0),"Wrong Code in B3")))),0)</f>
        <v>0</v>
      </c>
      <c r="AO62">
        <f ca="1">IF(AO$1&gt;$G62,IF($B$15="he",IF($B$3="em",$H62*(1-EXP(-0.05599*(AO$1-$G62)))*OFFSET('Exponential Model'!$I$72,($B$18-2000)+($G62-AO$1),0),IF($B$3="dm",$H62*(1-EXP(-0.05599*(AO$1-$G62)))*OFFSET('Dispersion Model'!$I$72,($B$18-2000)+($G62-AO$1),0),IF($B$3="pm",$H62*(1-EXP(-0.05599*(AO$1-$G62)))*OFFSET('Piston Model'!$I$72,($B$18-2000)+($G62-AO$1),0),"Wrong Code in B3"))),IF($B$3="em",$H62*OFFSET('Exponential Model'!$I$72,($B$18-2000)+($G62-AO$1),0),IF($B$3="dm",$H62*OFFSET('Dispersion Model'!$I$72,($B$18-2000)+($G62-AO$1),0),IF($B$3="pm",$H62*OFFSET('Piston Model'!$I$72,($B$18-2000)+($G62-AO$1),0),"Wrong Code in B3")))),0)</f>
        <v>0</v>
      </c>
      <c r="AP62">
        <f ca="1">IF(AP$1&gt;$G62,IF($B$15="he",IF($B$3="em",$H62*(1-EXP(-0.05599*(AP$1-$G62)))*OFFSET('Exponential Model'!$I$72,($B$18-2000)+($G62-AP$1),0),IF($B$3="dm",$H62*(1-EXP(-0.05599*(AP$1-$G62)))*OFFSET('Dispersion Model'!$I$72,($B$18-2000)+($G62-AP$1),0),IF($B$3="pm",$H62*(1-EXP(-0.05599*(AP$1-$G62)))*OFFSET('Piston Model'!$I$72,($B$18-2000)+($G62-AP$1),0),"Wrong Code in B3"))),IF($B$3="em",$H62*OFFSET('Exponential Model'!$I$72,($B$18-2000)+($G62-AP$1),0),IF($B$3="dm",$H62*OFFSET('Dispersion Model'!$I$72,($B$18-2000)+($G62-AP$1),0),IF($B$3="pm",$H62*OFFSET('Piston Model'!$I$72,($B$18-2000)+($G62-AP$1),0),"Wrong Code in B3")))),0)</f>
        <v>0</v>
      </c>
      <c r="AQ62">
        <f ca="1">IF(AQ$1&gt;$G62,IF($B$15="he",IF($B$3="em",$H62*(1-EXP(-0.05599*(AQ$1-$G62)))*OFFSET('Exponential Model'!$I$72,($B$18-2000)+($G62-AQ$1),0),IF($B$3="dm",$H62*(1-EXP(-0.05599*(AQ$1-$G62)))*OFFSET('Dispersion Model'!$I$72,($B$18-2000)+($G62-AQ$1),0),IF($B$3="pm",$H62*(1-EXP(-0.05599*(AQ$1-$G62)))*OFFSET('Piston Model'!$I$72,($B$18-2000)+($G62-AQ$1),0),"Wrong Code in B3"))),IF($B$3="em",$H62*OFFSET('Exponential Model'!$I$72,($B$18-2000)+($G62-AQ$1),0),IF($B$3="dm",$H62*OFFSET('Dispersion Model'!$I$72,($B$18-2000)+($G62-AQ$1),0),IF($B$3="pm",$H62*OFFSET('Piston Model'!$I$72,($B$18-2000)+($G62-AQ$1),0),"Wrong Code in B3")))),0)</f>
        <v>0</v>
      </c>
      <c r="AR62">
        <f ca="1">IF(AR$1&gt;$G62,IF($B$15="he",IF($B$3="em",$H62*(1-EXP(-0.05599*(AR$1-$G62)))*OFFSET('Exponential Model'!$I$72,($B$18-2000)+($G62-AR$1),0),IF($B$3="dm",$H62*(1-EXP(-0.05599*(AR$1-$G62)))*OFFSET('Dispersion Model'!$I$72,($B$18-2000)+($G62-AR$1),0),IF($B$3="pm",$H62*(1-EXP(-0.05599*(AR$1-$G62)))*OFFSET('Piston Model'!$I$72,($B$18-2000)+($G62-AR$1),0),"Wrong Code in B3"))),IF($B$3="em",$H62*OFFSET('Exponential Model'!$I$72,($B$18-2000)+($G62-AR$1),0),IF($B$3="dm",$H62*OFFSET('Dispersion Model'!$I$72,($B$18-2000)+($G62-AR$1),0),IF($B$3="pm",$H62*OFFSET('Piston Model'!$I$72,($B$18-2000)+($G62-AR$1),0),"Wrong Code in B3")))),0)</f>
        <v>0</v>
      </c>
      <c r="AS62">
        <f ca="1">IF(AS$1&gt;$G62,IF($B$15="he",IF($B$3="em",$H62*(1-EXP(-0.05599*(AS$1-$G62)))*OFFSET('Exponential Model'!$I$72,($B$18-2000)+($G62-AS$1),0),IF($B$3="dm",$H62*(1-EXP(-0.05599*(AS$1-$G62)))*OFFSET('Dispersion Model'!$I$72,($B$18-2000)+($G62-AS$1),0),IF($B$3="pm",$H62*(1-EXP(-0.05599*(AS$1-$G62)))*OFFSET('Piston Model'!$I$72,($B$18-2000)+($G62-AS$1),0),"Wrong Code in B3"))),IF($B$3="em",$H62*OFFSET('Exponential Model'!$I$72,($B$18-2000)+($G62-AS$1),0),IF($B$3="dm",$H62*OFFSET('Dispersion Model'!$I$72,($B$18-2000)+($G62-AS$1),0),IF($B$3="pm",$H62*OFFSET('Piston Model'!$I$72,($B$18-2000)+($G62-AS$1),0),"Wrong Code in B3")))),0)</f>
        <v>0</v>
      </c>
      <c r="AT62">
        <f ca="1">IF(AT$1&gt;$G62,IF($B$15="he",IF($B$3="em",$H62*(1-EXP(-0.05599*(AT$1-$G62)))*OFFSET('Exponential Model'!$I$72,($B$18-2000)+($G62-AT$1),0),IF($B$3="dm",$H62*(1-EXP(-0.05599*(AT$1-$G62)))*OFFSET('Dispersion Model'!$I$72,($B$18-2000)+($G62-AT$1),0),IF($B$3="pm",$H62*(1-EXP(-0.05599*(AT$1-$G62)))*OFFSET('Piston Model'!$I$72,($B$18-2000)+($G62-AT$1),0),"Wrong Code in B3"))),IF($B$3="em",$H62*OFFSET('Exponential Model'!$I$72,($B$18-2000)+($G62-AT$1),0),IF($B$3="dm",$H62*OFFSET('Dispersion Model'!$I$72,($B$18-2000)+($G62-AT$1),0),IF($B$3="pm",$H62*OFFSET('Piston Model'!$I$72,($B$18-2000)+($G62-AT$1),0),"Wrong Code in B3")))),0)</f>
        <v>0</v>
      </c>
      <c r="AU62">
        <f ca="1">IF(AU$1&gt;$G62,IF($B$15="he",IF($B$3="em",$H62*(1-EXP(-0.05599*(AU$1-$G62)))*OFFSET('Exponential Model'!$I$72,($B$18-2000)+($G62-AU$1),0),IF($B$3="dm",$H62*(1-EXP(-0.05599*(AU$1-$G62)))*OFFSET('Dispersion Model'!$I$72,($B$18-2000)+($G62-AU$1),0),IF($B$3="pm",$H62*(1-EXP(-0.05599*(AU$1-$G62)))*OFFSET('Piston Model'!$I$72,($B$18-2000)+($G62-AU$1),0),"Wrong Code in B3"))),IF($B$3="em",$H62*OFFSET('Exponential Model'!$I$72,($B$18-2000)+($G62-AU$1),0),IF($B$3="dm",$H62*OFFSET('Dispersion Model'!$I$72,($B$18-2000)+($G62-AU$1),0),IF($B$3="pm",$H62*OFFSET('Piston Model'!$I$72,($B$18-2000)+($G62-AU$1),0),"Wrong Code in B3")))),0)</f>
        <v>0</v>
      </c>
      <c r="AV62">
        <f ca="1">IF(AV$1&gt;$G62,IF($B$15="he",IF($B$3="em",$H62*(1-EXP(-0.05599*(AV$1-$G62)))*OFFSET('Exponential Model'!$I$72,($B$18-2000)+($G62-AV$1),0),IF($B$3="dm",$H62*(1-EXP(-0.05599*(AV$1-$G62)))*OFFSET('Dispersion Model'!$I$72,($B$18-2000)+($G62-AV$1),0),IF($B$3="pm",$H62*(1-EXP(-0.05599*(AV$1-$G62)))*OFFSET('Piston Model'!$I$72,($B$18-2000)+($G62-AV$1),0),"Wrong Code in B3"))),IF($B$3="em",$H62*OFFSET('Exponential Model'!$I$72,($B$18-2000)+($G62-AV$1),0),IF($B$3="dm",$H62*OFFSET('Dispersion Model'!$I$72,($B$18-2000)+($G62-AV$1),0),IF($B$3="pm",$H62*OFFSET('Piston Model'!$I$72,($B$18-2000)+($G62-AV$1),0),"Wrong Code in B3")))),0)</f>
        <v>0</v>
      </c>
      <c r="AW62">
        <f ca="1">IF(AW$1&gt;$G62,IF($B$15="he",IF($B$3="em",$H62*(1-EXP(-0.05599*(AW$1-$G62)))*OFFSET('Exponential Model'!$I$72,($B$18-2000)+($G62-AW$1),0),IF($B$3="dm",$H62*(1-EXP(-0.05599*(AW$1-$G62)))*OFFSET('Dispersion Model'!$I$72,($B$18-2000)+($G62-AW$1),0),IF($B$3="pm",$H62*(1-EXP(-0.05599*(AW$1-$G62)))*OFFSET('Piston Model'!$I$72,($B$18-2000)+($G62-AW$1),0),"Wrong Code in B3"))),IF($B$3="em",$H62*OFFSET('Exponential Model'!$I$72,($B$18-2000)+($G62-AW$1),0),IF($B$3="dm",$H62*OFFSET('Dispersion Model'!$I$72,($B$18-2000)+($G62-AW$1),0),IF($B$3="pm",$H62*OFFSET('Piston Model'!$I$72,($B$18-2000)+($G62-AW$1),0),"Wrong Code in B3")))),0)</f>
        <v>0</v>
      </c>
      <c r="AX62">
        <f ca="1">IF(AX$1&gt;$G62,IF($B$15="he",IF($B$3="em",$H62*(1-EXP(-0.05599*(AX$1-$G62)))*OFFSET('Exponential Model'!$I$72,($B$18-2000)+($G62-AX$1),0),IF($B$3="dm",$H62*(1-EXP(-0.05599*(AX$1-$G62)))*OFFSET('Dispersion Model'!$I$72,($B$18-2000)+($G62-AX$1),0),IF($B$3="pm",$H62*(1-EXP(-0.05599*(AX$1-$G62)))*OFFSET('Piston Model'!$I$72,($B$18-2000)+($G62-AX$1),0),"Wrong Code in B3"))),IF($B$3="em",$H62*OFFSET('Exponential Model'!$I$72,($B$18-2000)+($G62-AX$1),0),IF($B$3="dm",$H62*OFFSET('Dispersion Model'!$I$72,($B$18-2000)+($G62-AX$1),0),IF($B$3="pm",$H62*OFFSET('Piston Model'!$I$72,($B$18-2000)+($G62-AX$1),0),"Wrong Code in B3")))),0)</f>
        <v>0</v>
      </c>
      <c r="AY62">
        <f ca="1">IF(AY$1&gt;$G62,IF($B$15="he",IF($B$3="em",$H62*(1-EXP(-0.05599*(AY$1-$G62)))*OFFSET('Exponential Model'!$I$72,($B$18-2000)+($G62-AY$1),0),IF($B$3="dm",$H62*(1-EXP(-0.05599*(AY$1-$G62)))*OFFSET('Dispersion Model'!$I$72,($B$18-2000)+($G62-AY$1),0),IF($B$3="pm",$H62*(1-EXP(-0.05599*(AY$1-$G62)))*OFFSET('Piston Model'!$I$72,($B$18-2000)+($G62-AY$1),0),"Wrong Code in B3"))),IF($B$3="em",$H62*OFFSET('Exponential Model'!$I$72,($B$18-2000)+($G62-AY$1),0),IF($B$3="dm",$H62*OFFSET('Dispersion Model'!$I$72,($B$18-2000)+($G62-AY$1),0),IF($B$3="pm",$H62*OFFSET('Piston Model'!$I$72,($B$18-2000)+($G62-AY$1),0),"Wrong Code in B3")))),0)</f>
        <v>0</v>
      </c>
      <c r="AZ62">
        <f ca="1">IF(AZ$1&gt;$G62,IF($B$15="he",IF($B$3="em",$H62*(1-EXP(-0.05599*(AZ$1-$G62)))*OFFSET('Exponential Model'!$I$72,($B$18-2000)+($G62-AZ$1),0),IF($B$3="dm",$H62*(1-EXP(-0.05599*(AZ$1-$G62)))*OFFSET('Dispersion Model'!$I$72,($B$18-2000)+($G62-AZ$1),0),IF($B$3="pm",$H62*(1-EXP(-0.05599*(AZ$1-$G62)))*OFFSET('Piston Model'!$I$72,($B$18-2000)+($G62-AZ$1),0),"Wrong Code in B3"))),IF($B$3="em",$H62*OFFSET('Exponential Model'!$I$72,($B$18-2000)+($G62-AZ$1),0),IF($B$3="dm",$H62*OFFSET('Dispersion Model'!$I$72,($B$18-2000)+($G62-AZ$1),0),IF($B$3="pm",$H62*OFFSET('Piston Model'!$I$72,($B$18-2000)+($G62-AZ$1),0),"Wrong Code in B3")))),0)</f>
        <v>0</v>
      </c>
      <c r="BA62">
        <f ca="1">IF(BA$1&gt;$G62,IF($B$15="he",IF($B$3="em",$H62*(1-EXP(-0.05599*(BA$1-$G62)))*OFFSET('Exponential Model'!$I$72,($B$18-2000)+($G62-BA$1),0),IF($B$3="dm",$H62*(1-EXP(-0.05599*(BA$1-$G62)))*OFFSET('Dispersion Model'!$I$72,($B$18-2000)+($G62-BA$1),0),IF($B$3="pm",$H62*(1-EXP(-0.05599*(BA$1-$G62)))*OFFSET('Piston Model'!$I$72,($B$18-2000)+($G62-BA$1),0),"Wrong Code in B3"))),IF($B$3="em",$H62*OFFSET('Exponential Model'!$I$72,($B$18-2000)+($G62-BA$1),0),IF($B$3="dm",$H62*OFFSET('Dispersion Model'!$I$72,($B$18-2000)+($G62-BA$1),0),IF($B$3="pm",$H62*OFFSET('Piston Model'!$I$72,($B$18-2000)+($G62-BA$1),0),"Wrong Code in B3")))),0)</f>
        <v>0</v>
      </c>
      <c r="BB62">
        <f ca="1">IF(BB$1&gt;$G62,IF($B$15="he",IF($B$3="em",$H62*(1-EXP(-0.05599*(BB$1-$G62)))*OFFSET('Exponential Model'!$I$72,($B$18-2000)+($G62-BB$1),0),IF($B$3="dm",$H62*(1-EXP(-0.05599*(BB$1-$G62)))*OFFSET('Dispersion Model'!$I$72,($B$18-2000)+($G62-BB$1),0),IF($B$3="pm",$H62*(1-EXP(-0.05599*(BB$1-$G62)))*OFFSET('Piston Model'!$I$72,($B$18-2000)+($G62-BB$1),0),"Wrong Code in B3"))),IF($B$3="em",$H62*OFFSET('Exponential Model'!$I$72,($B$18-2000)+($G62-BB$1),0),IF($B$3="dm",$H62*OFFSET('Dispersion Model'!$I$72,($B$18-2000)+($G62-BB$1),0),IF($B$3="pm",$H62*OFFSET('Piston Model'!$I$72,($B$18-2000)+($G62-BB$1),0),"Wrong Code in B3")))),0)</f>
        <v>0</v>
      </c>
      <c r="BC62">
        <f ca="1">IF(BC$1&gt;$G62,IF($B$15="he",IF($B$3="em",$H62*(1-EXP(-0.05599*(BC$1-$G62)))*OFFSET('Exponential Model'!$I$72,($B$18-2000)+($G62-BC$1),0),IF($B$3="dm",$H62*(1-EXP(-0.05599*(BC$1-$G62)))*OFFSET('Dispersion Model'!$I$72,($B$18-2000)+($G62-BC$1),0),IF($B$3="pm",$H62*(1-EXP(-0.05599*(BC$1-$G62)))*OFFSET('Piston Model'!$I$72,($B$18-2000)+($G62-BC$1),0),"Wrong Code in B3"))),IF($B$3="em",$H62*OFFSET('Exponential Model'!$I$72,($B$18-2000)+($G62-BC$1),0),IF($B$3="dm",$H62*OFFSET('Dispersion Model'!$I$72,($B$18-2000)+($G62-BC$1),0),IF($B$3="pm",$H62*OFFSET('Piston Model'!$I$72,($B$18-2000)+($G62-BC$1),0),"Wrong Code in B3")))),0)</f>
        <v>0</v>
      </c>
      <c r="BD62">
        <f ca="1">IF(BD$1&gt;$G62,IF($B$15="he",IF($B$3="em",$H62*(1-EXP(-0.05599*(BD$1-$G62)))*OFFSET('Exponential Model'!$I$72,($B$18-2000)+($G62-BD$1),0),IF($B$3="dm",$H62*(1-EXP(-0.05599*(BD$1-$G62)))*OFFSET('Dispersion Model'!$I$72,($B$18-2000)+($G62-BD$1),0),IF($B$3="pm",$H62*(1-EXP(-0.05599*(BD$1-$G62)))*OFFSET('Piston Model'!$I$72,($B$18-2000)+($G62-BD$1),0),"Wrong Code in B3"))),IF($B$3="em",$H62*OFFSET('Exponential Model'!$I$72,($B$18-2000)+($G62-BD$1),0),IF($B$3="dm",$H62*OFFSET('Dispersion Model'!$I$72,($B$18-2000)+($G62-BD$1),0),IF($B$3="pm",$H62*OFFSET('Piston Model'!$I$72,($B$18-2000)+($G62-BD$1),0),"Wrong Code in B3")))),0)</f>
        <v>0</v>
      </c>
      <c r="BE62">
        <f ca="1">IF(BE$1&gt;$G62,IF($B$15="he",IF($B$3="em",$H62*(1-EXP(-0.05599*(BE$1-$G62)))*OFFSET('Exponential Model'!$I$72,($B$18-2000)+($G62-BE$1),0),IF($B$3="dm",$H62*(1-EXP(-0.05599*(BE$1-$G62)))*OFFSET('Dispersion Model'!$I$72,($B$18-2000)+($G62-BE$1),0),IF($B$3="pm",$H62*(1-EXP(-0.05599*(BE$1-$G62)))*OFFSET('Piston Model'!$I$72,($B$18-2000)+($G62-BE$1),0),"Wrong Code in B3"))),IF($B$3="em",$H62*OFFSET('Exponential Model'!$I$72,($B$18-2000)+($G62-BE$1),0),IF($B$3="dm",$H62*OFFSET('Dispersion Model'!$I$72,($B$18-2000)+($G62-BE$1),0),IF($B$3="pm",$H62*OFFSET('Piston Model'!$I$72,($B$18-2000)+($G62-BE$1),0),"Wrong Code in B3")))),0)</f>
        <v>0</v>
      </c>
      <c r="BF62">
        <f ca="1">IF(BF$1&gt;$G62,IF($B$15="he",IF($B$3="em",$H62*(1-EXP(-0.05599*(BF$1-$G62)))*OFFSET('Exponential Model'!$I$72,($B$18-2000)+($G62-BF$1),0),IF($B$3="dm",$H62*(1-EXP(-0.05599*(BF$1-$G62)))*OFFSET('Dispersion Model'!$I$72,($B$18-2000)+($G62-BF$1),0),IF($B$3="pm",$H62*(1-EXP(-0.05599*(BF$1-$G62)))*OFFSET('Piston Model'!$I$72,($B$18-2000)+($G62-BF$1),0),"Wrong Code in B3"))),IF($B$3="em",$H62*OFFSET('Exponential Model'!$I$72,($B$18-2000)+($G62-BF$1),0),IF($B$3="dm",$H62*OFFSET('Dispersion Model'!$I$72,($B$18-2000)+($G62-BF$1),0),IF($B$3="pm",$H62*OFFSET('Piston Model'!$I$72,($B$18-2000)+($G62-BF$1),0),"Wrong Code in B3")))),0)</f>
        <v>0</v>
      </c>
      <c r="BG62">
        <f ca="1">IF(BG$1&gt;$G62,IF($B$15="he",IF($B$3="em",$H62*(1-EXP(-0.05599*(BG$1-$G62)))*OFFSET('Exponential Model'!$I$72,($B$18-2000)+($G62-BG$1),0),IF($B$3="dm",$H62*(1-EXP(-0.05599*(BG$1-$G62)))*OFFSET('Dispersion Model'!$I$72,($B$18-2000)+($G62-BG$1),0),IF($B$3="pm",$H62*(1-EXP(-0.05599*(BG$1-$G62)))*OFFSET('Piston Model'!$I$72,($B$18-2000)+($G62-BG$1),0),"Wrong Code in B3"))),IF($B$3="em",$H62*OFFSET('Exponential Model'!$I$72,($B$18-2000)+($G62-BG$1),0),IF($B$3="dm",$H62*OFFSET('Dispersion Model'!$I$72,($B$18-2000)+($G62-BG$1),0),IF($B$3="pm",$H62*OFFSET('Piston Model'!$I$72,($B$18-2000)+($G62-BG$1),0),"Wrong Code in B3")))),0)</f>
        <v>482.5</v>
      </c>
    </row>
    <row r="63" spans="7:59" x14ac:dyDescent="0.15">
      <c r="G63">
        <v>1991</v>
      </c>
      <c r="H63">
        <f>IF($B$15="tr",'Tritium Input'!H72,IF($B$15="cfc",'CFC Input'!H72,IF($B$15="kr",'85Kr Input'!H72,IF($B$15="he",'Tritium Input'!H72,"Wrong Code in B12!"))))</f>
        <v>495.9</v>
      </c>
      <c r="I63">
        <f ca="1">IF(I$1&gt;$G63,IF($B$15="he",IF($B$3="em",$H63*(1-EXP(-0.05599*(I$1-$G63)))*OFFSET('Exponential Model'!$I$72,($B$18-2000)+($G63-I$1),0),IF($B$3="dm",$H63*(1-EXP(-0.05599*(I$1-$G63)))*OFFSET('Dispersion Model'!$I$72,($B$18-2000)+($G63-I$1),0),IF($B$3="pm",$H63*(1-EXP(-0.05599*(I$1-$G63)))*OFFSET('Piston Model'!$I$72,($B$18-2000)+($G63-I$1),0),"Wrong Code in B3"))),IF($B$3="em",$H63*OFFSET('Exponential Model'!$I$72,($B$18-2000)+($G63-I$1),0),IF($B$3="dm",$H63*OFFSET('Dispersion Model'!$I$72,($B$18-2000)+($G63-I$1),0),IF($B$3="pm",$H63*OFFSET('Piston Model'!$I$72,($B$18-2000)+($G63-I$1),0),"Wrong Code in B3")))),0)</f>
        <v>0</v>
      </c>
      <c r="J63">
        <f ca="1">IF(J$1&gt;$G63,IF($B$15="he",IF($B$3="em",$H63*(1-EXP(-0.05599*(J$1-$G63)))*OFFSET('Exponential Model'!$I$72,($B$18-2000)+($G63-J$1),0),IF($B$3="dm",$H63*(1-EXP(-0.05599*(J$1-$G63)))*OFFSET('Dispersion Model'!$I$72,($B$18-2000)+($G63-J$1),0),IF($B$3="pm",$H63*(1-EXP(-0.05599*(J$1-$G63)))*OFFSET('Piston Model'!$I$72,($B$18-2000)+($G63-J$1),0),"Wrong Code in B3"))),IF($B$3="em",$H63*OFFSET('Exponential Model'!$I$72,($B$18-2000)+($G63-J$1),0),IF($B$3="dm",$H63*OFFSET('Dispersion Model'!$I$72,($B$18-2000)+($G63-J$1),0),IF($B$3="pm",$H63*OFFSET('Piston Model'!$I$72,($B$18-2000)+($G63-J$1),0),"Wrong Code in B3")))),0)</f>
        <v>0</v>
      </c>
      <c r="K63">
        <f ca="1">IF(K$1&gt;$G63,IF($B$15="he",IF($B$3="em",$H63*(1-EXP(-0.05599*(K$1-$G63)))*OFFSET('Exponential Model'!$I$72,($B$18-2000)+($G63-K$1),0),IF($B$3="dm",$H63*(1-EXP(-0.05599*(K$1-$G63)))*OFFSET('Dispersion Model'!$I$72,($B$18-2000)+($G63-K$1),0),IF($B$3="pm",$H63*(1-EXP(-0.05599*(K$1-$G63)))*OFFSET('Piston Model'!$I$72,($B$18-2000)+($G63-K$1),0),"Wrong Code in B3"))),IF($B$3="em",$H63*OFFSET('Exponential Model'!$I$72,($B$18-2000)+($G63-K$1),0),IF($B$3="dm",$H63*OFFSET('Dispersion Model'!$I$72,($B$18-2000)+($G63-K$1),0),IF($B$3="pm",$H63*OFFSET('Piston Model'!$I$72,($B$18-2000)+($G63-K$1),0),"Wrong Code in B3")))),0)</f>
        <v>0</v>
      </c>
      <c r="L63">
        <f ca="1">IF(L$1&gt;$G63,IF($B$15="he",IF($B$3="em",$H63*(1-EXP(-0.05599*(L$1-$G63)))*OFFSET('Exponential Model'!$I$72,($B$18-2000)+($G63-L$1),0),IF($B$3="dm",$H63*(1-EXP(-0.05599*(L$1-$G63)))*OFFSET('Dispersion Model'!$I$72,($B$18-2000)+($G63-L$1),0),IF($B$3="pm",$H63*(1-EXP(-0.05599*(L$1-$G63)))*OFFSET('Piston Model'!$I$72,($B$18-2000)+($G63-L$1),0),"Wrong Code in B3"))),IF($B$3="em",$H63*OFFSET('Exponential Model'!$I$72,($B$18-2000)+($G63-L$1),0),IF($B$3="dm",$H63*OFFSET('Dispersion Model'!$I$72,($B$18-2000)+($G63-L$1),0),IF($B$3="pm",$H63*OFFSET('Piston Model'!$I$72,($B$18-2000)+($G63-L$1),0),"Wrong Code in B3")))),0)</f>
        <v>0</v>
      </c>
      <c r="M63">
        <f ca="1">IF(M$1&gt;$G63,IF($B$15="he",IF($B$3="em",$H63*(1-EXP(-0.05599*(M$1-$G63)))*OFFSET('Exponential Model'!$I$72,($B$18-2000)+($G63-M$1),0),IF($B$3="dm",$H63*(1-EXP(-0.05599*(M$1-$G63)))*OFFSET('Dispersion Model'!$I$72,($B$18-2000)+($G63-M$1),0),IF($B$3="pm",$H63*(1-EXP(-0.05599*(M$1-$G63)))*OFFSET('Piston Model'!$I$72,($B$18-2000)+($G63-M$1),0),"Wrong Code in B3"))),IF($B$3="em",$H63*OFFSET('Exponential Model'!$I$72,($B$18-2000)+($G63-M$1),0),IF($B$3="dm",$H63*OFFSET('Dispersion Model'!$I$72,($B$18-2000)+($G63-M$1),0),IF($B$3="pm",$H63*OFFSET('Piston Model'!$I$72,($B$18-2000)+($G63-M$1),0),"Wrong Code in B3")))),0)</f>
        <v>0</v>
      </c>
      <c r="N63">
        <f ca="1">IF(N$1&gt;$G63,IF($B$15="he",IF($B$3="em",$H63*(1-EXP(-0.05599*(N$1-$G63)))*OFFSET('Exponential Model'!$I$72,($B$18-2000)+($G63-N$1),0),IF($B$3="dm",$H63*(1-EXP(-0.05599*(N$1-$G63)))*OFFSET('Dispersion Model'!$I$72,($B$18-2000)+($G63-N$1),0),IF($B$3="pm",$H63*(1-EXP(-0.05599*(N$1-$G63)))*OFFSET('Piston Model'!$I$72,($B$18-2000)+($G63-N$1),0),"Wrong Code in B3"))),IF($B$3="em",$H63*OFFSET('Exponential Model'!$I$72,($B$18-2000)+($G63-N$1),0),IF($B$3="dm",$H63*OFFSET('Dispersion Model'!$I$72,($B$18-2000)+($G63-N$1),0),IF($B$3="pm",$H63*OFFSET('Piston Model'!$I$72,($B$18-2000)+($G63-N$1),0),"Wrong Code in B3")))),0)</f>
        <v>0</v>
      </c>
      <c r="O63">
        <f ca="1">IF(O$1&gt;$G63,IF($B$15="he",IF($B$3="em",$H63*(1-EXP(-0.05599*(O$1-$G63)))*OFFSET('Exponential Model'!$I$72,($B$18-2000)+($G63-O$1),0),IF($B$3="dm",$H63*(1-EXP(-0.05599*(O$1-$G63)))*OFFSET('Dispersion Model'!$I$72,($B$18-2000)+($G63-O$1),0),IF($B$3="pm",$H63*(1-EXP(-0.05599*(O$1-$G63)))*OFFSET('Piston Model'!$I$72,($B$18-2000)+($G63-O$1),0),"Wrong Code in B3"))),IF($B$3="em",$H63*OFFSET('Exponential Model'!$I$72,($B$18-2000)+($G63-O$1),0),IF($B$3="dm",$H63*OFFSET('Dispersion Model'!$I$72,($B$18-2000)+($G63-O$1),0),IF($B$3="pm",$H63*OFFSET('Piston Model'!$I$72,($B$18-2000)+($G63-O$1),0),"Wrong Code in B3")))),0)</f>
        <v>0</v>
      </c>
      <c r="P63">
        <f ca="1">IF(P$1&gt;$G63,IF($B$15="he",IF($B$3="em",$H63*(1-EXP(-0.05599*(P$1-$G63)))*OFFSET('Exponential Model'!$I$72,($B$18-2000)+($G63-P$1),0),IF($B$3="dm",$H63*(1-EXP(-0.05599*(P$1-$G63)))*OFFSET('Dispersion Model'!$I$72,($B$18-2000)+($G63-P$1),0),IF($B$3="pm",$H63*(1-EXP(-0.05599*(P$1-$G63)))*OFFSET('Piston Model'!$I$72,($B$18-2000)+($G63-P$1),0),"Wrong Code in B3"))),IF($B$3="em",$H63*OFFSET('Exponential Model'!$I$72,($B$18-2000)+($G63-P$1),0),IF($B$3="dm",$H63*OFFSET('Dispersion Model'!$I$72,($B$18-2000)+($G63-P$1),0),IF($B$3="pm",$H63*OFFSET('Piston Model'!$I$72,($B$18-2000)+($G63-P$1),0),"Wrong Code in B3")))),0)</f>
        <v>0</v>
      </c>
      <c r="Q63">
        <f ca="1">IF(Q$1&gt;$G63,IF($B$15="he",IF($B$3="em",$H63*(1-EXP(-0.05599*(Q$1-$G63)))*OFFSET('Exponential Model'!$I$72,($B$18-2000)+($G63-Q$1),0),IF($B$3="dm",$H63*(1-EXP(-0.05599*(Q$1-$G63)))*OFFSET('Dispersion Model'!$I$72,($B$18-2000)+($G63-Q$1),0),IF($B$3="pm",$H63*(1-EXP(-0.05599*(Q$1-$G63)))*OFFSET('Piston Model'!$I$72,($B$18-2000)+($G63-Q$1),0),"Wrong Code in B3"))),IF($B$3="em",$H63*OFFSET('Exponential Model'!$I$72,($B$18-2000)+($G63-Q$1),0),IF($B$3="dm",$H63*OFFSET('Dispersion Model'!$I$72,($B$18-2000)+($G63-Q$1),0),IF($B$3="pm",$H63*OFFSET('Piston Model'!$I$72,($B$18-2000)+($G63-Q$1),0),"Wrong Code in B3")))),0)</f>
        <v>0</v>
      </c>
      <c r="R63">
        <f ca="1">IF(R$1&gt;$G63,IF($B$15="he",IF($B$3="em",$H63*(1-EXP(-0.05599*(R$1-$G63)))*OFFSET('Exponential Model'!$I$72,($B$18-2000)+($G63-R$1),0),IF($B$3="dm",$H63*(1-EXP(-0.05599*(R$1-$G63)))*OFFSET('Dispersion Model'!$I$72,($B$18-2000)+($G63-R$1),0),IF($B$3="pm",$H63*(1-EXP(-0.05599*(R$1-$G63)))*OFFSET('Piston Model'!$I$72,($B$18-2000)+($G63-R$1),0),"Wrong Code in B3"))),IF($B$3="em",$H63*OFFSET('Exponential Model'!$I$72,($B$18-2000)+($G63-R$1),0),IF($B$3="dm",$H63*OFFSET('Dispersion Model'!$I$72,($B$18-2000)+($G63-R$1),0),IF($B$3="pm",$H63*OFFSET('Piston Model'!$I$72,($B$18-2000)+($G63-R$1),0),"Wrong Code in B3")))),0)</f>
        <v>0</v>
      </c>
      <c r="S63">
        <f ca="1">IF(S$1&gt;$G63,IF($B$15="he",IF($B$3="em",$H63*(1-EXP(-0.05599*(S$1-$G63)))*OFFSET('Exponential Model'!$I$72,($B$18-2000)+($G63-S$1),0),IF($B$3="dm",$H63*(1-EXP(-0.05599*(S$1-$G63)))*OFFSET('Dispersion Model'!$I$72,($B$18-2000)+($G63-S$1),0),IF($B$3="pm",$H63*(1-EXP(-0.05599*(S$1-$G63)))*OFFSET('Piston Model'!$I$72,($B$18-2000)+($G63-S$1),0),"Wrong Code in B3"))),IF($B$3="em",$H63*OFFSET('Exponential Model'!$I$72,($B$18-2000)+($G63-S$1),0),IF($B$3="dm",$H63*OFFSET('Dispersion Model'!$I$72,($B$18-2000)+($G63-S$1),0),IF($B$3="pm",$H63*OFFSET('Piston Model'!$I$72,($B$18-2000)+($G63-S$1),0),"Wrong Code in B3")))),0)</f>
        <v>0</v>
      </c>
      <c r="T63">
        <f ca="1">IF(T$1&gt;$G63,IF($B$15="he",IF($B$3="em",$H63*(1-EXP(-0.05599*(T$1-$G63)))*OFFSET('Exponential Model'!$I$72,($B$18-2000)+($G63-T$1),0),IF($B$3="dm",$H63*(1-EXP(-0.05599*(T$1-$G63)))*OFFSET('Dispersion Model'!$I$72,($B$18-2000)+($G63-T$1),0),IF($B$3="pm",$H63*(1-EXP(-0.05599*(T$1-$G63)))*OFFSET('Piston Model'!$I$72,($B$18-2000)+($G63-T$1),0),"Wrong Code in B3"))),IF($B$3="em",$H63*OFFSET('Exponential Model'!$I$72,($B$18-2000)+($G63-T$1),0),IF($B$3="dm",$H63*OFFSET('Dispersion Model'!$I$72,($B$18-2000)+($G63-T$1),0),IF($B$3="pm",$H63*OFFSET('Piston Model'!$I$72,($B$18-2000)+($G63-T$1),0),"Wrong Code in B3")))),0)</f>
        <v>0</v>
      </c>
      <c r="U63">
        <f ca="1">IF(U$1&gt;$G63,IF($B$15="he",IF($B$3="em",$H63*(1-EXP(-0.05599*(U$1-$G63)))*OFFSET('Exponential Model'!$I$72,($B$18-2000)+($G63-U$1),0),IF($B$3="dm",$H63*(1-EXP(-0.05599*(U$1-$G63)))*OFFSET('Dispersion Model'!$I$72,($B$18-2000)+($G63-U$1),0),IF($B$3="pm",$H63*(1-EXP(-0.05599*(U$1-$G63)))*OFFSET('Piston Model'!$I$72,($B$18-2000)+($G63-U$1),0),"Wrong Code in B3"))),IF($B$3="em",$H63*OFFSET('Exponential Model'!$I$72,($B$18-2000)+($G63-U$1),0),IF($B$3="dm",$H63*OFFSET('Dispersion Model'!$I$72,($B$18-2000)+($G63-U$1),0),IF($B$3="pm",$H63*OFFSET('Piston Model'!$I$72,($B$18-2000)+($G63-U$1),0),"Wrong Code in B3")))),0)</f>
        <v>0</v>
      </c>
      <c r="V63">
        <f ca="1">IF(V$1&gt;$G63,IF($B$15="he",IF($B$3="em",$H63*(1-EXP(-0.05599*(V$1-$G63)))*OFFSET('Exponential Model'!$I$72,($B$18-2000)+($G63-V$1),0),IF($B$3="dm",$H63*(1-EXP(-0.05599*(V$1-$G63)))*OFFSET('Dispersion Model'!$I$72,($B$18-2000)+($G63-V$1),0),IF($B$3="pm",$H63*(1-EXP(-0.05599*(V$1-$G63)))*OFFSET('Piston Model'!$I$72,($B$18-2000)+($G63-V$1),0),"Wrong Code in B3"))),IF($B$3="em",$H63*OFFSET('Exponential Model'!$I$72,($B$18-2000)+($G63-V$1),0),IF($B$3="dm",$H63*OFFSET('Dispersion Model'!$I$72,($B$18-2000)+($G63-V$1),0),IF($B$3="pm",$H63*OFFSET('Piston Model'!$I$72,($B$18-2000)+($G63-V$1),0),"Wrong Code in B3")))),0)</f>
        <v>0</v>
      </c>
      <c r="W63">
        <f ca="1">IF(W$1&gt;$G63,IF($B$15="he",IF($B$3="em",$H63*(1-EXP(-0.05599*(W$1-$G63)))*OFFSET('Exponential Model'!$I$72,($B$18-2000)+($G63-W$1),0),IF($B$3="dm",$H63*(1-EXP(-0.05599*(W$1-$G63)))*OFFSET('Dispersion Model'!$I$72,($B$18-2000)+($G63-W$1),0),IF($B$3="pm",$H63*(1-EXP(-0.05599*(W$1-$G63)))*OFFSET('Piston Model'!$I$72,($B$18-2000)+($G63-W$1),0),"Wrong Code in B3"))),IF($B$3="em",$H63*OFFSET('Exponential Model'!$I$72,($B$18-2000)+($G63-W$1),0),IF($B$3="dm",$H63*OFFSET('Dispersion Model'!$I$72,($B$18-2000)+($G63-W$1),0),IF($B$3="pm",$H63*OFFSET('Piston Model'!$I$72,($B$18-2000)+($G63-W$1),0),"Wrong Code in B3")))),0)</f>
        <v>0</v>
      </c>
      <c r="X63">
        <f ca="1">IF(X$1&gt;$G63,IF($B$15="he",IF($B$3="em",$H63*(1-EXP(-0.05599*(X$1-$G63)))*OFFSET('Exponential Model'!$I$72,($B$18-2000)+($G63-X$1),0),IF($B$3="dm",$H63*(1-EXP(-0.05599*(X$1-$G63)))*OFFSET('Dispersion Model'!$I$72,($B$18-2000)+($G63-X$1),0),IF($B$3="pm",$H63*(1-EXP(-0.05599*(X$1-$G63)))*OFFSET('Piston Model'!$I$72,($B$18-2000)+($G63-X$1),0),"Wrong Code in B3"))),IF($B$3="em",$H63*OFFSET('Exponential Model'!$I$72,($B$18-2000)+($G63-X$1),0),IF($B$3="dm",$H63*OFFSET('Dispersion Model'!$I$72,($B$18-2000)+($G63-X$1),0),IF($B$3="pm",$H63*OFFSET('Piston Model'!$I$72,($B$18-2000)+($G63-X$1),0),"Wrong Code in B3")))),0)</f>
        <v>0</v>
      </c>
      <c r="Y63">
        <f ca="1">IF(Y$1&gt;$G63,IF($B$15="he",IF($B$3="em",$H63*(1-EXP(-0.05599*(Y$1-$G63)))*OFFSET('Exponential Model'!$I$72,($B$18-2000)+($G63-Y$1),0),IF($B$3="dm",$H63*(1-EXP(-0.05599*(Y$1-$G63)))*OFFSET('Dispersion Model'!$I$72,($B$18-2000)+($G63-Y$1),0),IF($B$3="pm",$H63*(1-EXP(-0.05599*(Y$1-$G63)))*OFFSET('Piston Model'!$I$72,($B$18-2000)+($G63-Y$1),0),"Wrong Code in B3"))),IF($B$3="em",$H63*OFFSET('Exponential Model'!$I$72,($B$18-2000)+($G63-Y$1),0),IF($B$3="dm",$H63*OFFSET('Dispersion Model'!$I$72,($B$18-2000)+($G63-Y$1),0),IF($B$3="pm",$H63*OFFSET('Piston Model'!$I$72,($B$18-2000)+($G63-Y$1),0),"Wrong Code in B3")))),0)</f>
        <v>0</v>
      </c>
      <c r="Z63">
        <f ca="1">IF(Z$1&gt;$G63,IF($B$15="he",IF($B$3="em",$H63*(1-EXP(-0.05599*(Z$1-$G63)))*OFFSET('Exponential Model'!$I$72,($B$18-2000)+($G63-Z$1),0),IF($B$3="dm",$H63*(1-EXP(-0.05599*(Z$1-$G63)))*OFFSET('Dispersion Model'!$I$72,($B$18-2000)+($G63-Z$1),0),IF($B$3="pm",$H63*(1-EXP(-0.05599*(Z$1-$G63)))*OFFSET('Piston Model'!$I$72,($B$18-2000)+($G63-Z$1),0),"Wrong Code in B3"))),IF($B$3="em",$H63*OFFSET('Exponential Model'!$I$72,($B$18-2000)+($G63-Z$1),0),IF($B$3="dm",$H63*OFFSET('Dispersion Model'!$I$72,($B$18-2000)+($G63-Z$1),0),IF($B$3="pm",$H63*OFFSET('Piston Model'!$I$72,($B$18-2000)+($G63-Z$1),0),"Wrong Code in B3")))),0)</f>
        <v>0</v>
      </c>
      <c r="AA63">
        <f ca="1">IF(AA$1&gt;$G63,IF($B$15="he",IF($B$3="em",$H63*(1-EXP(-0.05599*(AA$1-$G63)))*OFFSET('Exponential Model'!$I$72,($B$18-2000)+($G63-AA$1),0),IF($B$3="dm",$H63*(1-EXP(-0.05599*(AA$1-$G63)))*OFFSET('Dispersion Model'!$I$72,($B$18-2000)+($G63-AA$1),0),IF($B$3="pm",$H63*(1-EXP(-0.05599*(AA$1-$G63)))*OFFSET('Piston Model'!$I$72,($B$18-2000)+($G63-AA$1),0),"Wrong Code in B3"))),IF($B$3="em",$H63*OFFSET('Exponential Model'!$I$72,($B$18-2000)+($G63-AA$1),0),IF($B$3="dm",$H63*OFFSET('Dispersion Model'!$I$72,($B$18-2000)+($G63-AA$1),0),IF($B$3="pm",$H63*OFFSET('Piston Model'!$I$72,($B$18-2000)+($G63-AA$1),0),"Wrong Code in B3")))),0)</f>
        <v>0</v>
      </c>
      <c r="AB63">
        <f ca="1">IF(AB$1&gt;$G63,IF($B$15="he",IF($B$3="em",$H63*(1-EXP(-0.05599*(AB$1-$G63)))*OFFSET('Exponential Model'!$I$72,($B$18-2000)+($G63-AB$1),0),IF($B$3="dm",$H63*(1-EXP(-0.05599*(AB$1-$G63)))*OFFSET('Dispersion Model'!$I$72,($B$18-2000)+($G63-AB$1),0),IF($B$3="pm",$H63*(1-EXP(-0.05599*(AB$1-$G63)))*OFFSET('Piston Model'!$I$72,($B$18-2000)+($G63-AB$1),0),"Wrong Code in B3"))),IF($B$3="em",$H63*OFFSET('Exponential Model'!$I$72,($B$18-2000)+($G63-AB$1),0),IF($B$3="dm",$H63*OFFSET('Dispersion Model'!$I$72,($B$18-2000)+($G63-AB$1),0),IF($B$3="pm",$H63*OFFSET('Piston Model'!$I$72,($B$18-2000)+($G63-AB$1),0),"Wrong Code in B3")))),0)</f>
        <v>0</v>
      </c>
      <c r="AC63">
        <f ca="1">IF(AC$1&gt;$G63,IF($B$15="he",IF($B$3="em",$H63*(1-EXP(-0.05599*(AC$1-$G63)))*OFFSET('Exponential Model'!$I$72,($B$18-2000)+($G63-AC$1),0),IF($B$3="dm",$H63*(1-EXP(-0.05599*(AC$1-$G63)))*OFFSET('Dispersion Model'!$I$72,($B$18-2000)+($G63-AC$1),0),IF($B$3="pm",$H63*(1-EXP(-0.05599*(AC$1-$G63)))*OFFSET('Piston Model'!$I$72,($B$18-2000)+($G63-AC$1),0),"Wrong Code in B3"))),IF($B$3="em",$H63*OFFSET('Exponential Model'!$I$72,($B$18-2000)+($G63-AC$1),0),IF($B$3="dm",$H63*OFFSET('Dispersion Model'!$I$72,($B$18-2000)+($G63-AC$1),0),IF($B$3="pm",$H63*OFFSET('Piston Model'!$I$72,($B$18-2000)+($G63-AC$1),0),"Wrong Code in B3")))),0)</f>
        <v>0</v>
      </c>
      <c r="AD63">
        <f ca="1">IF(AD$1&gt;$G63,IF($B$15="he",IF($B$3="em",$H63*(1-EXP(-0.05599*(AD$1-$G63)))*OFFSET('Exponential Model'!$I$72,($B$18-2000)+($G63-AD$1),0),IF($B$3="dm",$H63*(1-EXP(-0.05599*(AD$1-$G63)))*OFFSET('Dispersion Model'!$I$72,($B$18-2000)+($G63-AD$1),0),IF($B$3="pm",$H63*(1-EXP(-0.05599*(AD$1-$G63)))*OFFSET('Piston Model'!$I$72,($B$18-2000)+($G63-AD$1),0),"Wrong Code in B3"))),IF($B$3="em",$H63*OFFSET('Exponential Model'!$I$72,($B$18-2000)+($G63-AD$1),0),IF($B$3="dm",$H63*OFFSET('Dispersion Model'!$I$72,($B$18-2000)+($G63-AD$1),0),IF($B$3="pm",$H63*OFFSET('Piston Model'!$I$72,($B$18-2000)+($G63-AD$1),0),"Wrong Code in B3")))),0)</f>
        <v>0</v>
      </c>
      <c r="AE63">
        <f ca="1">IF(AE$1&gt;$G63,IF($B$15="he",IF($B$3="em",$H63*(1-EXP(-0.05599*(AE$1-$G63)))*OFFSET('Exponential Model'!$I$72,($B$18-2000)+($G63-AE$1),0),IF($B$3="dm",$H63*(1-EXP(-0.05599*(AE$1-$G63)))*OFFSET('Dispersion Model'!$I$72,($B$18-2000)+($G63-AE$1),0),IF($B$3="pm",$H63*(1-EXP(-0.05599*(AE$1-$G63)))*OFFSET('Piston Model'!$I$72,($B$18-2000)+($G63-AE$1),0),"Wrong Code in B3"))),IF($B$3="em",$H63*OFFSET('Exponential Model'!$I$72,($B$18-2000)+($G63-AE$1),0),IF($B$3="dm",$H63*OFFSET('Dispersion Model'!$I$72,($B$18-2000)+($G63-AE$1),0),IF($B$3="pm",$H63*OFFSET('Piston Model'!$I$72,($B$18-2000)+($G63-AE$1),0),"Wrong Code in B3")))),0)</f>
        <v>0</v>
      </c>
      <c r="AF63">
        <f ca="1">IF(AF$1&gt;$G63,IF($B$15="he",IF($B$3="em",$H63*(1-EXP(-0.05599*(AF$1-$G63)))*OFFSET('Exponential Model'!$I$72,($B$18-2000)+($G63-AF$1),0),IF($B$3="dm",$H63*(1-EXP(-0.05599*(AF$1-$G63)))*OFFSET('Dispersion Model'!$I$72,($B$18-2000)+($G63-AF$1),0),IF($B$3="pm",$H63*(1-EXP(-0.05599*(AF$1-$G63)))*OFFSET('Piston Model'!$I$72,($B$18-2000)+($G63-AF$1),0),"Wrong Code in B3"))),IF($B$3="em",$H63*OFFSET('Exponential Model'!$I$72,($B$18-2000)+($G63-AF$1),0),IF($B$3="dm",$H63*OFFSET('Dispersion Model'!$I$72,($B$18-2000)+($G63-AF$1),0),IF($B$3="pm",$H63*OFFSET('Piston Model'!$I$72,($B$18-2000)+($G63-AF$1),0),"Wrong Code in B3")))),0)</f>
        <v>0</v>
      </c>
      <c r="AG63">
        <f ca="1">IF(AG$1&gt;$G63,IF($B$15="he",IF($B$3="em",$H63*(1-EXP(-0.05599*(AG$1-$G63)))*OFFSET('Exponential Model'!$I$72,($B$18-2000)+($G63-AG$1),0),IF($B$3="dm",$H63*(1-EXP(-0.05599*(AG$1-$G63)))*OFFSET('Dispersion Model'!$I$72,($B$18-2000)+($G63-AG$1),0),IF($B$3="pm",$H63*(1-EXP(-0.05599*(AG$1-$G63)))*OFFSET('Piston Model'!$I$72,($B$18-2000)+($G63-AG$1),0),"Wrong Code in B3"))),IF($B$3="em",$H63*OFFSET('Exponential Model'!$I$72,($B$18-2000)+($G63-AG$1),0),IF($B$3="dm",$H63*OFFSET('Dispersion Model'!$I$72,($B$18-2000)+($G63-AG$1),0),IF($B$3="pm",$H63*OFFSET('Piston Model'!$I$72,($B$18-2000)+($G63-AG$1),0),"Wrong Code in B3")))),0)</f>
        <v>0</v>
      </c>
      <c r="AH63">
        <f ca="1">IF(AH$1&gt;$G63,IF($B$15="he",IF($B$3="em",$H63*(1-EXP(-0.05599*(AH$1-$G63)))*OFFSET('Exponential Model'!$I$72,($B$18-2000)+($G63-AH$1),0),IF($B$3="dm",$H63*(1-EXP(-0.05599*(AH$1-$G63)))*OFFSET('Dispersion Model'!$I$72,($B$18-2000)+($G63-AH$1),0),IF($B$3="pm",$H63*(1-EXP(-0.05599*(AH$1-$G63)))*OFFSET('Piston Model'!$I$72,($B$18-2000)+($G63-AH$1),0),"Wrong Code in B3"))),IF($B$3="em",$H63*OFFSET('Exponential Model'!$I$72,($B$18-2000)+($G63-AH$1),0),IF($B$3="dm",$H63*OFFSET('Dispersion Model'!$I$72,($B$18-2000)+($G63-AH$1),0),IF($B$3="pm",$H63*OFFSET('Piston Model'!$I$72,($B$18-2000)+($G63-AH$1),0),"Wrong Code in B3")))),0)</f>
        <v>0</v>
      </c>
      <c r="AI63">
        <f ca="1">IF(AI$1&gt;$G63,IF($B$15="he",IF($B$3="em",$H63*(1-EXP(-0.05599*(AI$1-$G63)))*OFFSET('Exponential Model'!$I$72,($B$18-2000)+($G63-AI$1),0),IF($B$3="dm",$H63*(1-EXP(-0.05599*(AI$1-$G63)))*OFFSET('Dispersion Model'!$I$72,($B$18-2000)+($G63-AI$1),0),IF($B$3="pm",$H63*(1-EXP(-0.05599*(AI$1-$G63)))*OFFSET('Piston Model'!$I$72,($B$18-2000)+($G63-AI$1),0),"Wrong Code in B3"))),IF($B$3="em",$H63*OFFSET('Exponential Model'!$I$72,($B$18-2000)+($G63-AI$1),0),IF($B$3="dm",$H63*OFFSET('Dispersion Model'!$I$72,($B$18-2000)+($G63-AI$1),0),IF($B$3="pm",$H63*OFFSET('Piston Model'!$I$72,($B$18-2000)+($G63-AI$1),0),"Wrong Code in B3")))),0)</f>
        <v>0</v>
      </c>
      <c r="AJ63">
        <f ca="1">IF(AJ$1&gt;$G63,IF($B$15="he",IF($B$3="em",$H63*(1-EXP(-0.05599*(AJ$1-$G63)))*OFFSET('Exponential Model'!$I$72,($B$18-2000)+($G63-AJ$1),0),IF($B$3="dm",$H63*(1-EXP(-0.05599*(AJ$1-$G63)))*OFFSET('Dispersion Model'!$I$72,($B$18-2000)+($G63-AJ$1),0),IF($B$3="pm",$H63*(1-EXP(-0.05599*(AJ$1-$G63)))*OFFSET('Piston Model'!$I$72,($B$18-2000)+($G63-AJ$1),0),"Wrong Code in B3"))),IF($B$3="em",$H63*OFFSET('Exponential Model'!$I$72,($B$18-2000)+($G63-AJ$1),0),IF($B$3="dm",$H63*OFFSET('Dispersion Model'!$I$72,($B$18-2000)+($G63-AJ$1),0),IF($B$3="pm",$H63*OFFSET('Piston Model'!$I$72,($B$18-2000)+($G63-AJ$1),0),"Wrong Code in B3")))),0)</f>
        <v>0</v>
      </c>
      <c r="AK63">
        <f ca="1">IF(AK$1&gt;$G63,IF($B$15="he",IF($B$3="em",$H63*(1-EXP(-0.05599*(AK$1-$G63)))*OFFSET('Exponential Model'!$I$72,($B$18-2000)+($G63-AK$1),0),IF($B$3="dm",$H63*(1-EXP(-0.05599*(AK$1-$G63)))*OFFSET('Dispersion Model'!$I$72,($B$18-2000)+($G63-AK$1),0),IF($B$3="pm",$H63*(1-EXP(-0.05599*(AK$1-$G63)))*OFFSET('Piston Model'!$I$72,($B$18-2000)+($G63-AK$1),0),"Wrong Code in B3"))),IF($B$3="em",$H63*OFFSET('Exponential Model'!$I$72,($B$18-2000)+($G63-AK$1),0),IF($B$3="dm",$H63*OFFSET('Dispersion Model'!$I$72,($B$18-2000)+($G63-AK$1),0),IF($B$3="pm",$H63*OFFSET('Piston Model'!$I$72,($B$18-2000)+($G63-AK$1),0),"Wrong Code in B3")))),0)</f>
        <v>0</v>
      </c>
      <c r="AL63">
        <f ca="1">IF(AL$1&gt;$G63,IF($B$15="he",IF($B$3="em",$H63*(1-EXP(-0.05599*(AL$1-$G63)))*OFFSET('Exponential Model'!$I$72,($B$18-2000)+($G63-AL$1),0),IF($B$3="dm",$H63*(1-EXP(-0.05599*(AL$1-$G63)))*OFFSET('Dispersion Model'!$I$72,($B$18-2000)+($G63-AL$1),0),IF($B$3="pm",$H63*(1-EXP(-0.05599*(AL$1-$G63)))*OFFSET('Piston Model'!$I$72,($B$18-2000)+($G63-AL$1),0),"Wrong Code in B3"))),IF($B$3="em",$H63*OFFSET('Exponential Model'!$I$72,($B$18-2000)+($G63-AL$1),0),IF($B$3="dm",$H63*OFFSET('Dispersion Model'!$I$72,($B$18-2000)+($G63-AL$1),0),IF($B$3="pm",$H63*OFFSET('Piston Model'!$I$72,($B$18-2000)+($G63-AL$1),0),"Wrong Code in B3")))),0)</f>
        <v>0</v>
      </c>
      <c r="AM63">
        <f ca="1">IF(AM$1&gt;$G63,IF($B$15="he",IF($B$3="em",$H63*(1-EXP(-0.05599*(AM$1-$G63)))*OFFSET('Exponential Model'!$I$72,($B$18-2000)+($G63-AM$1),0),IF($B$3="dm",$H63*(1-EXP(-0.05599*(AM$1-$G63)))*OFFSET('Dispersion Model'!$I$72,($B$18-2000)+($G63-AM$1),0),IF($B$3="pm",$H63*(1-EXP(-0.05599*(AM$1-$G63)))*OFFSET('Piston Model'!$I$72,($B$18-2000)+($G63-AM$1),0),"Wrong Code in B3"))),IF($B$3="em",$H63*OFFSET('Exponential Model'!$I$72,($B$18-2000)+($G63-AM$1),0),IF($B$3="dm",$H63*OFFSET('Dispersion Model'!$I$72,($B$18-2000)+($G63-AM$1),0),IF($B$3="pm",$H63*OFFSET('Piston Model'!$I$72,($B$18-2000)+($G63-AM$1),0),"Wrong Code in B3")))),0)</f>
        <v>0</v>
      </c>
      <c r="AN63">
        <f ca="1">IF(AN$1&gt;$G63,IF($B$15="he",IF($B$3="em",$H63*(1-EXP(-0.05599*(AN$1-$G63)))*OFFSET('Exponential Model'!$I$72,($B$18-2000)+($G63-AN$1),0),IF($B$3="dm",$H63*(1-EXP(-0.05599*(AN$1-$G63)))*OFFSET('Dispersion Model'!$I$72,($B$18-2000)+($G63-AN$1),0),IF($B$3="pm",$H63*(1-EXP(-0.05599*(AN$1-$G63)))*OFFSET('Piston Model'!$I$72,($B$18-2000)+($G63-AN$1),0),"Wrong Code in B3"))),IF($B$3="em",$H63*OFFSET('Exponential Model'!$I$72,($B$18-2000)+($G63-AN$1),0),IF($B$3="dm",$H63*OFFSET('Dispersion Model'!$I$72,($B$18-2000)+($G63-AN$1),0),IF($B$3="pm",$H63*OFFSET('Piston Model'!$I$72,($B$18-2000)+($G63-AN$1),0),"Wrong Code in B3")))),0)</f>
        <v>0</v>
      </c>
      <c r="AO63">
        <f ca="1">IF(AO$1&gt;$G63,IF($B$15="he",IF($B$3="em",$H63*(1-EXP(-0.05599*(AO$1-$G63)))*OFFSET('Exponential Model'!$I$72,($B$18-2000)+($G63-AO$1),0),IF($B$3="dm",$H63*(1-EXP(-0.05599*(AO$1-$G63)))*OFFSET('Dispersion Model'!$I$72,($B$18-2000)+($G63-AO$1),0),IF($B$3="pm",$H63*(1-EXP(-0.05599*(AO$1-$G63)))*OFFSET('Piston Model'!$I$72,($B$18-2000)+($G63-AO$1),0),"Wrong Code in B3"))),IF($B$3="em",$H63*OFFSET('Exponential Model'!$I$72,($B$18-2000)+($G63-AO$1),0),IF($B$3="dm",$H63*OFFSET('Dispersion Model'!$I$72,($B$18-2000)+($G63-AO$1),0),IF($B$3="pm",$H63*OFFSET('Piston Model'!$I$72,($B$18-2000)+($G63-AO$1),0),"Wrong Code in B3")))),0)</f>
        <v>0</v>
      </c>
      <c r="AP63">
        <f ca="1">IF(AP$1&gt;$G63,IF($B$15="he",IF($B$3="em",$H63*(1-EXP(-0.05599*(AP$1-$G63)))*OFFSET('Exponential Model'!$I$72,($B$18-2000)+($G63-AP$1),0),IF($B$3="dm",$H63*(1-EXP(-0.05599*(AP$1-$G63)))*OFFSET('Dispersion Model'!$I$72,($B$18-2000)+($G63-AP$1),0),IF($B$3="pm",$H63*(1-EXP(-0.05599*(AP$1-$G63)))*OFFSET('Piston Model'!$I$72,($B$18-2000)+($G63-AP$1),0),"Wrong Code in B3"))),IF($B$3="em",$H63*OFFSET('Exponential Model'!$I$72,($B$18-2000)+($G63-AP$1),0),IF($B$3="dm",$H63*OFFSET('Dispersion Model'!$I$72,($B$18-2000)+($G63-AP$1),0),IF($B$3="pm",$H63*OFFSET('Piston Model'!$I$72,($B$18-2000)+($G63-AP$1),0),"Wrong Code in B3")))),0)</f>
        <v>0</v>
      </c>
      <c r="AQ63">
        <f ca="1">IF(AQ$1&gt;$G63,IF($B$15="he",IF($B$3="em",$H63*(1-EXP(-0.05599*(AQ$1-$G63)))*OFFSET('Exponential Model'!$I$72,($B$18-2000)+($G63-AQ$1),0),IF($B$3="dm",$H63*(1-EXP(-0.05599*(AQ$1-$G63)))*OFFSET('Dispersion Model'!$I$72,($B$18-2000)+($G63-AQ$1),0),IF($B$3="pm",$H63*(1-EXP(-0.05599*(AQ$1-$G63)))*OFFSET('Piston Model'!$I$72,($B$18-2000)+($G63-AQ$1),0),"Wrong Code in B3"))),IF($B$3="em",$H63*OFFSET('Exponential Model'!$I$72,($B$18-2000)+($G63-AQ$1),0),IF($B$3="dm",$H63*OFFSET('Dispersion Model'!$I$72,($B$18-2000)+($G63-AQ$1),0),IF($B$3="pm",$H63*OFFSET('Piston Model'!$I$72,($B$18-2000)+($G63-AQ$1),0),"Wrong Code in B3")))),0)</f>
        <v>0</v>
      </c>
      <c r="AR63">
        <f ca="1">IF(AR$1&gt;$G63,IF($B$15="he",IF($B$3="em",$H63*(1-EXP(-0.05599*(AR$1-$G63)))*OFFSET('Exponential Model'!$I$72,($B$18-2000)+($G63-AR$1),0),IF($B$3="dm",$H63*(1-EXP(-0.05599*(AR$1-$G63)))*OFFSET('Dispersion Model'!$I$72,($B$18-2000)+($G63-AR$1),0),IF($B$3="pm",$H63*(1-EXP(-0.05599*(AR$1-$G63)))*OFFSET('Piston Model'!$I$72,($B$18-2000)+($G63-AR$1),0),"Wrong Code in B3"))),IF($B$3="em",$H63*OFFSET('Exponential Model'!$I$72,($B$18-2000)+($G63-AR$1),0),IF($B$3="dm",$H63*OFFSET('Dispersion Model'!$I$72,($B$18-2000)+($G63-AR$1),0),IF($B$3="pm",$H63*OFFSET('Piston Model'!$I$72,($B$18-2000)+($G63-AR$1),0),"Wrong Code in B3")))),0)</f>
        <v>0</v>
      </c>
      <c r="AS63">
        <f ca="1">IF(AS$1&gt;$G63,IF($B$15="he",IF($B$3="em",$H63*(1-EXP(-0.05599*(AS$1-$G63)))*OFFSET('Exponential Model'!$I$72,($B$18-2000)+($G63-AS$1),0),IF($B$3="dm",$H63*(1-EXP(-0.05599*(AS$1-$G63)))*OFFSET('Dispersion Model'!$I$72,($B$18-2000)+($G63-AS$1),0),IF($B$3="pm",$H63*(1-EXP(-0.05599*(AS$1-$G63)))*OFFSET('Piston Model'!$I$72,($B$18-2000)+($G63-AS$1),0),"Wrong Code in B3"))),IF($B$3="em",$H63*OFFSET('Exponential Model'!$I$72,($B$18-2000)+($G63-AS$1),0),IF($B$3="dm",$H63*OFFSET('Dispersion Model'!$I$72,($B$18-2000)+($G63-AS$1),0),IF($B$3="pm",$H63*OFFSET('Piston Model'!$I$72,($B$18-2000)+($G63-AS$1),0),"Wrong Code in B3")))),0)</f>
        <v>0</v>
      </c>
      <c r="AT63">
        <f ca="1">IF(AT$1&gt;$G63,IF($B$15="he",IF($B$3="em",$H63*(1-EXP(-0.05599*(AT$1-$G63)))*OFFSET('Exponential Model'!$I$72,($B$18-2000)+($G63-AT$1),0),IF($B$3="dm",$H63*(1-EXP(-0.05599*(AT$1-$G63)))*OFFSET('Dispersion Model'!$I$72,($B$18-2000)+($G63-AT$1),0),IF($B$3="pm",$H63*(1-EXP(-0.05599*(AT$1-$G63)))*OFFSET('Piston Model'!$I$72,($B$18-2000)+($G63-AT$1),0),"Wrong Code in B3"))),IF($B$3="em",$H63*OFFSET('Exponential Model'!$I$72,($B$18-2000)+($G63-AT$1),0),IF($B$3="dm",$H63*OFFSET('Dispersion Model'!$I$72,($B$18-2000)+($G63-AT$1),0),IF($B$3="pm",$H63*OFFSET('Piston Model'!$I$72,($B$18-2000)+($G63-AT$1),0),"Wrong Code in B3")))),0)</f>
        <v>0</v>
      </c>
      <c r="AU63">
        <f ca="1">IF(AU$1&gt;$G63,IF($B$15="he",IF($B$3="em",$H63*(1-EXP(-0.05599*(AU$1-$G63)))*OFFSET('Exponential Model'!$I$72,($B$18-2000)+($G63-AU$1),0),IF($B$3="dm",$H63*(1-EXP(-0.05599*(AU$1-$G63)))*OFFSET('Dispersion Model'!$I$72,($B$18-2000)+($G63-AU$1),0),IF($B$3="pm",$H63*(1-EXP(-0.05599*(AU$1-$G63)))*OFFSET('Piston Model'!$I$72,($B$18-2000)+($G63-AU$1),0),"Wrong Code in B3"))),IF($B$3="em",$H63*OFFSET('Exponential Model'!$I$72,($B$18-2000)+($G63-AU$1),0),IF($B$3="dm",$H63*OFFSET('Dispersion Model'!$I$72,($B$18-2000)+($G63-AU$1),0),IF($B$3="pm",$H63*OFFSET('Piston Model'!$I$72,($B$18-2000)+($G63-AU$1),0),"Wrong Code in B3")))),0)</f>
        <v>0</v>
      </c>
      <c r="AV63">
        <f ca="1">IF(AV$1&gt;$G63,IF($B$15="he",IF($B$3="em",$H63*(1-EXP(-0.05599*(AV$1-$G63)))*OFFSET('Exponential Model'!$I$72,($B$18-2000)+($G63-AV$1),0),IF($B$3="dm",$H63*(1-EXP(-0.05599*(AV$1-$G63)))*OFFSET('Dispersion Model'!$I$72,($B$18-2000)+($G63-AV$1),0),IF($B$3="pm",$H63*(1-EXP(-0.05599*(AV$1-$G63)))*OFFSET('Piston Model'!$I$72,($B$18-2000)+($G63-AV$1),0),"Wrong Code in B3"))),IF($B$3="em",$H63*OFFSET('Exponential Model'!$I$72,($B$18-2000)+($G63-AV$1),0),IF($B$3="dm",$H63*OFFSET('Dispersion Model'!$I$72,($B$18-2000)+($G63-AV$1),0),IF($B$3="pm",$H63*OFFSET('Piston Model'!$I$72,($B$18-2000)+($G63-AV$1),0),"Wrong Code in B3")))),0)</f>
        <v>0</v>
      </c>
      <c r="AW63">
        <f ca="1">IF(AW$1&gt;$G63,IF($B$15="he",IF($B$3="em",$H63*(1-EXP(-0.05599*(AW$1-$G63)))*OFFSET('Exponential Model'!$I$72,($B$18-2000)+($G63-AW$1),0),IF($B$3="dm",$H63*(1-EXP(-0.05599*(AW$1-$G63)))*OFFSET('Dispersion Model'!$I$72,($B$18-2000)+($G63-AW$1),0),IF($B$3="pm",$H63*(1-EXP(-0.05599*(AW$1-$G63)))*OFFSET('Piston Model'!$I$72,($B$18-2000)+($G63-AW$1),0),"Wrong Code in B3"))),IF($B$3="em",$H63*OFFSET('Exponential Model'!$I$72,($B$18-2000)+($G63-AW$1),0),IF($B$3="dm",$H63*OFFSET('Dispersion Model'!$I$72,($B$18-2000)+($G63-AW$1),0),IF($B$3="pm",$H63*OFFSET('Piston Model'!$I$72,($B$18-2000)+($G63-AW$1),0),"Wrong Code in B3")))),0)</f>
        <v>0</v>
      </c>
      <c r="AX63">
        <f ca="1">IF(AX$1&gt;$G63,IF($B$15="he",IF($B$3="em",$H63*(1-EXP(-0.05599*(AX$1-$G63)))*OFFSET('Exponential Model'!$I$72,($B$18-2000)+($G63-AX$1),0),IF($B$3="dm",$H63*(1-EXP(-0.05599*(AX$1-$G63)))*OFFSET('Dispersion Model'!$I$72,($B$18-2000)+($G63-AX$1),0),IF($B$3="pm",$H63*(1-EXP(-0.05599*(AX$1-$G63)))*OFFSET('Piston Model'!$I$72,($B$18-2000)+($G63-AX$1),0),"Wrong Code in B3"))),IF($B$3="em",$H63*OFFSET('Exponential Model'!$I$72,($B$18-2000)+($G63-AX$1),0),IF($B$3="dm",$H63*OFFSET('Dispersion Model'!$I$72,($B$18-2000)+($G63-AX$1),0),IF($B$3="pm",$H63*OFFSET('Piston Model'!$I$72,($B$18-2000)+($G63-AX$1),0),"Wrong Code in B3")))),0)</f>
        <v>0</v>
      </c>
      <c r="AY63">
        <f ca="1">IF(AY$1&gt;$G63,IF($B$15="he",IF($B$3="em",$H63*(1-EXP(-0.05599*(AY$1-$G63)))*OFFSET('Exponential Model'!$I$72,($B$18-2000)+($G63-AY$1),0),IF($B$3="dm",$H63*(1-EXP(-0.05599*(AY$1-$G63)))*OFFSET('Dispersion Model'!$I$72,($B$18-2000)+($G63-AY$1),0),IF($B$3="pm",$H63*(1-EXP(-0.05599*(AY$1-$G63)))*OFFSET('Piston Model'!$I$72,($B$18-2000)+($G63-AY$1),0),"Wrong Code in B3"))),IF($B$3="em",$H63*OFFSET('Exponential Model'!$I$72,($B$18-2000)+($G63-AY$1),0),IF($B$3="dm",$H63*OFFSET('Dispersion Model'!$I$72,($B$18-2000)+($G63-AY$1),0),IF($B$3="pm",$H63*OFFSET('Piston Model'!$I$72,($B$18-2000)+($G63-AY$1),0),"Wrong Code in B3")))),0)</f>
        <v>0</v>
      </c>
      <c r="AZ63">
        <f ca="1">IF(AZ$1&gt;$G63,IF($B$15="he",IF($B$3="em",$H63*(1-EXP(-0.05599*(AZ$1-$G63)))*OFFSET('Exponential Model'!$I$72,($B$18-2000)+($G63-AZ$1),0),IF($B$3="dm",$H63*(1-EXP(-0.05599*(AZ$1-$G63)))*OFFSET('Dispersion Model'!$I$72,($B$18-2000)+($G63-AZ$1),0),IF($B$3="pm",$H63*(1-EXP(-0.05599*(AZ$1-$G63)))*OFFSET('Piston Model'!$I$72,($B$18-2000)+($G63-AZ$1),0),"Wrong Code in B3"))),IF($B$3="em",$H63*OFFSET('Exponential Model'!$I$72,($B$18-2000)+($G63-AZ$1),0),IF($B$3="dm",$H63*OFFSET('Dispersion Model'!$I$72,($B$18-2000)+($G63-AZ$1),0),IF($B$3="pm",$H63*OFFSET('Piston Model'!$I$72,($B$18-2000)+($G63-AZ$1),0),"Wrong Code in B3")))),0)</f>
        <v>0</v>
      </c>
      <c r="BA63">
        <f ca="1">IF(BA$1&gt;$G63,IF($B$15="he",IF($B$3="em",$H63*(1-EXP(-0.05599*(BA$1-$G63)))*OFFSET('Exponential Model'!$I$72,($B$18-2000)+($G63-BA$1),0),IF($B$3="dm",$H63*(1-EXP(-0.05599*(BA$1-$G63)))*OFFSET('Dispersion Model'!$I$72,($B$18-2000)+($G63-BA$1),0),IF($B$3="pm",$H63*(1-EXP(-0.05599*(BA$1-$G63)))*OFFSET('Piston Model'!$I$72,($B$18-2000)+($G63-BA$1),0),"Wrong Code in B3"))),IF($B$3="em",$H63*OFFSET('Exponential Model'!$I$72,($B$18-2000)+($G63-BA$1),0),IF($B$3="dm",$H63*OFFSET('Dispersion Model'!$I$72,($B$18-2000)+($G63-BA$1),0),IF($B$3="pm",$H63*OFFSET('Piston Model'!$I$72,($B$18-2000)+($G63-BA$1),0),"Wrong Code in B3")))),0)</f>
        <v>0</v>
      </c>
      <c r="BB63">
        <f ca="1">IF(BB$1&gt;$G63,IF($B$15="he",IF($B$3="em",$H63*(1-EXP(-0.05599*(BB$1-$G63)))*OFFSET('Exponential Model'!$I$72,($B$18-2000)+($G63-BB$1),0),IF($B$3="dm",$H63*(1-EXP(-0.05599*(BB$1-$G63)))*OFFSET('Dispersion Model'!$I$72,($B$18-2000)+($G63-BB$1),0),IF($B$3="pm",$H63*(1-EXP(-0.05599*(BB$1-$G63)))*OFFSET('Piston Model'!$I$72,($B$18-2000)+($G63-BB$1),0),"Wrong Code in B3"))),IF($B$3="em",$H63*OFFSET('Exponential Model'!$I$72,($B$18-2000)+($G63-BB$1),0),IF($B$3="dm",$H63*OFFSET('Dispersion Model'!$I$72,($B$18-2000)+($G63-BB$1),0),IF($B$3="pm",$H63*OFFSET('Piston Model'!$I$72,($B$18-2000)+($G63-BB$1),0),"Wrong Code in B3")))),0)</f>
        <v>0</v>
      </c>
      <c r="BC63">
        <f ca="1">IF(BC$1&gt;$G63,IF($B$15="he",IF($B$3="em",$H63*(1-EXP(-0.05599*(BC$1-$G63)))*OFFSET('Exponential Model'!$I$72,($B$18-2000)+($G63-BC$1),0),IF($B$3="dm",$H63*(1-EXP(-0.05599*(BC$1-$G63)))*OFFSET('Dispersion Model'!$I$72,($B$18-2000)+($G63-BC$1),0),IF($B$3="pm",$H63*(1-EXP(-0.05599*(BC$1-$G63)))*OFFSET('Piston Model'!$I$72,($B$18-2000)+($G63-BC$1),0),"Wrong Code in B3"))),IF($B$3="em",$H63*OFFSET('Exponential Model'!$I$72,($B$18-2000)+($G63-BC$1),0),IF($B$3="dm",$H63*OFFSET('Dispersion Model'!$I$72,($B$18-2000)+($G63-BC$1),0),IF($B$3="pm",$H63*OFFSET('Piston Model'!$I$72,($B$18-2000)+($G63-BC$1),0),"Wrong Code in B3")))),0)</f>
        <v>0</v>
      </c>
      <c r="BD63">
        <f ca="1">IF(BD$1&gt;$G63,IF($B$15="he",IF($B$3="em",$H63*(1-EXP(-0.05599*(BD$1-$G63)))*OFFSET('Exponential Model'!$I$72,($B$18-2000)+($G63-BD$1),0),IF($B$3="dm",$H63*(1-EXP(-0.05599*(BD$1-$G63)))*OFFSET('Dispersion Model'!$I$72,($B$18-2000)+($G63-BD$1),0),IF($B$3="pm",$H63*(1-EXP(-0.05599*(BD$1-$G63)))*OFFSET('Piston Model'!$I$72,($B$18-2000)+($G63-BD$1),0),"Wrong Code in B3"))),IF($B$3="em",$H63*OFFSET('Exponential Model'!$I$72,($B$18-2000)+($G63-BD$1),0),IF($B$3="dm",$H63*OFFSET('Dispersion Model'!$I$72,($B$18-2000)+($G63-BD$1),0),IF($B$3="pm",$H63*OFFSET('Piston Model'!$I$72,($B$18-2000)+($G63-BD$1),0),"Wrong Code in B3")))),0)</f>
        <v>0</v>
      </c>
      <c r="BE63">
        <f ca="1">IF(BE$1&gt;$G63,IF($B$15="he",IF($B$3="em",$H63*(1-EXP(-0.05599*(BE$1-$G63)))*OFFSET('Exponential Model'!$I$72,($B$18-2000)+($G63-BE$1),0),IF($B$3="dm",$H63*(1-EXP(-0.05599*(BE$1-$G63)))*OFFSET('Dispersion Model'!$I$72,($B$18-2000)+($G63-BE$1),0),IF($B$3="pm",$H63*(1-EXP(-0.05599*(BE$1-$G63)))*OFFSET('Piston Model'!$I$72,($B$18-2000)+($G63-BE$1),0),"Wrong Code in B3"))),IF($B$3="em",$H63*OFFSET('Exponential Model'!$I$72,($B$18-2000)+($G63-BE$1),0),IF($B$3="dm",$H63*OFFSET('Dispersion Model'!$I$72,($B$18-2000)+($G63-BE$1),0),IF($B$3="pm",$H63*OFFSET('Piston Model'!$I$72,($B$18-2000)+($G63-BE$1),0),"Wrong Code in B3")))),0)</f>
        <v>0</v>
      </c>
      <c r="BF63">
        <f ca="1">IF(BF$1&gt;$G63,IF($B$15="he",IF($B$3="em",$H63*(1-EXP(-0.05599*(BF$1-$G63)))*OFFSET('Exponential Model'!$I$72,($B$18-2000)+($G63-BF$1),0),IF($B$3="dm",$H63*(1-EXP(-0.05599*(BF$1-$G63)))*OFFSET('Dispersion Model'!$I$72,($B$18-2000)+($G63-BF$1),0),IF($B$3="pm",$H63*(1-EXP(-0.05599*(BF$1-$G63)))*OFFSET('Piston Model'!$I$72,($B$18-2000)+($G63-BF$1),0),"Wrong Code in B3"))),IF($B$3="em",$H63*OFFSET('Exponential Model'!$I$72,($B$18-2000)+($G63-BF$1),0),IF($B$3="dm",$H63*OFFSET('Dispersion Model'!$I$72,($B$18-2000)+($G63-BF$1),0),IF($B$3="pm",$H63*OFFSET('Piston Model'!$I$72,($B$18-2000)+($G63-BF$1),0),"Wrong Code in B3")))),0)</f>
        <v>0</v>
      </c>
      <c r="BG63">
        <f ca="1">IF(BG$1&gt;$G63,IF($B$15="he",IF($B$3="em",$H63*(1-EXP(-0.05599*(BG$1-$G63)))*OFFSET('Exponential Model'!$I$72,($B$18-2000)+($G63-BG$1),0),IF($B$3="dm",$H63*(1-EXP(-0.05599*(BG$1-$G63)))*OFFSET('Dispersion Model'!$I$72,($B$18-2000)+($G63-BG$1),0),IF($B$3="pm",$H63*(1-EXP(-0.05599*(BG$1-$G63)))*OFFSET('Piston Model'!$I$72,($B$18-2000)+($G63-BG$1),0),"Wrong Code in B3"))),IF($B$3="em",$H63*OFFSET('Exponential Model'!$I$72,($B$18-2000)+($G63-BG$1),0),IF($B$3="dm",$H63*OFFSET('Dispersion Model'!$I$72,($B$18-2000)+($G63-BG$1),0),IF($B$3="pm",$H63*OFFSET('Piston Model'!$I$72,($B$18-2000)+($G63-BG$1),0),"Wrong Code in B3")))),0)</f>
        <v>0</v>
      </c>
    </row>
    <row r="64" spans="7:59" x14ac:dyDescent="0.15">
      <c r="G64">
        <v>1992</v>
      </c>
      <c r="H64">
        <f>IF($B$15="tr",'Tritium Input'!H73,IF($B$15="cfc",'CFC Input'!H73,IF($B$15="kr",'85Kr Input'!H73,IF($B$15="he",'Tritium Input'!H73,"Wrong Code in B12!"))))</f>
        <v>507</v>
      </c>
      <c r="I64">
        <f ca="1">IF(I$1&gt;$G64,IF($B$15="he",IF($B$3="em",$H64*(1-EXP(-0.05599*(I$1-$G64)))*OFFSET('Exponential Model'!$I$72,($B$18-2000)+($G64-I$1),0),IF($B$3="dm",$H64*(1-EXP(-0.05599*(I$1-$G64)))*OFFSET('Dispersion Model'!$I$72,($B$18-2000)+($G64-I$1),0),IF($B$3="pm",$H64*(1-EXP(-0.05599*(I$1-$G64)))*OFFSET('Piston Model'!$I$72,($B$18-2000)+($G64-I$1),0),"Wrong Code in B3"))),IF($B$3="em",$H64*OFFSET('Exponential Model'!$I$72,($B$18-2000)+($G64-I$1),0),IF($B$3="dm",$H64*OFFSET('Dispersion Model'!$I$72,($B$18-2000)+($G64-I$1),0),IF($B$3="pm",$H64*OFFSET('Piston Model'!$I$72,($B$18-2000)+($G64-I$1),0),"Wrong Code in B3")))),0)</f>
        <v>0</v>
      </c>
      <c r="J64">
        <f ca="1">IF(J$1&gt;$G64,IF($B$15="he",IF($B$3="em",$H64*(1-EXP(-0.05599*(J$1-$G64)))*OFFSET('Exponential Model'!$I$72,($B$18-2000)+($G64-J$1),0),IF($B$3="dm",$H64*(1-EXP(-0.05599*(J$1-$G64)))*OFFSET('Dispersion Model'!$I$72,($B$18-2000)+($G64-J$1),0),IF($B$3="pm",$H64*(1-EXP(-0.05599*(J$1-$G64)))*OFFSET('Piston Model'!$I$72,($B$18-2000)+($G64-J$1),0),"Wrong Code in B3"))),IF($B$3="em",$H64*OFFSET('Exponential Model'!$I$72,($B$18-2000)+($G64-J$1),0),IF($B$3="dm",$H64*OFFSET('Dispersion Model'!$I$72,($B$18-2000)+($G64-J$1),0),IF($B$3="pm",$H64*OFFSET('Piston Model'!$I$72,($B$18-2000)+($G64-J$1),0),"Wrong Code in B3")))),0)</f>
        <v>0</v>
      </c>
      <c r="K64">
        <f ca="1">IF(K$1&gt;$G64,IF($B$15="he",IF($B$3="em",$H64*(1-EXP(-0.05599*(K$1-$G64)))*OFFSET('Exponential Model'!$I$72,($B$18-2000)+($G64-K$1),0),IF($B$3="dm",$H64*(1-EXP(-0.05599*(K$1-$G64)))*OFFSET('Dispersion Model'!$I$72,($B$18-2000)+($G64-K$1),0),IF($B$3="pm",$H64*(1-EXP(-0.05599*(K$1-$G64)))*OFFSET('Piston Model'!$I$72,($B$18-2000)+($G64-K$1),0),"Wrong Code in B3"))),IF($B$3="em",$H64*OFFSET('Exponential Model'!$I$72,($B$18-2000)+($G64-K$1),0),IF($B$3="dm",$H64*OFFSET('Dispersion Model'!$I$72,($B$18-2000)+($G64-K$1),0),IF($B$3="pm",$H64*OFFSET('Piston Model'!$I$72,($B$18-2000)+($G64-K$1),0),"Wrong Code in B3")))),0)</f>
        <v>0</v>
      </c>
      <c r="L64">
        <f ca="1">IF(L$1&gt;$G64,IF($B$15="he",IF($B$3="em",$H64*(1-EXP(-0.05599*(L$1-$G64)))*OFFSET('Exponential Model'!$I$72,($B$18-2000)+($G64-L$1),0),IF($B$3="dm",$H64*(1-EXP(-0.05599*(L$1-$G64)))*OFFSET('Dispersion Model'!$I$72,($B$18-2000)+($G64-L$1),0),IF($B$3="pm",$H64*(1-EXP(-0.05599*(L$1-$G64)))*OFFSET('Piston Model'!$I$72,($B$18-2000)+($G64-L$1),0),"Wrong Code in B3"))),IF($B$3="em",$H64*OFFSET('Exponential Model'!$I$72,($B$18-2000)+($G64-L$1),0),IF($B$3="dm",$H64*OFFSET('Dispersion Model'!$I$72,($B$18-2000)+($G64-L$1),0),IF($B$3="pm",$H64*OFFSET('Piston Model'!$I$72,($B$18-2000)+($G64-L$1),0),"Wrong Code in B3")))),0)</f>
        <v>0</v>
      </c>
      <c r="M64">
        <f ca="1">IF(M$1&gt;$G64,IF($B$15="he",IF($B$3="em",$H64*(1-EXP(-0.05599*(M$1-$G64)))*OFFSET('Exponential Model'!$I$72,($B$18-2000)+($G64-M$1),0),IF($B$3="dm",$H64*(1-EXP(-0.05599*(M$1-$G64)))*OFFSET('Dispersion Model'!$I$72,($B$18-2000)+($G64-M$1),0),IF($B$3="pm",$H64*(1-EXP(-0.05599*(M$1-$G64)))*OFFSET('Piston Model'!$I$72,($B$18-2000)+($G64-M$1),0),"Wrong Code in B3"))),IF($B$3="em",$H64*OFFSET('Exponential Model'!$I$72,($B$18-2000)+($G64-M$1),0),IF($B$3="dm",$H64*OFFSET('Dispersion Model'!$I$72,($B$18-2000)+($G64-M$1),0),IF($B$3="pm",$H64*OFFSET('Piston Model'!$I$72,($B$18-2000)+($G64-M$1),0),"Wrong Code in B3")))),0)</f>
        <v>0</v>
      </c>
      <c r="N64">
        <f ca="1">IF(N$1&gt;$G64,IF($B$15="he",IF($B$3="em",$H64*(1-EXP(-0.05599*(N$1-$G64)))*OFFSET('Exponential Model'!$I$72,($B$18-2000)+($G64-N$1),0),IF($B$3="dm",$H64*(1-EXP(-0.05599*(N$1-$G64)))*OFFSET('Dispersion Model'!$I$72,($B$18-2000)+($G64-N$1),0),IF($B$3="pm",$H64*(1-EXP(-0.05599*(N$1-$G64)))*OFFSET('Piston Model'!$I$72,($B$18-2000)+($G64-N$1),0),"Wrong Code in B3"))),IF($B$3="em",$H64*OFFSET('Exponential Model'!$I$72,($B$18-2000)+($G64-N$1),0),IF($B$3="dm",$H64*OFFSET('Dispersion Model'!$I$72,($B$18-2000)+($G64-N$1),0),IF($B$3="pm",$H64*OFFSET('Piston Model'!$I$72,($B$18-2000)+($G64-N$1),0),"Wrong Code in B3")))),0)</f>
        <v>0</v>
      </c>
      <c r="O64">
        <f ca="1">IF(O$1&gt;$G64,IF($B$15="he",IF($B$3="em",$H64*(1-EXP(-0.05599*(O$1-$G64)))*OFFSET('Exponential Model'!$I$72,($B$18-2000)+($G64-O$1),0),IF($B$3="dm",$H64*(1-EXP(-0.05599*(O$1-$G64)))*OFFSET('Dispersion Model'!$I$72,($B$18-2000)+($G64-O$1),0),IF($B$3="pm",$H64*(1-EXP(-0.05599*(O$1-$G64)))*OFFSET('Piston Model'!$I$72,($B$18-2000)+($G64-O$1),0),"Wrong Code in B3"))),IF($B$3="em",$H64*OFFSET('Exponential Model'!$I$72,($B$18-2000)+($G64-O$1),0),IF($B$3="dm",$H64*OFFSET('Dispersion Model'!$I$72,($B$18-2000)+($G64-O$1),0),IF($B$3="pm",$H64*OFFSET('Piston Model'!$I$72,($B$18-2000)+($G64-O$1),0),"Wrong Code in B3")))),0)</f>
        <v>0</v>
      </c>
      <c r="P64">
        <f ca="1">IF(P$1&gt;$G64,IF($B$15="he",IF($B$3="em",$H64*(1-EXP(-0.05599*(P$1-$G64)))*OFFSET('Exponential Model'!$I$72,($B$18-2000)+($G64-P$1),0),IF($B$3="dm",$H64*(1-EXP(-0.05599*(P$1-$G64)))*OFFSET('Dispersion Model'!$I$72,($B$18-2000)+($G64-P$1),0),IF($B$3="pm",$H64*(1-EXP(-0.05599*(P$1-$G64)))*OFFSET('Piston Model'!$I$72,($B$18-2000)+($G64-P$1),0),"Wrong Code in B3"))),IF($B$3="em",$H64*OFFSET('Exponential Model'!$I$72,($B$18-2000)+($G64-P$1),0),IF($B$3="dm",$H64*OFFSET('Dispersion Model'!$I$72,($B$18-2000)+($G64-P$1),0),IF($B$3="pm",$H64*OFFSET('Piston Model'!$I$72,($B$18-2000)+($G64-P$1),0),"Wrong Code in B3")))),0)</f>
        <v>0</v>
      </c>
      <c r="Q64">
        <f ca="1">IF(Q$1&gt;$G64,IF($B$15="he",IF($B$3="em",$H64*(1-EXP(-0.05599*(Q$1-$G64)))*OFFSET('Exponential Model'!$I$72,($B$18-2000)+($G64-Q$1),0),IF($B$3="dm",$H64*(1-EXP(-0.05599*(Q$1-$G64)))*OFFSET('Dispersion Model'!$I$72,($B$18-2000)+($G64-Q$1),0),IF($B$3="pm",$H64*(1-EXP(-0.05599*(Q$1-$G64)))*OFFSET('Piston Model'!$I$72,($B$18-2000)+($G64-Q$1),0),"Wrong Code in B3"))),IF($B$3="em",$H64*OFFSET('Exponential Model'!$I$72,($B$18-2000)+($G64-Q$1),0),IF($B$3="dm",$H64*OFFSET('Dispersion Model'!$I$72,($B$18-2000)+($G64-Q$1),0),IF($B$3="pm",$H64*OFFSET('Piston Model'!$I$72,($B$18-2000)+($G64-Q$1),0),"Wrong Code in B3")))),0)</f>
        <v>0</v>
      </c>
      <c r="R64">
        <f ca="1">IF(R$1&gt;$G64,IF($B$15="he",IF($B$3="em",$H64*(1-EXP(-0.05599*(R$1-$G64)))*OFFSET('Exponential Model'!$I$72,($B$18-2000)+($G64-R$1),0),IF($B$3="dm",$H64*(1-EXP(-0.05599*(R$1-$G64)))*OFFSET('Dispersion Model'!$I$72,($B$18-2000)+($G64-R$1),0),IF($B$3="pm",$H64*(1-EXP(-0.05599*(R$1-$G64)))*OFFSET('Piston Model'!$I$72,($B$18-2000)+($G64-R$1),0),"Wrong Code in B3"))),IF($B$3="em",$H64*OFFSET('Exponential Model'!$I$72,($B$18-2000)+($G64-R$1),0),IF($B$3="dm",$H64*OFFSET('Dispersion Model'!$I$72,($B$18-2000)+($G64-R$1),0),IF($B$3="pm",$H64*OFFSET('Piston Model'!$I$72,($B$18-2000)+($G64-R$1),0),"Wrong Code in B3")))),0)</f>
        <v>0</v>
      </c>
      <c r="S64">
        <f ca="1">IF(S$1&gt;$G64,IF($B$15="he",IF($B$3="em",$H64*(1-EXP(-0.05599*(S$1-$G64)))*OFFSET('Exponential Model'!$I$72,($B$18-2000)+($G64-S$1),0),IF($B$3="dm",$H64*(1-EXP(-0.05599*(S$1-$G64)))*OFFSET('Dispersion Model'!$I$72,($B$18-2000)+($G64-S$1),0),IF($B$3="pm",$H64*(1-EXP(-0.05599*(S$1-$G64)))*OFFSET('Piston Model'!$I$72,($B$18-2000)+($G64-S$1),0),"Wrong Code in B3"))),IF($B$3="em",$H64*OFFSET('Exponential Model'!$I$72,($B$18-2000)+($G64-S$1),0),IF($B$3="dm",$H64*OFFSET('Dispersion Model'!$I$72,($B$18-2000)+($G64-S$1),0),IF($B$3="pm",$H64*OFFSET('Piston Model'!$I$72,($B$18-2000)+($G64-S$1),0),"Wrong Code in B3")))),0)</f>
        <v>0</v>
      </c>
      <c r="T64">
        <f ca="1">IF(T$1&gt;$G64,IF($B$15="he",IF($B$3="em",$H64*(1-EXP(-0.05599*(T$1-$G64)))*OFFSET('Exponential Model'!$I$72,($B$18-2000)+($G64-T$1),0),IF($B$3="dm",$H64*(1-EXP(-0.05599*(T$1-$G64)))*OFFSET('Dispersion Model'!$I$72,($B$18-2000)+($G64-T$1),0),IF($B$3="pm",$H64*(1-EXP(-0.05599*(T$1-$G64)))*OFFSET('Piston Model'!$I$72,($B$18-2000)+($G64-T$1),0),"Wrong Code in B3"))),IF($B$3="em",$H64*OFFSET('Exponential Model'!$I$72,($B$18-2000)+($G64-T$1),0),IF($B$3="dm",$H64*OFFSET('Dispersion Model'!$I$72,($B$18-2000)+($G64-T$1),0),IF($B$3="pm",$H64*OFFSET('Piston Model'!$I$72,($B$18-2000)+($G64-T$1),0),"Wrong Code in B3")))),0)</f>
        <v>0</v>
      </c>
      <c r="U64">
        <f ca="1">IF(U$1&gt;$G64,IF($B$15="he",IF($B$3="em",$H64*(1-EXP(-0.05599*(U$1-$G64)))*OFFSET('Exponential Model'!$I$72,($B$18-2000)+($G64-U$1),0),IF($B$3="dm",$H64*(1-EXP(-0.05599*(U$1-$G64)))*OFFSET('Dispersion Model'!$I$72,($B$18-2000)+($G64-U$1),0),IF($B$3="pm",$H64*(1-EXP(-0.05599*(U$1-$G64)))*OFFSET('Piston Model'!$I$72,($B$18-2000)+($G64-U$1),0),"Wrong Code in B3"))),IF($B$3="em",$H64*OFFSET('Exponential Model'!$I$72,($B$18-2000)+($G64-U$1),0),IF($B$3="dm",$H64*OFFSET('Dispersion Model'!$I$72,($B$18-2000)+($G64-U$1),0),IF($B$3="pm",$H64*OFFSET('Piston Model'!$I$72,($B$18-2000)+($G64-U$1),0),"Wrong Code in B3")))),0)</f>
        <v>0</v>
      </c>
      <c r="V64">
        <f ca="1">IF(V$1&gt;$G64,IF($B$15="he",IF($B$3="em",$H64*(1-EXP(-0.05599*(V$1-$G64)))*OFFSET('Exponential Model'!$I$72,($B$18-2000)+($G64-V$1),0),IF($B$3="dm",$H64*(1-EXP(-0.05599*(V$1-$G64)))*OFFSET('Dispersion Model'!$I$72,($B$18-2000)+($G64-V$1),0),IF($B$3="pm",$H64*(1-EXP(-0.05599*(V$1-$G64)))*OFFSET('Piston Model'!$I$72,($B$18-2000)+($G64-V$1),0),"Wrong Code in B3"))),IF($B$3="em",$H64*OFFSET('Exponential Model'!$I$72,($B$18-2000)+($G64-V$1),0),IF($B$3="dm",$H64*OFFSET('Dispersion Model'!$I$72,($B$18-2000)+($G64-V$1),0),IF($B$3="pm",$H64*OFFSET('Piston Model'!$I$72,($B$18-2000)+($G64-V$1),0),"Wrong Code in B3")))),0)</f>
        <v>0</v>
      </c>
      <c r="W64">
        <f ca="1">IF(W$1&gt;$G64,IF($B$15="he",IF($B$3="em",$H64*(1-EXP(-0.05599*(W$1-$G64)))*OFFSET('Exponential Model'!$I$72,($B$18-2000)+($G64-W$1),0),IF($B$3="dm",$H64*(1-EXP(-0.05599*(W$1-$G64)))*OFFSET('Dispersion Model'!$I$72,($B$18-2000)+($G64-W$1),0),IF($B$3="pm",$H64*(1-EXP(-0.05599*(W$1-$G64)))*OFFSET('Piston Model'!$I$72,($B$18-2000)+($G64-W$1),0),"Wrong Code in B3"))),IF($B$3="em",$H64*OFFSET('Exponential Model'!$I$72,($B$18-2000)+($G64-W$1),0),IF($B$3="dm",$H64*OFFSET('Dispersion Model'!$I$72,($B$18-2000)+($G64-W$1),0),IF($B$3="pm",$H64*OFFSET('Piston Model'!$I$72,($B$18-2000)+($G64-W$1),0),"Wrong Code in B3")))),0)</f>
        <v>0</v>
      </c>
      <c r="X64">
        <f ca="1">IF(X$1&gt;$G64,IF($B$15="he",IF($B$3="em",$H64*(1-EXP(-0.05599*(X$1-$G64)))*OFFSET('Exponential Model'!$I$72,($B$18-2000)+($G64-X$1),0),IF($B$3="dm",$H64*(1-EXP(-0.05599*(X$1-$G64)))*OFFSET('Dispersion Model'!$I$72,($B$18-2000)+($G64-X$1),0),IF($B$3="pm",$H64*(1-EXP(-0.05599*(X$1-$G64)))*OFFSET('Piston Model'!$I$72,($B$18-2000)+($G64-X$1),0),"Wrong Code in B3"))),IF($B$3="em",$H64*OFFSET('Exponential Model'!$I$72,($B$18-2000)+($G64-X$1),0),IF($B$3="dm",$H64*OFFSET('Dispersion Model'!$I$72,($B$18-2000)+($G64-X$1),0),IF($B$3="pm",$H64*OFFSET('Piston Model'!$I$72,($B$18-2000)+($G64-X$1),0),"Wrong Code in B3")))),0)</f>
        <v>0</v>
      </c>
      <c r="Y64">
        <f ca="1">IF(Y$1&gt;$G64,IF($B$15="he",IF($B$3="em",$H64*(1-EXP(-0.05599*(Y$1-$G64)))*OFFSET('Exponential Model'!$I$72,($B$18-2000)+($G64-Y$1),0),IF($B$3="dm",$H64*(1-EXP(-0.05599*(Y$1-$G64)))*OFFSET('Dispersion Model'!$I$72,($B$18-2000)+($G64-Y$1),0),IF($B$3="pm",$H64*(1-EXP(-0.05599*(Y$1-$G64)))*OFFSET('Piston Model'!$I$72,($B$18-2000)+($G64-Y$1),0),"Wrong Code in B3"))),IF($B$3="em",$H64*OFFSET('Exponential Model'!$I$72,($B$18-2000)+($G64-Y$1),0),IF($B$3="dm",$H64*OFFSET('Dispersion Model'!$I$72,($B$18-2000)+($G64-Y$1),0),IF($B$3="pm",$H64*OFFSET('Piston Model'!$I$72,($B$18-2000)+($G64-Y$1),0),"Wrong Code in B3")))),0)</f>
        <v>0</v>
      </c>
      <c r="Z64">
        <f ca="1">IF(Z$1&gt;$G64,IF($B$15="he",IF($B$3="em",$H64*(1-EXP(-0.05599*(Z$1-$G64)))*OFFSET('Exponential Model'!$I$72,($B$18-2000)+($G64-Z$1),0),IF($B$3="dm",$H64*(1-EXP(-0.05599*(Z$1-$G64)))*OFFSET('Dispersion Model'!$I$72,($B$18-2000)+($G64-Z$1),0),IF($B$3="pm",$H64*(1-EXP(-0.05599*(Z$1-$G64)))*OFFSET('Piston Model'!$I$72,($B$18-2000)+($G64-Z$1),0),"Wrong Code in B3"))),IF($B$3="em",$H64*OFFSET('Exponential Model'!$I$72,($B$18-2000)+($G64-Z$1),0),IF($B$3="dm",$H64*OFFSET('Dispersion Model'!$I$72,($B$18-2000)+($G64-Z$1),0),IF($B$3="pm",$H64*OFFSET('Piston Model'!$I$72,($B$18-2000)+($G64-Z$1),0),"Wrong Code in B3")))),0)</f>
        <v>0</v>
      </c>
      <c r="AA64">
        <f ca="1">IF(AA$1&gt;$G64,IF($B$15="he",IF($B$3="em",$H64*(1-EXP(-0.05599*(AA$1-$G64)))*OFFSET('Exponential Model'!$I$72,($B$18-2000)+($G64-AA$1),0),IF($B$3="dm",$H64*(1-EXP(-0.05599*(AA$1-$G64)))*OFFSET('Dispersion Model'!$I$72,($B$18-2000)+($G64-AA$1),0),IF($B$3="pm",$H64*(1-EXP(-0.05599*(AA$1-$G64)))*OFFSET('Piston Model'!$I$72,($B$18-2000)+($G64-AA$1),0),"Wrong Code in B3"))),IF($B$3="em",$H64*OFFSET('Exponential Model'!$I$72,($B$18-2000)+($G64-AA$1),0),IF($B$3="dm",$H64*OFFSET('Dispersion Model'!$I$72,($B$18-2000)+($G64-AA$1),0),IF($B$3="pm",$H64*OFFSET('Piston Model'!$I$72,($B$18-2000)+($G64-AA$1),0),"Wrong Code in B3")))),0)</f>
        <v>0</v>
      </c>
      <c r="AB64">
        <f ca="1">IF(AB$1&gt;$G64,IF($B$15="he",IF($B$3="em",$H64*(1-EXP(-0.05599*(AB$1-$G64)))*OFFSET('Exponential Model'!$I$72,($B$18-2000)+($G64-AB$1),0),IF($B$3="dm",$H64*(1-EXP(-0.05599*(AB$1-$G64)))*OFFSET('Dispersion Model'!$I$72,($B$18-2000)+($G64-AB$1),0),IF($B$3="pm",$H64*(1-EXP(-0.05599*(AB$1-$G64)))*OFFSET('Piston Model'!$I$72,($B$18-2000)+($G64-AB$1),0),"Wrong Code in B3"))),IF($B$3="em",$H64*OFFSET('Exponential Model'!$I$72,($B$18-2000)+($G64-AB$1),0),IF($B$3="dm",$H64*OFFSET('Dispersion Model'!$I$72,($B$18-2000)+($G64-AB$1),0),IF($B$3="pm",$H64*OFFSET('Piston Model'!$I$72,($B$18-2000)+($G64-AB$1),0),"Wrong Code in B3")))),0)</f>
        <v>0</v>
      </c>
      <c r="AC64">
        <f ca="1">IF(AC$1&gt;$G64,IF($B$15="he",IF($B$3="em",$H64*(1-EXP(-0.05599*(AC$1-$G64)))*OFFSET('Exponential Model'!$I$72,($B$18-2000)+($G64-AC$1),0),IF($B$3="dm",$H64*(1-EXP(-0.05599*(AC$1-$G64)))*OFFSET('Dispersion Model'!$I$72,($B$18-2000)+($G64-AC$1),0),IF($B$3="pm",$H64*(1-EXP(-0.05599*(AC$1-$G64)))*OFFSET('Piston Model'!$I$72,($B$18-2000)+($G64-AC$1),0),"Wrong Code in B3"))),IF($B$3="em",$H64*OFFSET('Exponential Model'!$I$72,($B$18-2000)+($G64-AC$1),0),IF($B$3="dm",$H64*OFFSET('Dispersion Model'!$I$72,($B$18-2000)+($G64-AC$1),0),IF($B$3="pm",$H64*OFFSET('Piston Model'!$I$72,($B$18-2000)+($G64-AC$1),0),"Wrong Code in B3")))),0)</f>
        <v>0</v>
      </c>
      <c r="AD64">
        <f ca="1">IF(AD$1&gt;$G64,IF($B$15="he",IF($B$3="em",$H64*(1-EXP(-0.05599*(AD$1-$G64)))*OFFSET('Exponential Model'!$I$72,($B$18-2000)+($G64-AD$1),0),IF($B$3="dm",$H64*(1-EXP(-0.05599*(AD$1-$G64)))*OFFSET('Dispersion Model'!$I$72,($B$18-2000)+($G64-AD$1),0),IF($B$3="pm",$H64*(1-EXP(-0.05599*(AD$1-$G64)))*OFFSET('Piston Model'!$I$72,($B$18-2000)+($G64-AD$1),0),"Wrong Code in B3"))),IF($B$3="em",$H64*OFFSET('Exponential Model'!$I$72,($B$18-2000)+($G64-AD$1),0),IF($B$3="dm",$H64*OFFSET('Dispersion Model'!$I$72,($B$18-2000)+($G64-AD$1),0),IF($B$3="pm",$H64*OFFSET('Piston Model'!$I$72,($B$18-2000)+($G64-AD$1),0),"Wrong Code in B3")))),0)</f>
        <v>0</v>
      </c>
      <c r="AE64">
        <f ca="1">IF(AE$1&gt;$G64,IF($B$15="he",IF($B$3="em",$H64*(1-EXP(-0.05599*(AE$1-$G64)))*OFFSET('Exponential Model'!$I$72,($B$18-2000)+($G64-AE$1),0),IF($B$3="dm",$H64*(1-EXP(-0.05599*(AE$1-$G64)))*OFFSET('Dispersion Model'!$I$72,($B$18-2000)+($G64-AE$1),0),IF($B$3="pm",$H64*(1-EXP(-0.05599*(AE$1-$G64)))*OFFSET('Piston Model'!$I$72,($B$18-2000)+($G64-AE$1),0),"Wrong Code in B3"))),IF($B$3="em",$H64*OFFSET('Exponential Model'!$I$72,($B$18-2000)+($G64-AE$1),0),IF($B$3="dm",$H64*OFFSET('Dispersion Model'!$I$72,($B$18-2000)+($G64-AE$1),0),IF($B$3="pm",$H64*OFFSET('Piston Model'!$I$72,($B$18-2000)+($G64-AE$1),0),"Wrong Code in B3")))),0)</f>
        <v>0</v>
      </c>
      <c r="AF64">
        <f ca="1">IF(AF$1&gt;$G64,IF($B$15="he",IF($B$3="em",$H64*(1-EXP(-0.05599*(AF$1-$G64)))*OFFSET('Exponential Model'!$I$72,($B$18-2000)+($G64-AF$1),0),IF($B$3="dm",$H64*(1-EXP(-0.05599*(AF$1-$G64)))*OFFSET('Dispersion Model'!$I$72,($B$18-2000)+($G64-AF$1),0),IF($B$3="pm",$H64*(1-EXP(-0.05599*(AF$1-$G64)))*OFFSET('Piston Model'!$I$72,($B$18-2000)+($G64-AF$1),0),"Wrong Code in B3"))),IF($B$3="em",$H64*OFFSET('Exponential Model'!$I$72,($B$18-2000)+($G64-AF$1),0),IF($B$3="dm",$H64*OFFSET('Dispersion Model'!$I$72,($B$18-2000)+($G64-AF$1),0),IF($B$3="pm",$H64*OFFSET('Piston Model'!$I$72,($B$18-2000)+($G64-AF$1),0),"Wrong Code in B3")))),0)</f>
        <v>0</v>
      </c>
      <c r="AG64">
        <f ca="1">IF(AG$1&gt;$G64,IF($B$15="he",IF($B$3="em",$H64*(1-EXP(-0.05599*(AG$1-$G64)))*OFFSET('Exponential Model'!$I$72,($B$18-2000)+($G64-AG$1),0),IF($B$3="dm",$H64*(1-EXP(-0.05599*(AG$1-$G64)))*OFFSET('Dispersion Model'!$I$72,($B$18-2000)+($G64-AG$1),0),IF($B$3="pm",$H64*(1-EXP(-0.05599*(AG$1-$G64)))*OFFSET('Piston Model'!$I$72,($B$18-2000)+($G64-AG$1),0),"Wrong Code in B3"))),IF($B$3="em",$H64*OFFSET('Exponential Model'!$I$72,($B$18-2000)+($G64-AG$1),0),IF($B$3="dm",$H64*OFFSET('Dispersion Model'!$I$72,($B$18-2000)+($G64-AG$1),0),IF($B$3="pm",$H64*OFFSET('Piston Model'!$I$72,($B$18-2000)+($G64-AG$1),0),"Wrong Code in B3")))),0)</f>
        <v>0</v>
      </c>
      <c r="AH64">
        <f ca="1">IF(AH$1&gt;$G64,IF($B$15="he",IF($B$3="em",$H64*(1-EXP(-0.05599*(AH$1-$G64)))*OFFSET('Exponential Model'!$I$72,($B$18-2000)+($G64-AH$1),0),IF($B$3="dm",$H64*(1-EXP(-0.05599*(AH$1-$G64)))*OFFSET('Dispersion Model'!$I$72,($B$18-2000)+($G64-AH$1),0),IF($B$3="pm",$H64*(1-EXP(-0.05599*(AH$1-$G64)))*OFFSET('Piston Model'!$I$72,($B$18-2000)+($G64-AH$1),0),"Wrong Code in B3"))),IF($B$3="em",$H64*OFFSET('Exponential Model'!$I$72,($B$18-2000)+($G64-AH$1),0),IF($B$3="dm",$H64*OFFSET('Dispersion Model'!$I$72,($B$18-2000)+($G64-AH$1),0),IF($B$3="pm",$H64*OFFSET('Piston Model'!$I$72,($B$18-2000)+($G64-AH$1),0),"Wrong Code in B3")))),0)</f>
        <v>0</v>
      </c>
      <c r="AI64">
        <f ca="1">IF(AI$1&gt;$G64,IF($B$15="he",IF($B$3="em",$H64*(1-EXP(-0.05599*(AI$1-$G64)))*OFFSET('Exponential Model'!$I$72,($B$18-2000)+($G64-AI$1),0),IF($B$3="dm",$H64*(1-EXP(-0.05599*(AI$1-$G64)))*OFFSET('Dispersion Model'!$I$72,($B$18-2000)+($G64-AI$1),0),IF($B$3="pm",$H64*(1-EXP(-0.05599*(AI$1-$G64)))*OFFSET('Piston Model'!$I$72,($B$18-2000)+($G64-AI$1),0),"Wrong Code in B3"))),IF($B$3="em",$H64*OFFSET('Exponential Model'!$I$72,($B$18-2000)+($G64-AI$1),0),IF($B$3="dm",$H64*OFFSET('Dispersion Model'!$I$72,($B$18-2000)+($G64-AI$1),0),IF($B$3="pm",$H64*OFFSET('Piston Model'!$I$72,($B$18-2000)+($G64-AI$1),0),"Wrong Code in B3")))),0)</f>
        <v>0</v>
      </c>
      <c r="AJ64">
        <f ca="1">IF(AJ$1&gt;$G64,IF($B$15="he",IF($B$3="em",$H64*(1-EXP(-0.05599*(AJ$1-$G64)))*OFFSET('Exponential Model'!$I$72,($B$18-2000)+($G64-AJ$1),0),IF($B$3="dm",$H64*(1-EXP(-0.05599*(AJ$1-$G64)))*OFFSET('Dispersion Model'!$I$72,($B$18-2000)+($G64-AJ$1),0),IF($B$3="pm",$H64*(1-EXP(-0.05599*(AJ$1-$G64)))*OFFSET('Piston Model'!$I$72,($B$18-2000)+($G64-AJ$1),0),"Wrong Code in B3"))),IF($B$3="em",$H64*OFFSET('Exponential Model'!$I$72,($B$18-2000)+($G64-AJ$1),0),IF($B$3="dm",$H64*OFFSET('Dispersion Model'!$I$72,($B$18-2000)+($G64-AJ$1),0),IF($B$3="pm",$H64*OFFSET('Piston Model'!$I$72,($B$18-2000)+($G64-AJ$1),0),"Wrong Code in B3")))),0)</f>
        <v>0</v>
      </c>
      <c r="AK64">
        <f ca="1">IF(AK$1&gt;$G64,IF($B$15="he",IF($B$3="em",$H64*(1-EXP(-0.05599*(AK$1-$G64)))*OFFSET('Exponential Model'!$I$72,($B$18-2000)+($G64-AK$1),0),IF($B$3="dm",$H64*(1-EXP(-0.05599*(AK$1-$G64)))*OFFSET('Dispersion Model'!$I$72,($B$18-2000)+($G64-AK$1),0),IF($B$3="pm",$H64*(1-EXP(-0.05599*(AK$1-$G64)))*OFFSET('Piston Model'!$I$72,($B$18-2000)+($G64-AK$1),0),"Wrong Code in B3"))),IF($B$3="em",$H64*OFFSET('Exponential Model'!$I$72,($B$18-2000)+($G64-AK$1),0),IF($B$3="dm",$H64*OFFSET('Dispersion Model'!$I$72,($B$18-2000)+($G64-AK$1),0),IF($B$3="pm",$H64*OFFSET('Piston Model'!$I$72,($B$18-2000)+($G64-AK$1),0),"Wrong Code in B3")))),0)</f>
        <v>0</v>
      </c>
      <c r="AL64">
        <f ca="1">IF(AL$1&gt;$G64,IF($B$15="he",IF($B$3="em",$H64*(1-EXP(-0.05599*(AL$1-$G64)))*OFFSET('Exponential Model'!$I$72,($B$18-2000)+($G64-AL$1),0),IF($B$3="dm",$H64*(1-EXP(-0.05599*(AL$1-$G64)))*OFFSET('Dispersion Model'!$I$72,($B$18-2000)+($G64-AL$1),0),IF($B$3="pm",$H64*(1-EXP(-0.05599*(AL$1-$G64)))*OFFSET('Piston Model'!$I$72,($B$18-2000)+($G64-AL$1),0),"Wrong Code in B3"))),IF($B$3="em",$H64*OFFSET('Exponential Model'!$I$72,($B$18-2000)+($G64-AL$1),0),IF($B$3="dm",$H64*OFFSET('Dispersion Model'!$I$72,($B$18-2000)+($G64-AL$1),0),IF($B$3="pm",$H64*OFFSET('Piston Model'!$I$72,($B$18-2000)+($G64-AL$1),0),"Wrong Code in B3")))),0)</f>
        <v>0</v>
      </c>
      <c r="AM64">
        <f ca="1">IF(AM$1&gt;$G64,IF($B$15="he",IF($B$3="em",$H64*(1-EXP(-0.05599*(AM$1-$G64)))*OFFSET('Exponential Model'!$I$72,($B$18-2000)+($G64-AM$1),0),IF($B$3="dm",$H64*(1-EXP(-0.05599*(AM$1-$G64)))*OFFSET('Dispersion Model'!$I$72,($B$18-2000)+($G64-AM$1),0),IF($B$3="pm",$H64*(1-EXP(-0.05599*(AM$1-$G64)))*OFFSET('Piston Model'!$I$72,($B$18-2000)+($G64-AM$1),0),"Wrong Code in B3"))),IF($B$3="em",$H64*OFFSET('Exponential Model'!$I$72,($B$18-2000)+($G64-AM$1),0),IF($B$3="dm",$H64*OFFSET('Dispersion Model'!$I$72,($B$18-2000)+($G64-AM$1),0),IF($B$3="pm",$H64*OFFSET('Piston Model'!$I$72,($B$18-2000)+($G64-AM$1),0),"Wrong Code in B3")))),0)</f>
        <v>0</v>
      </c>
      <c r="AN64">
        <f ca="1">IF(AN$1&gt;$G64,IF($B$15="he",IF($B$3="em",$H64*(1-EXP(-0.05599*(AN$1-$G64)))*OFFSET('Exponential Model'!$I$72,($B$18-2000)+($G64-AN$1),0),IF($B$3="dm",$H64*(1-EXP(-0.05599*(AN$1-$G64)))*OFFSET('Dispersion Model'!$I$72,($B$18-2000)+($G64-AN$1),0),IF($B$3="pm",$H64*(1-EXP(-0.05599*(AN$1-$G64)))*OFFSET('Piston Model'!$I$72,($B$18-2000)+($G64-AN$1),0),"Wrong Code in B3"))),IF($B$3="em",$H64*OFFSET('Exponential Model'!$I$72,($B$18-2000)+($G64-AN$1),0),IF($B$3="dm",$H64*OFFSET('Dispersion Model'!$I$72,($B$18-2000)+($G64-AN$1),0),IF($B$3="pm",$H64*OFFSET('Piston Model'!$I$72,($B$18-2000)+($G64-AN$1),0),"Wrong Code in B3")))),0)</f>
        <v>0</v>
      </c>
      <c r="AO64">
        <f ca="1">IF(AO$1&gt;$G64,IF($B$15="he",IF($B$3="em",$H64*(1-EXP(-0.05599*(AO$1-$G64)))*OFFSET('Exponential Model'!$I$72,($B$18-2000)+($G64-AO$1),0),IF($B$3="dm",$H64*(1-EXP(-0.05599*(AO$1-$G64)))*OFFSET('Dispersion Model'!$I$72,($B$18-2000)+($G64-AO$1),0),IF($B$3="pm",$H64*(1-EXP(-0.05599*(AO$1-$G64)))*OFFSET('Piston Model'!$I$72,($B$18-2000)+($G64-AO$1),0),"Wrong Code in B3"))),IF($B$3="em",$H64*OFFSET('Exponential Model'!$I$72,($B$18-2000)+($G64-AO$1),0),IF($B$3="dm",$H64*OFFSET('Dispersion Model'!$I$72,($B$18-2000)+($G64-AO$1),0),IF($B$3="pm",$H64*OFFSET('Piston Model'!$I$72,($B$18-2000)+($G64-AO$1),0),"Wrong Code in B3")))),0)</f>
        <v>0</v>
      </c>
      <c r="AP64">
        <f ca="1">IF(AP$1&gt;$G64,IF($B$15="he",IF($B$3="em",$H64*(1-EXP(-0.05599*(AP$1-$G64)))*OFFSET('Exponential Model'!$I$72,($B$18-2000)+($G64-AP$1),0),IF($B$3="dm",$H64*(1-EXP(-0.05599*(AP$1-$G64)))*OFFSET('Dispersion Model'!$I$72,($B$18-2000)+($G64-AP$1),0),IF($B$3="pm",$H64*(1-EXP(-0.05599*(AP$1-$G64)))*OFFSET('Piston Model'!$I$72,($B$18-2000)+($G64-AP$1),0),"Wrong Code in B3"))),IF($B$3="em",$H64*OFFSET('Exponential Model'!$I$72,($B$18-2000)+($G64-AP$1),0),IF($B$3="dm",$H64*OFFSET('Dispersion Model'!$I$72,($B$18-2000)+($G64-AP$1),0),IF($B$3="pm",$H64*OFFSET('Piston Model'!$I$72,($B$18-2000)+($G64-AP$1),0),"Wrong Code in B3")))),0)</f>
        <v>0</v>
      </c>
      <c r="AQ64">
        <f ca="1">IF(AQ$1&gt;$G64,IF($B$15="he",IF($B$3="em",$H64*(1-EXP(-0.05599*(AQ$1-$G64)))*OFFSET('Exponential Model'!$I$72,($B$18-2000)+($G64-AQ$1),0),IF($B$3="dm",$H64*(1-EXP(-0.05599*(AQ$1-$G64)))*OFFSET('Dispersion Model'!$I$72,($B$18-2000)+($G64-AQ$1),0),IF($B$3="pm",$H64*(1-EXP(-0.05599*(AQ$1-$G64)))*OFFSET('Piston Model'!$I$72,($B$18-2000)+($G64-AQ$1),0),"Wrong Code in B3"))),IF($B$3="em",$H64*OFFSET('Exponential Model'!$I$72,($B$18-2000)+($G64-AQ$1),0),IF($B$3="dm",$H64*OFFSET('Dispersion Model'!$I$72,($B$18-2000)+($G64-AQ$1),0),IF($B$3="pm",$H64*OFFSET('Piston Model'!$I$72,($B$18-2000)+($G64-AQ$1),0),"Wrong Code in B3")))),0)</f>
        <v>0</v>
      </c>
      <c r="AR64">
        <f ca="1">IF(AR$1&gt;$G64,IF($B$15="he",IF($B$3="em",$H64*(1-EXP(-0.05599*(AR$1-$G64)))*OFFSET('Exponential Model'!$I$72,($B$18-2000)+($G64-AR$1),0),IF($B$3="dm",$H64*(1-EXP(-0.05599*(AR$1-$G64)))*OFFSET('Dispersion Model'!$I$72,($B$18-2000)+($G64-AR$1),0),IF($B$3="pm",$H64*(1-EXP(-0.05599*(AR$1-$G64)))*OFFSET('Piston Model'!$I$72,($B$18-2000)+($G64-AR$1),0),"Wrong Code in B3"))),IF($B$3="em",$H64*OFFSET('Exponential Model'!$I$72,($B$18-2000)+($G64-AR$1),0),IF($B$3="dm",$H64*OFFSET('Dispersion Model'!$I$72,($B$18-2000)+($G64-AR$1),0),IF($B$3="pm",$H64*OFFSET('Piston Model'!$I$72,($B$18-2000)+($G64-AR$1),0),"Wrong Code in B3")))),0)</f>
        <v>0</v>
      </c>
      <c r="AS64">
        <f ca="1">IF(AS$1&gt;$G64,IF($B$15="he",IF($B$3="em",$H64*(1-EXP(-0.05599*(AS$1-$G64)))*OFFSET('Exponential Model'!$I$72,($B$18-2000)+($G64-AS$1),0),IF($B$3="dm",$H64*(1-EXP(-0.05599*(AS$1-$G64)))*OFFSET('Dispersion Model'!$I$72,($B$18-2000)+($G64-AS$1),0),IF($B$3="pm",$H64*(1-EXP(-0.05599*(AS$1-$G64)))*OFFSET('Piston Model'!$I$72,($B$18-2000)+($G64-AS$1),0),"Wrong Code in B3"))),IF($B$3="em",$H64*OFFSET('Exponential Model'!$I$72,($B$18-2000)+($G64-AS$1),0),IF($B$3="dm",$H64*OFFSET('Dispersion Model'!$I$72,($B$18-2000)+($G64-AS$1),0),IF($B$3="pm",$H64*OFFSET('Piston Model'!$I$72,($B$18-2000)+($G64-AS$1),0),"Wrong Code in B3")))),0)</f>
        <v>0</v>
      </c>
      <c r="AT64">
        <f ca="1">IF(AT$1&gt;$G64,IF($B$15="he",IF($B$3="em",$H64*(1-EXP(-0.05599*(AT$1-$G64)))*OFFSET('Exponential Model'!$I$72,($B$18-2000)+($G64-AT$1),0),IF($B$3="dm",$H64*(1-EXP(-0.05599*(AT$1-$G64)))*OFFSET('Dispersion Model'!$I$72,($B$18-2000)+($G64-AT$1),0),IF($B$3="pm",$H64*(1-EXP(-0.05599*(AT$1-$G64)))*OFFSET('Piston Model'!$I$72,($B$18-2000)+($G64-AT$1),0),"Wrong Code in B3"))),IF($B$3="em",$H64*OFFSET('Exponential Model'!$I$72,($B$18-2000)+($G64-AT$1),0),IF($B$3="dm",$H64*OFFSET('Dispersion Model'!$I$72,($B$18-2000)+($G64-AT$1),0),IF($B$3="pm",$H64*OFFSET('Piston Model'!$I$72,($B$18-2000)+($G64-AT$1),0),"Wrong Code in B3")))),0)</f>
        <v>0</v>
      </c>
      <c r="AU64">
        <f ca="1">IF(AU$1&gt;$G64,IF($B$15="he",IF($B$3="em",$H64*(1-EXP(-0.05599*(AU$1-$G64)))*OFFSET('Exponential Model'!$I$72,($B$18-2000)+($G64-AU$1),0),IF($B$3="dm",$H64*(1-EXP(-0.05599*(AU$1-$G64)))*OFFSET('Dispersion Model'!$I$72,($B$18-2000)+($G64-AU$1),0),IF($B$3="pm",$H64*(1-EXP(-0.05599*(AU$1-$G64)))*OFFSET('Piston Model'!$I$72,($B$18-2000)+($G64-AU$1),0),"Wrong Code in B3"))),IF($B$3="em",$H64*OFFSET('Exponential Model'!$I$72,($B$18-2000)+($G64-AU$1),0),IF($B$3="dm",$H64*OFFSET('Dispersion Model'!$I$72,($B$18-2000)+($G64-AU$1),0),IF($B$3="pm",$H64*OFFSET('Piston Model'!$I$72,($B$18-2000)+($G64-AU$1),0),"Wrong Code in B3")))),0)</f>
        <v>0</v>
      </c>
      <c r="AV64">
        <f ca="1">IF(AV$1&gt;$G64,IF($B$15="he",IF($B$3="em",$H64*(1-EXP(-0.05599*(AV$1-$G64)))*OFFSET('Exponential Model'!$I$72,($B$18-2000)+($G64-AV$1),0),IF($B$3="dm",$H64*(1-EXP(-0.05599*(AV$1-$G64)))*OFFSET('Dispersion Model'!$I$72,($B$18-2000)+($G64-AV$1),0),IF($B$3="pm",$H64*(1-EXP(-0.05599*(AV$1-$G64)))*OFFSET('Piston Model'!$I$72,($B$18-2000)+($G64-AV$1),0),"Wrong Code in B3"))),IF($B$3="em",$H64*OFFSET('Exponential Model'!$I$72,($B$18-2000)+($G64-AV$1),0),IF($B$3="dm",$H64*OFFSET('Dispersion Model'!$I$72,($B$18-2000)+($G64-AV$1),0),IF($B$3="pm",$H64*OFFSET('Piston Model'!$I$72,($B$18-2000)+($G64-AV$1),0),"Wrong Code in B3")))),0)</f>
        <v>0</v>
      </c>
      <c r="AW64">
        <f ca="1">IF(AW$1&gt;$G64,IF($B$15="he",IF($B$3="em",$H64*(1-EXP(-0.05599*(AW$1-$G64)))*OFFSET('Exponential Model'!$I$72,($B$18-2000)+($G64-AW$1),0),IF($B$3="dm",$H64*(1-EXP(-0.05599*(AW$1-$G64)))*OFFSET('Dispersion Model'!$I$72,($B$18-2000)+($G64-AW$1),0),IF($B$3="pm",$H64*(1-EXP(-0.05599*(AW$1-$G64)))*OFFSET('Piston Model'!$I$72,($B$18-2000)+($G64-AW$1),0),"Wrong Code in B3"))),IF($B$3="em",$H64*OFFSET('Exponential Model'!$I$72,($B$18-2000)+($G64-AW$1),0),IF($B$3="dm",$H64*OFFSET('Dispersion Model'!$I$72,($B$18-2000)+($G64-AW$1),0),IF($B$3="pm",$H64*OFFSET('Piston Model'!$I$72,($B$18-2000)+($G64-AW$1),0),"Wrong Code in B3")))),0)</f>
        <v>0</v>
      </c>
      <c r="AX64">
        <f ca="1">IF(AX$1&gt;$G64,IF($B$15="he",IF($B$3="em",$H64*(1-EXP(-0.05599*(AX$1-$G64)))*OFFSET('Exponential Model'!$I$72,($B$18-2000)+($G64-AX$1),0),IF($B$3="dm",$H64*(1-EXP(-0.05599*(AX$1-$G64)))*OFFSET('Dispersion Model'!$I$72,($B$18-2000)+($G64-AX$1),0),IF($B$3="pm",$H64*(1-EXP(-0.05599*(AX$1-$G64)))*OFFSET('Piston Model'!$I$72,($B$18-2000)+($G64-AX$1),0),"Wrong Code in B3"))),IF($B$3="em",$H64*OFFSET('Exponential Model'!$I$72,($B$18-2000)+($G64-AX$1),0),IF($B$3="dm",$H64*OFFSET('Dispersion Model'!$I$72,($B$18-2000)+($G64-AX$1),0),IF($B$3="pm",$H64*OFFSET('Piston Model'!$I$72,($B$18-2000)+($G64-AX$1),0),"Wrong Code in B3")))),0)</f>
        <v>0</v>
      </c>
      <c r="AY64">
        <f ca="1">IF(AY$1&gt;$G64,IF($B$15="he",IF($B$3="em",$H64*(1-EXP(-0.05599*(AY$1-$G64)))*OFFSET('Exponential Model'!$I$72,($B$18-2000)+($G64-AY$1),0),IF($B$3="dm",$H64*(1-EXP(-0.05599*(AY$1-$G64)))*OFFSET('Dispersion Model'!$I$72,($B$18-2000)+($G64-AY$1),0),IF($B$3="pm",$H64*(1-EXP(-0.05599*(AY$1-$G64)))*OFFSET('Piston Model'!$I$72,($B$18-2000)+($G64-AY$1),0),"Wrong Code in B3"))),IF($B$3="em",$H64*OFFSET('Exponential Model'!$I$72,($B$18-2000)+($G64-AY$1),0),IF($B$3="dm",$H64*OFFSET('Dispersion Model'!$I$72,($B$18-2000)+($G64-AY$1),0),IF($B$3="pm",$H64*OFFSET('Piston Model'!$I$72,($B$18-2000)+($G64-AY$1),0),"Wrong Code in B3")))),0)</f>
        <v>0</v>
      </c>
      <c r="AZ64">
        <f ca="1">IF(AZ$1&gt;$G64,IF($B$15="he",IF($B$3="em",$H64*(1-EXP(-0.05599*(AZ$1-$G64)))*OFFSET('Exponential Model'!$I$72,($B$18-2000)+($G64-AZ$1),0),IF($B$3="dm",$H64*(1-EXP(-0.05599*(AZ$1-$G64)))*OFFSET('Dispersion Model'!$I$72,($B$18-2000)+($G64-AZ$1),0),IF($B$3="pm",$H64*(1-EXP(-0.05599*(AZ$1-$G64)))*OFFSET('Piston Model'!$I$72,($B$18-2000)+($G64-AZ$1),0),"Wrong Code in B3"))),IF($B$3="em",$H64*OFFSET('Exponential Model'!$I$72,($B$18-2000)+($G64-AZ$1),0),IF($B$3="dm",$H64*OFFSET('Dispersion Model'!$I$72,($B$18-2000)+($G64-AZ$1),0),IF($B$3="pm",$H64*OFFSET('Piston Model'!$I$72,($B$18-2000)+($G64-AZ$1),0),"Wrong Code in B3")))),0)</f>
        <v>0</v>
      </c>
      <c r="BA64">
        <f ca="1">IF(BA$1&gt;$G64,IF($B$15="he",IF($B$3="em",$H64*(1-EXP(-0.05599*(BA$1-$G64)))*OFFSET('Exponential Model'!$I$72,($B$18-2000)+($G64-BA$1),0),IF($B$3="dm",$H64*(1-EXP(-0.05599*(BA$1-$G64)))*OFFSET('Dispersion Model'!$I$72,($B$18-2000)+($G64-BA$1),0),IF($B$3="pm",$H64*(1-EXP(-0.05599*(BA$1-$G64)))*OFFSET('Piston Model'!$I$72,($B$18-2000)+($G64-BA$1),0),"Wrong Code in B3"))),IF($B$3="em",$H64*OFFSET('Exponential Model'!$I$72,($B$18-2000)+($G64-BA$1),0),IF($B$3="dm",$H64*OFFSET('Dispersion Model'!$I$72,($B$18-2000)+($G64-BA$1),0),IF($B$3="pm",$H64*OFFSET('Piston Model'!$I$72,($B$18-2000)+($G64-BA$1),0),"Wrong Code in B3")))),0)</f>
        <v>0</v>
      </c>
      <c r="BB64">
        <f ca="1">IF(BB$1&gt;$G64,IF($B$15="he",IF($B$3="em",$H64*(1-EXP(-0.05599*(BB$1-$G64)))*OFFSET('Exponential Model'!$I$72,($B$18-2000)+($G64-BB$1),0),IF($B$3="dm",$H64*(1-EXP(-0.05599*(BB$1-$G64)))*OFFSET('Dispersion Model'!$I$72,($B$18-2000)+($G64-BB$1),0),IF($B$3="pm",$H64*(1-EXP(-0.05599*(BB$1-$G64)))*OFFSET('Piston Model'!$I$72,($B$18-2000)+($G64-BB$1),0),"Wrong Code in B3"))),IF($B$3="em",$H64*OFFSET('Exponential Model'!$I$72,($B$18-2000)+($G64-BB$1),0),IF($B$3="dm",$H64*OFFSET('Dispersion Model'!$I$72,($B$18-2000)+($G64-BB$1),0),IF($B$3="pm",$H64*OFFSET('Piston Model'!$I$72,($B$18-2000)+($G64-BB$1),0),"Wrong Code in B3")))),0)</f>
        <v>0</v>
      </c>
      <c r="BC64">
        <f ca="1">IF(BC$1&gt;$G64,IF($B$15="he",IF($B$3="em",$H64*(1-EXP(-0.05599*(BC$1-$G64)))*OFFSET('Exponential Model'!$I$72,($B$18-2000)+($G64-BC$1),0),IF($B$3="dm",$H64*(1-EXP(-0.05599*(BC$1-$G64)))*OFFSET('Dispersion Model'!$I$72,($B$18-2000)+($G64-BC$1),0),IF($B$3="pm",$H64*(1-EXP(-0.05599*(BC$1-$G64)))*OFFSET('Piston Model'!$I$72,($B$18-2000)+($G64-BC$1),0),"Wrong Code in B3"))),IF($B$3="em",$H64*OFFSET('Exponential Model'!$I$72,($B$18-2000)+($G64-BC$1),0),IF($B$3="dm",$H64*OFFSET('Dispersion Model'!$I$72,($B$18-2000)+($G64-BC$1),0),IF($B$3="pm",$H64*OFFSET('Piston Model'!$I$72,($B$18-2000)+($G64-BC$1),0),"Wrong Code in B3")))),0)</f>
        <v>0</v>
      </c>
      <c r="BD64">
        <f ca="1">IF(BD$1&gt;$G64,IF($B$15="he",IF($B$3="em",$H64*(1-EXP(-0.05599*(BD$1-$G64)))*OFFSET('Exponential Model'!$I$72,($B$18-2000)+($G64-BD$1),0),IF($B$3="dm",$H64*(1-EXP(-0.05599*(BD$1-$G64)))*OFFSET('Dispersion Model'!$I$72,($B$18-2000)+($G64-BD$1),0),IF($B$3="pm",$H64*(1-EXP(-0.05599*(BD$1-$G64)))*OFFSET('Piston Model'!$I$72,($B$18-2000)+($G64-BD$1),0),"Wrong Code in B3"))),IF($B$3="em",$H64*OFFSET('Exponential Model'!$I$72,($B$18-2000)+($G64-BD$1),0),IF($B$3="dm",$H64*OFFSET('Dispersion Model'!$I$72,($B$18-2000)+($G64-BD$1),0),IF($B$3="pm",$H64*OFFSET('Piston Model'!$I$72,($B$18-2000)+($G64-BD$1),0),"Wrong Code in B3")))),0)</f>
        <v>0</v>
      </c>
      <c r="BE64">
        <f ca="1">IF(BE$1&gt;$G64,IF($B$15="he",IF($B$3="em",$H64*(1-EXP(-0.05599*(BE$1-$G64)))*OFFSET('Exponential Model'!$I$72,($B$18-2000)+($G64-BE$1),0),IF($B$3="dm",$H64*(1-EXP(-0.05599*(BE$1-$G64)))*OFFSET('Dispersion Model'!$I$72,($B$18-2000)+($G64-BE$1),0),IF($B$3="pm",$H64*(1-EXP(-0.05599*(BE$1-$G64)))*OFFSET('Piston Model'!$I$72,($B$18-2000)+($G64-BE$1),0),"Wrong Code in B3"))),IF($B$3="em",$H64*OFFSET('Exponential Model'!$I$72,($B$18-2000)+($G64-BE$1),0),IF($B$3="dm",$H64*OFFSET('Dispersion Model'!$I$72,($B$18-2000)+($G64-BE$1),0),IF($B$3="pm",$H64*OFFSET('Piston Model'!$I$72,($B$18-2000)+($G64-BE$1),0),"Wrong Code in B3")))),0)</f>
        <v>0</v>
      </c>
      <c r="BF64">
        <f ca="1">IF(BF$1&gt;$G64,IF($B$15="he",IF($B$3="em",$H64*(1-EXP(-0.05599*(BF$1-$G64)))*OFFSET('Exponential Model'!$I$72,($B$18-2000)+($G64-BF$1),0),IF($B$3="dm",$H64*(1-EXP(-0.05599*(BF$1-$G64)))*OFFSET('Dispersion Model'!$I$72,($B$18-2000)+($G64-BF$1),0),IF($B$3="pm",$H64*(1-EXP(-0.05599*(BF$1-$G64)))*OFFSET('Piston Model'!$I$72,($B$18-2000)+($G64-BF$1),0),"Wrong Code in B3"))),IF($B$3="em",$H64*OFFSET('Exponential Model'!$I$72,($B$18-2000)+($G64-BF$1),0),IF($B$3="dm",$H64*OFFSET('Dispersion Model'!$I$72,($B$18-2000)+($G64-BF$1),0),IF($B$3="pm",$H64*OFFSET('Piston Model'!$I$72,($B$18-2000)+($G64-BF$1),0),"Wrong Code in B3")))),0)</f>
        <v>0</v>
      </c>
      <c r="BG64">
        <f ca="1">IF(BG$1&gt;$G64,IF($B$15="he",IF($B$3="em",$H64*(1-EXP(-0.05599*(BG$1-$G64)))*OFFSET('Exponential Model'!$I$72,($B$18-2000)+($G64-BG$1),0),IF($B$3="dm",$H64*(1-EXP(-0.05599*(BG$1-$G64)))*OFFSET('Dispersion Model'!$I$72,($B$18-2000)+($G64-BG$1),0),IF($B$3="pm",$H64*(1-EXP(-0.05599*(BG$1-$G64)))*OFFSET('Piston Model'!$I$72,($B$18-2000)+($G64-BG$1),0),"Wrong Code in B3"))),IF($B$3="em",$H64*OFFSET('Exponential Model'!$I$72,($B$18-2000)+($G64-BG$1),0),IF($B$3="dm",$H64*OFFSET('Dispersion Model'!$I$72,($B$18-2000)+($G64-BG$1),0),IF($B$3="pm",$H64*OFFSET('Piston Model'!$I$72,($B$18-2000)+($G64-BG$1),0),"Wrong Code in B3")))),0)</f>
        <v>0</v>
      </c>
    </row>
    <row r="65" spans="7:59" x14ac:dyDescent="0.15">
      <c r="G65">
        <v>1993</v>
      </c>
      <c r="H65">
        <f>IF($B$15="tr",'Tritium Input'!H74,IF($B$15="cfc",'CFC Input'!H74,IF($B$15="kr",'85Kr Input'!H74,IF($B$15="he",'Tritium Input'!H74,"Wrong Code in B12!"))))</f>
        <v>520</v>
      </c>
      <c r="I65">
        <f ca="1">IF(I$1&gt;$G65,IF($B$15="he",IF($B$3="em",$H65*(1-EXP(-0.05599*(I$1-$G65)))*OFFSET('Exponential Model'!$I$72,($B$18-2000)+($G65-I$1),0),IF($B$3="dm",$H65*(1-EXP(-0.05599*(I$1-$G65)))*OFFSET('Dispersion Model'!$I$72,($B$18-2000)+($G65-I$1),0),IF($B$3="pm",$H65*(1-EXP(-0.05599*(I$1-$G65)))*OFFSET('Piston Model'!$I$72,($B$18-2000)+($G65-I$1),0),"Wrong Code in B3"))),IF($B$3="em",$H65*OFFSET('Exponential Model'!$I$72,($B$18-2000)+($G65-I$1),0),IF($B$3="dm",$H65*OFFSET('Dispersion Model'!$I$72,($B$18-2000)+($G65-I$1),0),IF($B$3="pm",$H65*OFFSET('Piston Model'!$I$72,($B$18-2000)+($G65-I$1),0),"Wrong Code in B3")))),0)</f>
        <v>0</v>
      </c>
      <c r="J65">
        <f ca="1">IF(J$1&gt;$G65,IF($B$15="he",IF($B$3="em",$H65*(1-EXP(-0.05599*(J$1-$G65)))*OFFSET('Exponential Model'!$I$72,($B$18-2000)+($G65-J$1),0),IF($B$3="dm",$H65*(1-EXP(-0.05599*(J$1-$G65)))*OFFSET('Dispersion Model'!$I$72,($B$18-2000)+($G65-J$1),0),IF($B$3="pm",$H65*(1-EXP(-0.05599*(J$1-$G65)))*OFFSET('Piston Model'!$I$72,($B$18-2000)+($G65-J$1),0),"Wrong Code in B3"))),IF($B$3="em",$H65*OFFSET('Exponential Model'!$I$72,($B$18-2000)+($G65-J$1),0),IF($B$3="dm",$H65*OFFSET('Dispersion Model'!$I$72,($B$18-2000)+($G65-J$1),0),IF($B$3="pm",$H65*OFFSET('Piston Model'!$I$72,($B$18-2000)+($G65-J$1),0),"Wrong Code in B3")))),0)</f>
        <v>0</v>
      </c>
      <c r="K65">
        <f ca="1">IF(K$1&gt;$G65,IF($B$15="he",IF($B$3="em",$H65*(1-EXP(-0.05599*(K$1-$G65)))*OFFSET('Exponential Model'!$I$72,($B$18-2000)+($G65-K$1),0),IF($B$3="dm",$H65*(1-EXP(-0.05599*(K$1-$G65)))*OFFSET('Dispersion Model'!$I$72,($B$18-2000)+($G65-K$1),0),IF($B$3="pm",$H65*(1-EXP(-0.05599*(K$1-$G65)))*OFFSET('Piston Model'!$I$72,($B$18-2000)+($G65-K$1),0),"Wrong Code in B3"))),IF($B$3="em",$H65*OFFSET('Exponential Model'!$I$72,($B$18-2000)+($G65-K$1),0),IF($B$3="dm",$H65*OFFSET('Dispersion Model'!$I$72,($B$18-2000)+($G65-K$1),0),IF($B$3="pm",$H65*OFFSET('Piston Model'!$I$72,($B$18-2000)+($G65-K$1),0),"Wrong Code in B3")))),0)</f>
        <v>0</v>
      </c>
      <c r="L65">
        <f ca="1">IF(L$1&gt;$G65,IF($B$15="he",IF($B$3="em",$H65*(1-EXP(-0.05599*(L$1-$G65)))*OFFSET('Exponential Model'!$I$72,($B$18-2000)+($G65-L$1),0),IF($B$3="dm",$H65*(1-EXP(-0.05599*(L$1-$G65)))*OFFSET('Dispersion Model'!$I$72,($B$18-2000)+($G65-L$1),0),IF($B$3="pm",$H65*(1-EXP(-0.05599*(L$1-$G65)))*OFFSET('Piston Model'!$I$72,($B$18-2000)+($G65-L$1),0),"Wrong Code in B3"))),IF($B$3="em",$H65*OFFSET('Exponential Model'!$I$72,($B$18-2000)+($G65-L$1),0),IF($B$3="dm",$H65*OFFSET('Dispersion Model'!$I$72,($B$18-2000)+($G65-L$1),0),IF($B$3="pm",$H65*OFFSET('Piston Model'!$I$72,($B$18-2000)+($G65-L$1),0),"Wrong Code in B3")))),0)</f>
        <v>0</v>
      </c>
      <c r="M65">
        <f ca="1">IF(M$1&gt;$G65,IF($B$15="he",IF($B$3="em",$H65*(1-EXP(-0.05599*(M$1-$G65)))*OFFSET('Exponential Model'!$I$72,($B$18-2000)+($G65-M$1),0),IF($B$3="dm",$H65*(1-EXP(-0.05599*(M$1-$G65)))*OFFSET('Dispersion Model'!$I$72,($B$18-2000)+($G65-M$1),0),IF($B$3="pm",$H65*(1-EXP(-0.05599*(M$1-$G65)))*OFFSET('Piston Model'!$I$72,($B$18-2000)+($G65-M$1),0),"Wrong Code in B3"))),IF($B$3="em",$H65*OFFSET('Exponential Model'!$I$72,($B$18-2000)+($G65-M$1),0),IF($B$3="dm",$H65*OFFSET('Dispersion Model'!$I$72,($B$18-2000)+($G65-M$1),0),IF($B$3="pm",$H65*OFFSET('Piston Model'!$I$72,($B$18-2000)+($G65-M$1),0),"Wrong Code in B3")))),0)</f>
        <v>0</v>
      </c>
      <c r="N65">
        <f ca="1">IF(N$1&gt;$G65,IF($B$15="he",IF($B$3="em",$H65*(1-EXP(-0.05599*(N$1-$G65)))*OFFSET('Exponential Model'!$I$72,($B$18-2000)+($G65-N$1),0),IF($B$3="dm",$H65*(1-EXP(-0.05599*(N$1-$G65)))*OFFSET('Dispersion Model'!$I$72,($B$18-2000)+($G65-N$1),0),IF($B$3="pm",$H65*(1-EXP(-0.05599*(N$1-$G65)))*OFFSET('Piston Model'!$I$72,($B$18-2000)+($G65-N$1),0),"Wrong Code in B3"))),IF($B$3="em",$H65*OFFSET('Exponential Model'!$I$72,($B$18-2000)+($G65-N$1),0),IF($B$3="dm",$H65*OFFSET('Dispersion Model'!$I$72,($B$18-2000)+($G65-N$1),0),IF($B$3="pm",$H65*OFFSET('Piston Model'!$I$72,($B$18-2000)+($G65-N$1),0),"Wrong Code in B3")))),0)</f>
        <v>0</v>
      </c>
      <c r="O65">
        <f ca="1">IF(O$1&gt;$G65,IF($B$15="he",IF($B$3="em",$H65*(1-EXP(-0.05599*(O$1-$G65)))*OFFSET('Exponential Model'!$I$72,($B$18-2000)+($G65-O$1),0),IF($B$3="dm",$H65*(1-EXP(-0.05599*(O$1-$G65)))*OFFSET('Dispersion Model'!$I$72,($B$18-2000)+($G65-O$1),0),IF($B$3="pm",$H65*(1-EXP(-0.05599*(O$1-$G65)))*OFFSET('Piston Model'!$I$72,($B$18-2000)+($G65-O$1),0),"Wrong Code in B3"))),IF($B$3="em",$H65*OFFSET('Exponential Model'!$I$72,($B$18-2000)+($G65-O$1),0),IF($B$3="dm",$H65*OFFSET('Dispersion Model'!$I$72,($B$18-2000)+($G65-O$1),0),IF($B$3="pm",$H65*OFFSET('Piston Model'!$I$72,($B$18-2000)+($G65-O$1),0),"Wrong Code in B3")))),0)</f>
        <v>0</v>
      </c>
      <c r="P65">
        <f ca="1">IF(P$1&gt;$G65,IF($B$15="he",IF($B$3="em",$H65*(1-EXP(-0.05599*(P$1-$G65)))*OFFSET('Exponential Model'!$I$72,($B$18-2000)+($G65-P$1),0),IF($B$3="dm",$H65*(1-EXP(-0.05599*(P$1-$G65)))*OFFSET('Dispersion Model'!$I$72,($B$18-2000)+($G65-P$1),0),IF($B$3="pm",$H65*(1-EXP(-0.05599*(P$1-$G65)))*OFFSET('Piston Model'!$I$72,($B$18-2000)+($G65-P$1),0),"Wrong Code in B3"))),IF($B$3="em",$H65*OFFSET('Exponential Model'!$I$72,($B$18-2000)+($G65-P$1),0),IF($B$3="dm",$H65*OFFSET('Dispersion Model'!$I$72,($B$18-2000)+($G65-P$1),0),IF($B$3="pm",$H65*OFFSET('Piston Model'!$I$72,($B$18-2000)+($G65-P$1),0),"Wrong Code in B3")))),0)</f>
        <v>0</v>
      </c>
      <c r="Q65">
        <f ca="1">IF(Q$1&gt;$G65,IF($B$15="he",IF($B$3="em",$H65*(1-EXP(-0.05599*(Q$1-$G65)))*OFFSET('Exponential Model'!$I$72,($B$18-2000)+($G65-Q$1),0),IF($B$3="dm",$H65*(1-EXP(-0.05599*(Q$1-$G65)))*OFFSET('Dispersion Model'!$I$72,($B$18-2000)+($G65-Q$1),0),IF($B$3="pm",$H65*(1-EXP(-0.05599*(Q$1-$G65)))*OFFSET('Piston Model'!$I$72,($B$18-2000)+($G65-Q$1),0),"Wrong Code in B3"))),IF($B$3="em",$H65*OFFSET('Exponential Model'!$I$72,($B$18-2000)+($G65-Q$1),0),IF($B$3="dm",$H65*OFFSET('Dispersion Model'!$I$72,($B$18-2000)+($G65-Q$1),0),IF($B$3="pm",$H65*OFFSET('Piston Model'!$I$72,($B$18-2000)+($G65-Q$1),0),"Wrong Code in B3")))),0)</f>
        <v>0</v>
      </c>
      <c r="R65">
        <f ca="1">IF(R$1&gt;$G65,IF($B$15="he",IF($B$3="em",$H65*(1-EXP(-0.05599*(R$1-$G65)))*OFFSET('Exponential Model'!$I$72,($B$18-2000)+($G65-R$1),0),IF($B$3="dm",$H65*(1-EXP(-0.05599*(R$1-$G65)))*OFFSET('Dispersion Model'!$I$72,($B$18-2000)+($G65-R$1),0),IF($B$3="pm",$H65*(1-EXP(-0.05599*(R$1-$G65)))*OFFSET('Piston Model'!$I$72,($B$18-2000)+($G65-R$1),0),"Wrong Code in B3"))),IF($B$3="em",$H65*OFFSET('Exponential Model'!$I$72,($B$18-2000)+($G65-R$1),0),IF($B$3="dm",$H65*OFFSET('Dispersion Model'!$I$72,($B$18-2000)+($G65-R$1),0),IF($B$3="pm",$H65*OFFSET('Piston Model'!$I$72,($B$18-2000)+($G65-R$1),0),"Wrong Code in B3")))),0)</f>
        <v>0</v>
      </c>
      <c r="S65">
        <f ca="1">IF(S$1&gt;$G65,IF($B$15="he",IF($B$3="em",$H65*(1-EXP(-0.05599*(S$1-$G65)))*OFFSET('Exponential Model'!$I$72,($B$18-2000)+($G65-S$1),0),IF($B$3="dm",$H65*(1-EXP(-0.05599*(S$1-$G65)))*OFFSET('Dispersion Model'!$I$72,($B$18-2000)+($G65-S$1),0),IF($B$3="pm",$H65*(1-EXP(-0.05599*(S$1-$G65)))*OFFSET('Piston Model'!$I$72,($B$18-2000)+($G65-S$1),0),"Wrong Code in B3"))),IF($B$3="em",$H65*OFFSET('Exponential Model'!$I$72,($B$18-2000)+($G65-S$1),0),IF($B$3="dm",$H65*OFFSET('Dispersion Model'!$I$72,($B$18-2000)+($G65-S$1),0),IF($B$3="pm",$H65*OFFSET('Piston Model'!$I$72,($B$18-2000)+($G65-S$1),0),"Wrong Code in B3")))),0)</f>
        <v>0</v>
      </c>
      <c r="T65">
        <f ca="1">IF(T$1&gt;$G65,IF($B$15="he",IF($B$3="em",$H65*(1-EXP(-0.05599*(T$1-$G65)))*OFFSET('Exponential Model'!$I$72,($B$18-2000)+($G65-T$1),0),IF($B$3="dm",$H65*(1-EXP(-0.05599*(T$1-$G65)))*OFFSET('Dispersion Model'!$I$72,($B$18-2000)+($G65-T$1),0),IF($B$3="pm",$H65*(1-EXP(-0.05599*(T$1-$G65)))*OFFSET('Piston Model'!$I$72,($B$18-2000)+($G65-T$1),0),"Wrong Code in B3"))),IF($B$3="em",$H65*OFFSET('Exponential Model'!$I$72,($B$18-2000)+($G65-T$1),0),IF($B$3="dm",$H65*OFFSET('Dispersion Model'!$I$72,($B$18-2000)+($G65-T$1),0),IF($B$3="pm",$H65*OFFSET('Piston Model'!$I$72,($B$18-2000)+($G65-T$1),0),"Wrong Code in B3")))),0)</f>
        <v>0</v>
      </c>
      <c r="U65">
        <f ca="1">IF(U$1&gt;$G65,IF($B$15="he",IF($B$3="em",$H65*(1-EXP(-0.05599*(U$1-$G65)))*OFFSET('Exponential Model'!$I$72,($B$18-2000)+($G65-U$1),0),IF($B$3="dm",$H65*(1-EXP(-0.05599*(U$1-$G65)))*OFFSET('Dispersion Model'!$I$72,($B$18-2000)+($G65-U$1),0),IF($B$3="pm",$H65*(1-EXP(-0.05599*(U$1-$G65)))*OFFSET('Piston Model'!$I$72,($B$18-2000)+($G65-U$1),0),"Wrong Code in B3"))),IF($B$3="em",$H65*OFFSET('Exponential Model'!$I$72,($B$18-2000)+($G65-U$1),0),IF($B$3="dm",$H65*OFFSET('Dispersion Model'!$I$72,($B$18-2000)+($G65-U$1),0),IF($B$3="pm",$H65*OFFSET('Piston Model'!$I$72,($B$18-2000)+($G65-U$1),0),"Wrong Code in B3")))),0)</f>
        <v>0</v>
      </c>
      <c r="V65">
        <f ca="1">IF(V$1&gt;$G65,IF($B$15="he",IF($B$3="em",$H65*(1-EXP(-0.05599*(V$1-$G65)))*OFFSET('Exponential Model'!$I$72,($B$18-2000)+($G65-V$1),0),IF($B$3="dm",$H65*(1-EXP(-0.05599*(V$1-$G65)))*OFFSET('Dispersion Model'!$I$72,($B$18-2000)+($G65-V$1),0),IF($B$3="pm",$H65*(1-EXP(-0.05599*(V$1-$G65)))*OFFSET('Piston Model'!$I$72,($B$18-2000)+($G65-V$1),0),"Wrong Code in B3"))),IF($B$3="em",$H65*OFFSET('Exponential Model'!$I$72,($B$18-2000)+($G65-V$1),0),IF($B$3="dm",$H65*OFFSET('Dispersion Model'!$I$72,($B$18-2000)+($G65-V$1),0),IF($B$3="pm",$H65*OFFSET('Piston Model'!$I$72,($B$18-2000)+($G65-V$1),0),"Wrong Code in B3")))),0)</f>
        <v>0</v>
      </c>
      <c r="W65">
        <f ca="1">IF(W$1&gt;$G65,IF($B$15="he",IF($B$3="em",$H65*(1-EXP(-0.05599*(W$1-$G65)))*OFFSET('Exponential Model'!$I$72,($B$18-2000)+($G65-W$1),0),IF($B$3="dm",$H65*(1-EXP(-0.05599*(W$1-$G65)))*OFFSET('Dispersion Model'!$I$72,($B$18-2000)+($G65-W$1),0),IF($B$3="pm",$H65*(1-EXP(-0.05599*(W$1-$G65)))*OFFSET('Piston Model'!$I$72,($B$18-2000)+($G65-W$1),0),"Wrong Code in B3"))),IF($B$3="em",$H65*OFFSET('Exponential Model'!$I$72,($B$18-2000)+($G65-W$1),0),IF($B$3="dm",$H65*OFFSET('Dispersion Model'!$I$72,($B$18-2000)+($G65-W$1),0),IF($B$3="pm",$H65*OFFSET('Piston Model'!$I$72,($B$18-2000)+($G65-W$1),0),"Wrong Code in B3")))),0)</f>
        <v>0</v>
      </c>
      <c r="X65">
        <f ca="1">IF(X$1&gt;$G65,IF($B$15="he",IF($B$3="em",$H65*(1-EXP(-0.05599*(X$1-$G65)))*OFFSET('Exponential Model'!$I$72,($B$18-2000)+($G65-X$1),0),IF($B$3="dm",$H65*(1-EXP(-0.05599*(X$1-$G65)))*OFFSET('Dispersion Model'!$I$72,($B$18-2000)+($G65-X$1),0),IF($B$3="pm",$H65*(1-EXP(-0.05599*(X$1-$G65)))*OFFSET('Piston Model'!$I$72,($B$18-2000)+($G65-X$1),0),"Wrong Code in B3"))),IF($B$3="em",$H65*OFFSET('Exponential Model'!$I$72,($B$18-2000)+($G65-X$1),0),IF($B$3="dm",$H65*OFFSET('Dispersion Model'!$I$72,($B$18-2000)+($G65-X$1),0),IF($B$3="pm",$H65*OFFSET('Piston Model'!$I$72,($B$18-2000)+($G65-X$1),0),"Wrong Code in B3")))),0)</f>
        <v>0</v>
      </c>
      <c r="Y65">
        <f ca="1">IF(Y$1&gt;$G65,IF($B$15="he",IF($B$3="em",$H65*(1-EXP(-0.05599*(Y$1-$G65)))*OFFSET('Exponential Model'!$I$72,($B$18-2000)+($G65-Y$1),0),IF($B$3="dm",$H65*(1-EXP(-0.05599*(Y$1-$G65)))*OFFSET('Dispersion Model'!$I$72,($B$18-2000)+($G65-Y$1),0),IF($B$3="pm",$H65*(1-EXP(-0.05599*(Y$1-$G65)))*OFFSET('Piston Model'!$I$72,($B$18-2000)+($G65-Y$1),0),"Wrong Code in B3"))),IF($B$3="em",$H65*OFFSET('Exponential Model'!$I$72,($B$18-2000)+($G65-Y$1),0),IF($B$3="dm",$H65*OFFSET('Dispersion Model'!$I$72,($B$18-2000)+($G65-Y$1),0),IF($B$3="pm",$H65*OFFSET('Piston Model'!$I$72,($B$18-2000)+($G65-Y$1),0),"Wrong Code in B3")))),0)</f>
        <v>0</v>
      </c>
      <c r="Z65">
        <f ca="1">IF(Z$1&gt;$G65,IF($B$15="he",IF($B$3="em",$H65*(1-EXP(-0.05599*(Z$1-$G65)))*OFFSET('Exponential Model'!$I$72,($B$18-2000)+($G65-Z$1),0),IF($B$3="dm",$H65*(1-EXP(-0.05599*(Z$1-$G65)))*OFFSET('Dispersion Model'!$I$72,($B$18-2000)+($G65-Z$1),0),IF($B$3="pm",$H65*(1-EXP(-0.05599*(Z$1-$G65)))*OFFSET('Piston Model'!$I$72,($B$18-2000)+($G65-Z$1),0),"Wrong Code in B3"))),IF($B$3="em",$H65*OFFSET('Exponential Model'!$I$72,($B$18-2000)+($G65-Z$1),0),IF($B$3="dm",$H65*OFFSET('Dispersion Model'!$I$72,($B$18-2000)+($G65-Z$1),0),IF($B$3="pm",$H65*OFFSET('Piston Model'!$I$72,($B$18-2000)+($G65-Z$1),0),"Wrong Code in B3")))),0)</f>
        <v>0</v>
      </c>
      <c r="AA65">
        <f ca="1">IF(AA$1&gt;$G65,IF($B$15="he",IF($B$3="em",$H65*(1-EXP(-0.05599*(AA$1-$G65)))*OFFSET('Exponential Model'!$I$72,($B$18-2000)+($G65-AA$1),0),IF($B$3="dm",$H65*(1-EXP(-0.05599*(AA$1-$G65)))*OFFSET('Dispersion Model'!$I$72,($B$18-2000)+($G65-AA$1),0),IF($B$3="pm",$H65*(1-EXP(-0.05599*(AA$1-$G65)))*OFFSET('Piston Model'!$I$72,($B$18-2000)+($G65-AA$1),0),"Wrong Code in B3"))),IF($B$3="em",$H65*OFFSET('Exponential Model'!$I$72,($B$18-2000)+($G65-AA$1),0),IF($B$3="dm",$H65*OFFSET('Dispersion Model'!$I$72,($B$18-2000)+($G65-AA$1),0),IF($B$3="pm",$H65*OFFSET('Piston Model'!$I$72,($B$18-2000)+($G65-AA$1),0),"Wrong Code in B3")))),0)</f>
        <v>0</v>
      </c>
      <c r="AB65">
        <f ca="1">IF(AB$1&gt;$G65,IF($B$15="he",IF($B$3="em",$H65*(1-EXP(-0.05599*(AB$1-$G65)))*OFFSET('Exponential Model'!$I$72,($B$18-2000)+($G65-AB$1),0),IF($B$3="dm",$H65*(1-EXP(-0.05599*(AB$1-$G65)))*OFFSET('Dispersion Model'!$I$72,($B$18-2000)+($G65-AB$1),0),IF($B$3="pm",$H65*(1-EXP(-0.05599*(AB$1-$G65)))*OFFSET('Piston Model'!$I$72,($B$18-2000)+($G65-AB$1),0),"Wrong Code in B3"))),IF($B$3="em",$H65*OFFSET('Exponential Model'!$I$72,($B$18-2000)+($G65-AB$1),0),IF($B$3="dm",$H65*OFFSET('Dispersion Model'!$I$72,($B$18-2000)+($G65-AB$1),0),IF($B$3="pm",$H65*OFFSET('Piston Model'!$I$72,($B$18-2000)+($G65-AB$1),0),"Wrong Code in B3")))),0)</f>
        <v>0</v>
      </c>
      <c r="AC65">
        <f ca="1">IF(AC$1&gt;$G65,IF($B$15="he",IF($B$3="em",$H65*(1-EXP(-0.05599*(AC$1-$G65)))*OFFSET('Exponential Model'!$I$72,($B$18-2000)+($G65-AC$1),0),IF($B$3="dm",$H65*(1-EXP(-0.05599*(AC$1-$G65)))*OFFSET('Dispersion Model'!$I$72,($B$18-2000)+($G65-AC$1),0),IF($B$3="pm",$H65*(1-EXP(-0.05599*(AC$1-$G65)))*OFFSET('Piston Model'!$I$72,($B$18-2000)+($G65-AC$1),0),"Wrong Code in B3"))),IF($B$3="em",$H65*OFFSET('Exponential Model'!$I$72,($B$18-2000)+($G65-AC$1),0),IF($B$3="dm",$H65*OFFSET('Dispersion Model'!$I$72,($B$18-2000)+($G65-AC$1),0),IF($B$3="pm",$H65*OFFSET('Piston Model'!$I$72,($B$18-2000)+($G65-AC$1),0),"Wrong Code in B3")))),0)</f>
        <v>0</v>
      </c>
      <c r="AD65">
        <f ca="1">IF(AD$1&gt;$G65,IF($B$15="he",IF($B$3="em",$H65*(1-EXP(-0.05599*(AD$1-$G65)))*OFFSET('Exponential Model'!$I$72,($B$18-2000)+($G65-AD$1),0),IF($B$3="dm",$H65*(1-EXP(-0.05599*(AD$1-$G65)))*OFFSET('Dispersion Model'!$I$72,($B$18-2000)+($G65-AD$1),0),IF($B$3="pm",$H65*(1-EXP(-0.05599*(AD$1-$G65)))*OFFSET('Piston Model'!$I$72,($B$18-2000)+($G65-AD$1),0),"Wrong Code in B3"))),IF($B$3="em",$H65*OFFSET('Exponential Model'!$I$72,($B$18-2000)+($G65-AD$1),0),IF($B$3="dm",$H65*OFFSET('Dispersion Model'!$I$72,($B$18-2000)+($G65-AD$1),0),IF($B$3="pm",$H65*OFFSET('Piston Model'!$I$72,($B$18-2000)+($G65-AD$1),0),"Wrong Code in B3")))),0)</f>
        <v>0</v>
      </c>
      <c r="AE65">
        <f ca="1">IF(AE$1&gt;$G65,IF($B$15="he",IF($B$3="em",$H65*(1-EXP(-0.05599*(AE$1-$G65)))*OFFSET('Exponential Model'!$I$72,($B$18-2000)+($G65-AE$1),0),IF($B$3="dm",$H65*(1-EXP(-0.05599*(AE$1-$G65)))*OFFSET('Dispersion Model'!$I$72,($B$18-2000)+($G65-AE$1),0),IF($B$3="pm",$H65*(1-EXP(-0.05599*(AE$1-$G65)))*OFFSET('Piston Model'!$I$72,($B$18-2000)+($G65-AE$1),0),"Wrong Code in B3"))),IF($B$3="em",$H65*OFFSET('Exponential Model'!$I$72,($B$18-2000)+($G65-AE$1),0),IF($B$3="dm",$H65*OFFSET('Dispersion Model'!$I$72,($B$18-2000)+($G65-AE$1),0),IF($B$3="pm",$H65*OFFSET('Piston Model'!$I$72,($B$18-2000)+($G65-AE$1),0),"Wrong Code in B3")))),0)</f>
        <v>0</v>
      </c>
      <c r="AF65">
        <f ca="1">IF(AF$1&gt;$G65,IF($B$15="he",IF($B$3="em",$H65*(1-EXP(-0.05599*(AF$1-$G65)))*OFFSET('Exponential Model'!$I$72,($B$18-2000)+($G65-AF$1),0),IF($B$3="dm",$H65*(1-EXP(-0.05599*(AF$1-$G65)))*OFFSET('Dispersion Model'!$I$72,($B$18-2000)+($G65-AF$1),0),IF($B$3="pm",$H65*(1-EXP(-0.05599*(AF$1-$G65)))*OFFSET('Piston Model'!$I$72,($B$18-2000)+($G65-AF$1),0),"Wrong Code in B3"))),IF($B$3="em",$H65*OFFSET('Exponential Model'!$I$72,($B$18-2000)+($G65-AF$1),0),IF($B$3="dm",$H65*OFFSET('Dispersion Model'!$I$72,($B$18-2000)+($G65-AF$1),0),IF($B$3="pm",$H65*OFFSET('Piston Model'!$I$72,($B$18-2000)+($G65-AF$1),0),"Wrong Code in B3")))),0)</f>
        <v>0</v>
      </c>
      <c r="AG65">
        <f ca="1">IF(AG$1&gt;$G65,IF($B$15="he",IF($B$3="em",$H65*(1-EXP(-0.05599*(AG$1-$G65)))*OFFSET('Exponential Model'!$I$72,($B$18-2000)+($G65-AG$1),0),IF($B$3="dm",$H65*(1-EXP(-0.05599*(AG$1-$G65)))*OFFSET('Dispersion Model'!$I$72,($B$18-2000)+($G65-AG$1),0),IF($B$3="pm",$H65*(1-EXP(-0.05599*(AG$1-$G65)))*OFFSET('Piston Model'!$I$72,($B$18-2000)+($G65-AG$1),0),"Wrong Code in B3"))),IF($B$3="em",$H65*OFFSET('Exponential Model'!$I$72,($B$18-2000)+($G65-AG$1),0),IF($B$3="dm",$H65*OFFSET('Dispersion Model'!$I$72,($B$18-2000)+($G65-AG$1),0),IF($B$3="pm",$H65*OFFSET('Piston Model'!$I$72,($B$18-2000)+($G65-AG$1),0),"Wrong Code in B3")))),0)</f>
        <v>0</v>
      </c>
      <c r="AH65">
        <f ca="1">IF(AH$1&gt;$G65,IF($B$15="he",IF($B$3="em",$H65*(1-EXP(-0.05599*(AH$1-$G65)))*OFFSET('Exponential Model'!$I$72,($B$18-2000)+($G65-AH$1),0),IF($B$3="dm",$H65*(1-EXP(-0.05599*(AH$1-$G65)))*OFFSET('Dispersion Model'!$I$72,($B$18-2000)+($G65-AH$1),0),IF($B$3="pm",$H65*(1-EXP(-0.05599*(AH$1-$G65)))*OFFSET('Piston Model'!$I$72,($B$18-2000)+($G65-AH$1),0),"Wrong Code in B3"))),IF($B$3="em",$H65*OFFSET('Exponential Model'!$I$72,($B$18-2000)+($G65-AH$1),0),IF($B$3="dm",$H65*OFFSET('Dispersion Model'!$I$72,($B$18-2000)+($G65-AH$1),0),IF($B$3="pm",$H65*OFFSET('Piston Model'!$I$72,($B$18-2000)+($G65-AH$1),0),"Wrong Code in B3")))),0)</f>
        <v>0</v>
      </c>
      <c r="AI65">
        <f ca="1">IF(AI$1&gt;$G65,IF($B$15="he",IF($B$3="em",$H65*(1-EXP(-0.05599*(AI$1-$G65)))*OFFSET('Exponential Model'!$I$72,($B$18-2000)+($G65-AI$1),0),IF($B$3="dm",$H65*(1-EXP(-0.05599*(AI$1-$G65)))*OFFSET('Dispersion Model'!$I$72,($B$18-2000)+($G65-AI$1),0),IF($B$3="pm",$H65*(1-EXP(-0.05599*(AI$1-$G65)))*OFFSET('Piston Model'!$I$72,($B$18-2000)+($G65-AI$1),0),"Wrong Code in B3"))),IF($B$3="em",$H65*OFFSET('Exponential Model'!$I$72,($B$18-2000)+($G65-AI$1),0),IF($B$3="dm",$H65*OFFSET('Dispersion Model'!$I$72,($B$18-2000)+($G65-AI$1),0),IF($B$3="pm",$H65*OFFSET('Piston Model'!$I$72,($B$18-2000)+($G65-AI$1),0),"Wrong Code in B3")))),0)</f>
        <v>0</v>
      </c>
      <c r="AJ65">
        <f ca="1">IF(AJ$1&gt;$G65,IF($B$15="he",IF($B$3="em",$H65*(1-EXP(-0.05599*(AJ$1-$G65)))*OFFSET('Exponential Model'!$I$72,($B$18-2000)+($G65-AJ$1),0),IF($B$3="dm",$H65*(1-EXP(-0.05599*(AJ$1-$G65)))*OFFSET('Dispersion Model'!$I$72,($B$18-2000)+($G65-AJ$1),0),IF($B$3="pm",$H65*(1-EXP(-0.05599*(AJ$1-$G65)))*OFFSET('Piston Model'!$I$72,($B$18-2000)+($G65-AJ$1),0),"Wrong Code in B3"))),IF($B$3="em",$H65*OFFSET('Exponential Model'!$I$72,($B$18-2000)+($G65-AJ$1),0),IF($B$3="dm",$H65*OFFSET('Dispersion Model'!$I$72,($B$18-2000)+($G65-AJ$1),0),IF($B$3="pm",$H65*OFFSET('Piston Model'!$I$72,($B$18-2000)+($G65-AJ$1),0),"Wrong Code in B3")))),0)</f>
        <v>0</v>
      </c>
      <c r="AK65">
        <f ca="1">IF(AK$1&gt;$G65,IF($B$15="he",IF($B$3="em",$H65*(1-EXP(-0.05599*(AK$1-$G65)))*OFFSET('Exponential Model'!$I$72,($B$18-2000)+($G65-AK$1),0),IF($B$3="dm",$H65*(1-EXP(-0.05599*(AK$1-$G65)))*OFFSET('Dispersion Model'!$I$72,($B$18-2000)+($G65-AK$1),0),IF($B$3="pm",$H65*(1-EXP(-0.05599*(AK$1-$G65)))*OFFSET('Piston Model'!$I$72,($B$18-2000)+($G65-AK$1),0),"Wrong Code in B3"))),IF($B$3="em",$H65*OFFSET('Exponential Model'!$I$72,($B$18-2000)+($G65-AK$1),0),IF($B$3="dm",$H65*OFFSET('Dispersion Model'!$I$72,($B$18-2000)+($G65-AK$1),0),IF($B$3="pm",$H65*OFFSET('Piston Model'!$I$72,($B$18-2000)+($G65-AK$1),0),"Wrong Code in B3")))),0)</f>
        <v>0</v>
      </c>
      <c r="AL65">
        <f ca="1">IF(AL$1&gt;$G65,IF($B$15="he",IF($B$3="em",$H65*(1-EXP(-0.05599*(AL$1-$G65)))*OFFSET('Exponential Model'!$I$72,($B$18-2000)+($G65-AL$1),0),IF($B$3="dm",$H65*(1-EXP(-0.05599*(AL$1-$G65)))*OFFSET('Dispersion Model'!$I$72,($B$18-2000)+($G65-AL$1),0),IF($B$3="pm",$H65*(1-EXP(-0.05599*(AL$1-$G65)))*OFFSET('Piston Model'!$I$72,($B$18-2000)+($G65-AL$1),0),"Wrong Code in B3"))),IF($B$3="em",$H65*OFFSET('Exponential Model'!$I$72,($B$18-2000)+($G65-AL$1),0),IF($B$3="dm",$H65*OFFSET('Dispersion Model'!$I$72,($B$18-2000)+($G65-AL$1),0),IF($B$3="pm",$H65*OFFSET('Piston Model'!$I$72,($B$18-2000)+($G65-AL$1),0),"Wrong Code in B3")))),0)</f>
        <v>0</v>
      </c>
      <c r="AM65">
        <f ca="1">IF(AM$1&gt;$G65,IF($B$15="he",IF($B$3="em",$H65*(1-EXP(-0.05599*(AM$1-$G65)))*OFFSET('Exponential Model'!$I$72,($B$18-2000)+($G65-AM$1),0),IF($B$3="dm",$H65*(1-EXP(-0.05599*(AM$1-$G65)))*OFFSET('Dispersion Model'!$I$72,($B$18-2000)+($G65-AM$1),0),IF($B$3="pm",$H65*(1-EXP(-0.05599*(AM$1-$G65)))*OFFSET('Piston Model'!$I$72,($B$18-2000)+($G65-AM$1),0),"Wrong Code in B3"))),IF($B$3="em",$H65*OFFSET('Exponential Model'!$I$72,($B$18-2000)+($G65-AM$1),0),IF($B$3="dm",$H65*OFFSET('Dispersion Model'!$I$72,($B$18-2000)+($G65-AM$1),0),IF($B$3="pm",$H65*OFFSET('Piston Model'!$I$72,($B$18-2000)+($G65-AM$1),0),"Wrong Code in B3")))),0)</f>
        <v>0</v>
      </c>
      <c r="AN65">
        <f ca="1">IF(AN$1&gt;$G65,IF($B$15="he",IF($B$3="em",$H65*(1-EXP(-0.05599*(AN$1-$G65)))*OFFSET('Exponential Model'!$I$72,($B$18-2000)+($G65-AN$1),0),IF($B$3="dm",$H65*(1-EXP(-0.05599*(AN$1-$G65)))*OFFSET('Dispersion Model'!$I$72,($B$18-2000)+($G65-AN$1),0),IF($B$3="pm",$H65*(1-EXP(-0.05599*(AN$1-$G65)))*OFFSET('Piston Model'!$I$72,($B$18-2000)+($G65-AN$1),0),"Wrong Code in B3"))),IF($B$3="em",$H65*OFFSET('Exponential Model'!$I$72,($B$18-2000)+($G65-AN$1),0),IF($B$3="dm",$H65*OFFSET('Dispersion Model'!$I$72,($B$18-2000)+($G65-AN$1),0),IF($B$3="pm",$H65*OFFSET('Piston Model'!$I$72,($B$18-2000)+($G65-AN$1),0),"Wrong Code in B3")))),0)</f>
        <v>0</v>
      </c>
      <c r="AO65">
        <f ca="1">IF(AO$1&gt;$G65,IF($B$15="he",IF($B$3="em",$H65*(1-EXP(-0.05599*(AO$1-$G65)))*OFFSET('Exponential Model'!$I$72,($B$18-2000)+($G65-AO$1),0),IF($B$3="dm",$H65*(1-EXP(-0.05599*(AO$1-$G65)))*OFFSET('Dispersion Model'!$I$72,($B$18-2000)+($G65-AO$1),0),IF($B$3="pm",$H65*(1-EXP(-0.05599*(AO$1-$G65)))*OFFSET('Piston Model'!$I$72,($B$18-2000)+($G65-AO$1),0),"Wrong Code in B3"))),IF($B$3="em",$H65*OFFSET('Exponential Model'!$I$72,($B$18-2000)+($G65-AO$1),0),IF($B$3="dm",$H65*OFFSET('Dispersion Model'!$I$72,($B$18-2000)+($G65-AO$1),0),IF($B$3="pm",$H65*OFFSET('Piston Model'!$I$72,($B$18-2000)+($G65-AO$1),0),"Wrong Code in B3")))),0)</f>
        <v>0</v>
      </c>
      <c r="AP65">
        <f ca="1">IF(AP$1&gt;$G65,IF($B$15="he",IF($B$3="em",$H65*(1-EXP(-0.05599*(AP$1-$G65)))*OFFSET('Exponential Model'!$I$72,($B$18-2000)+($G65-AP$1),0),IF($B$3="dm",$H65*(1-EXP(-0.05599*(AP$1-$G65)))*OFFSET('Dispersion Model'!$I$72,($B$18-2000)+($G65-AP$1),0),IF($B$3="pm",$H65*(1-EXP(-0.05599*(AP$1-$G65)))*OFFSET('Piston Model'!$I$72,($B$18-2000)+($G65-AP$1),0),"Wrong Code in B3"))),IF($B$3="em",$H65*OFFSET('Exponential Model'!$I$72,($B$18-2000)+($G65-AP$1),0),IF($B$3="dm",$H65*OFFSET('Dispersion Model'!$I$72,($B$18-2000)+($G65-AP$1),0),IF($B$3="pm",$H65*OFFSET('Piston Model'!$I$72,($B$18-2000)+($G65-AP$1),0),"Wrong Code in B3")))),0)</f>
        <v>0</v>
      </c>
      <c r="AQ65">
        <f ca="1">IF(AQ$1&gt;$G65,IF($B$15="he",IF($B$3="em",$H65*(1-EXP(-0.05599*(AQ$1-$G65)))*OFFSET('Exponential Model'!$I$72,($B$18-2000)+($G65-AQ$1),0),IF($B$3="dm",$H65*(1-EXP(-0.05599*(AQ$1-$G65)))*OFFSET('Dispersion Model'!$I$72,($B$18-2000)+($G65-AQ$1),0),IF($B$3="pm",$H65*(1-EXP(-0.05599*(AQ$1-$G65)))*OFFSET('Piston Model'!$I$72,($B$18-2000)+($G65-AQ$1),0),"Wrong Code in B3"))),IF($B$3="em",$H65*OFFSET('Exponential Model'!$I$72,($B$18-2000)+($G65-AQ$1),0),IF($B$3="dm",$H65*OFFSET('Dispersion Model'!$I$72,($B$18-2000)+($G65-AQ$1),0),IF($B$3="pm",$H65*OFFSET('Piston Model'!$I$72,($B$18-2000)+($G65-AQ$1),0),"Wrong Code in B3")))),0)</f>
        <v>0</v>
      </c>
      <c r="AR65">
        <f ca="1">IF(AR$1&gt;$G65,IF($B$15="he",IF($B$3="em",$H65*(1-EXP(-0.05599*(AR$1-$G65)))*OFFSET('Exponential Model'!$I$72,($B$18-2000)+($G65-AR$1),0),IF($B$3="dm",$H65*(1-EXP(-0.05599*(AR$1-$G65)))*OFFSET('Dispersion Model'!$I$72,($B$18-2000)+($G65-AR$1),0),IF($B$3="pm",$H65*(1-EXP(-0.05599*(AR$1-$G65)))*OFFSET('Piston Model'!$I$72,($B$18-2000)+($G65-AR$1),0),"Wrong Code in B3"))),IF($B$3="em",$H65*OFFSET('Exponential Model'!$I$72,($B$18-2000)+($G65-AR$1),0),IF($B$3="dm",$H65*OFFSET('Dispersion Model'!$I$72,($B$18-2000)+($G65-AR$1),0),IF($B$3="pm",$H65*OFFSET('Piston Model'!$I$72,($B$18-2000)+($G65-AR$1),0),"Wrong Code in B3")))),0)</f>
        <v>0</v>
      </c>
      <c r="AS65">
        <f ca="1">IF(AS$1&gt;$G65,IF($B$15="he",IF($B$3="em",$H65*(1-EXP(-0.05599*(AS$1-$G65)))*OFFSET('Exponential Model'!$I$72,($B$18-2000)+($G65-AS$1),0),IF($B$3="dm",$H65*(1-EXP(-0.05599*(AS$1-$G65)))*OFFSET('Dispersion Model'!$I$72,($B$18-2000)+($G65-AS$1),0),IF($B$3="pm",$H65*(1-EXP(-0.05599*(AS$1-$G65)))*OFFSET('Piston Model'!$I$72,($B$18-2000)+($G65-AS$1),0),"Wrong Code in B3"))),IF($B$3="em",$H65*OFFSET('Exponential Model'!$I$72,($B$18-2000)+($G65-AS$1),0),IF($B$3="dm",$H65*OFFSET('Dispersion Model'!$I$72,($B$18-2000)+($G65-AS$1),0),IF($B$3="pm",$H65*OFFSET('Piston Model'!$I$72,($B$18-2000)+($G65-AS$1),0),"Wrong Code in B3")))),0)</f>
        <v>0</v>
      </c>
      <c r="AT65">
        <f ca="1">IF(AT$1&gt;$G65,IF($B$15="he",IF($B$3="em",$H65*(1-EXP(-0.05599*(AT$1-$G65)))*OFFSET('Exponential Model'!$I$72,($B$18-2000)+($G65-AT$1),0),IF($B$3="dm",$H65*(1-EXP(-0.05599*(AT$1-$G65)))*OFFSET('Dispersion Model'!$I$72,($B$18-2000)+($G65-AT$1),0),IF($B$3="pm",$H65*(1-EXP(-0.05599*(AT$1-$G65)))*OFFSET('Piston Model'!$I$72,($B$18-2000)+($G65-AT$1),0),"Wrong Code in B3"))),IF($B$3="em",$H65*OFFSET('Exponential Model'!$I$72,($B$18-2000)+($G65-AT$1),0),IF($B$3="dm",$H65*OFFSET('Dispersion Model'!$I$72,($B$18-2000)+($G65-AT$1),0),IF($B$3="pm",$H65*OFFSET('Piston Model'!$I$72,($B$18-2000)+($G65-AT$1),0),"Wrong Code in B3")))),0)</f>
        <v>0</v>
      </c>
      <c r="AU65">
        <f ca="1">IF(AU$1&gt;$G65,IF($B$15="he",IF($B$3="em",$H65*(1-EXP(-0.05599*(AU$1-$G65)))*OFFSET('Exponential Model'!$I$72,($B$18-2000)+($G65-AU$1),0),IF($B$3="dm",$H65*(1-EXP(-0.05599*(AU$1-$G65)))*OFFSET('Dispersion Model'!$I$72,($B$18-2000)+($G65-AU$1),0),IF($B$3="pm",$H65*(1-EXP(-0.05599*(AU$1-$G65)))*OFFSET('Piston Model'!$I$72,($B$18-2000)+($G65-AU$1),0),"Wrong Code in B3"))),IF($B$3="em",$H65*OFFSET('Exponential Model'!$I$72,($B$18-2000)+($G65-AU$1),0),IF($B$3="dm",$H65*OFFSET('Dispersion Model'!$I$72,($B$18-2000)+($G65-AU$1),0),IF($B$3="pm",$H65*OFFSET('Piston Model'!$I$72,($B$18-2000)+($G65-AU$1),0),"Wrong Code in B3")))),0)</f>
        <v>0</v>
      </c>
      <c r="AV65">
        <f ca="1">IF(AV$1&gt;$G65,IF($B$15="he",IF($B$3="em",$H65*(1-EXP(-0.05599*(AV$1-$G65)))*OFFSET('Exponential Model'!$I$72,($B$18-2000)+($G65-AV$1),0),IF($B$3="dm",$H65*(1-EXP(-0.05599*(AV$1-$G65)))*OFFSET('Dispersion Model'!$I$72,($B$18-2000)+($G65-AV$1),0),IF($B$3="pm",$H65*(1-EXP(-0.05599*(AV$1-$G65)))*OFFSET('Piston Model'!$I$72,($B$18-2000)+($G65-AV$1),0),"Wrong Code in B3"))),IF($B$3="em",$H65*OFFSET('Exponential Model'!$I$72,($B$18-2000)+($G65-AV$1),0),IF($B$3="dm",$H65*OFFSET('Dispersion Model'!$I$72,($B$18-2000)+($G65-AV$1),0),IF($B$3="pm",$H65*OFFSET('Piston Model'!$I$72,($B$18-2000)+($G65-AV$1),0),"Wrong Code in B3")))),0)</f>
        <v>0</v>
      </c>
      <c r="AW65">
        <f ca="1">IF(AW$1&gt;$G65,IF($B$15="he",IF($B$3="em",$H65*(1-EXP(-0.05599*(AW$1-$G65)))*OFFSET('Exponential Model'!$I$72,($B$18-2000)+($G65-AW$1),0),IF($B$3="dm",$H65*(1-EXP(-0.05599*(AW$1-$G65)))*OFFSET('Dispersion Model'!$I$72,($B$18-2000)+($G65-AW$1),0),IF($B$3="pm",$H65*(1-EXP(-0.05599*(AW$1-$G65)))*OFFSET('Piston Model'!$I$72,($B$18-2000)+($G65-AW$1),0),"Wrong Code in B3"))),IF($B$3="em",$H65*OFFSET('Exponential Model'!$I$72,($B$18-2000)+($G65-AW$1),0),IF($B$3="dm",$H65*OFFSET('Dispersion Model'!$I$72,($B$18-2000)+($G65-AW$1),0),IF($B$3="pm",$H65*OFFSET('Piston Model'!$I$72,($B$18-2000)+($G65-AW$1),0),"Wrong Code in B3")))),0)</f>
        <v>0</v>
      </c>
      <c r="AX65">
        <f ca="1">IF(AX$1&gt;$G65,IF($B$15="he",IF($B$3="em",$H65*(1-EXP(-0.05599*(AX$1-$G65)))*OFFSET('Exponential Model'!$I$72,($B$18-2000)+($G65-AX$1),0),IF($B$3="dm",$H65*(1-EXP(-0.05599*(AX$1-$G65)))*OFFSET('Dispersion Model'!$I$72,($B$18-2000)+($G65-AX$1),0),IF($B$3="pm",$H65*(1-EXP(-0.05599*(AX$1-$G65)))*OFFSET('Piston Model'!$I$72,($B$18-2000)+($G65-AX$1),0),"Wrong Code in B3"))),IF($B$3="em",$H65*OFFSET('Exponential Model'!$I$72,($B$18-2000)+($G65-AX$1),0),IF($B$3="dm",$H65*OFFSET('Dispersion Model'!$I$72,($B$18-2000)+($G65-AX$1),0),IF($B$3="pm",$H65*OFFSET('Piston Model'!$I$72,($B$18-2000)+($G65-AX$1),0),"Wrong Code in B3")))),0)</f>
        <v>0</v>
      </c>
      <c r="AY65">
        <f ca="1">IF(AY$1&gt;$G65,IF($B$15="he",IF($B$3="em",$H65*(1-EXP(-0.05599*(AY$1-$G65)))*OFFSET('Exponential Model'!$I$72,($B$18-2000)+($G65-AY$1),0),IF($B$3="dm",$H65*(1-EXP(-0.05599*(AY$1-$G65)))*OFFSET('Dispersion Model'!$I$72,($B$18-2000)+($G65-AY$1),0),IF($B$3="pm",$H65*(1-EXP(-0.05599*(AY$1-$G65)))*OFFSET('Piston Model'!$I$72,($B$18-2000)+($G65-AY$1),0),"Wrong Code in B3"))),IF($B$3="em",$H65*OFFSET('Exponential Model'!$I$72,($B$18-2000)+($G65-AY$1),0),IF($B$3="dm",$H65*OFFSET('Dispersion Model'!$I$72,($B$18-2000)+($G65-AY$1),0),IF($B$3="pm",$H65*OFFSET('Piston Model'!$I$72,($B$18-2000)+($G65-AY$1),0),"Wrong Code in B3")))),0)</f>
        <v>0</v>
      </c>
      <c r="AZ65">
        <f ca="1">IF(AZ$1&gt;$G65,IF($B$15="he",IF($B$3="em",$H65*(1-EXP(-0.05599*(AZ$1-$G65)))*OFFSET('Exponential Model'!$I$72,($B$18-2000)+($G65-AZ$1),0),IF($B$3="dm",$H65*(1-EXP(-0.05599*(AZ$1-$G65)))*OFFSET('Dispersion Model'!$I$72,($B$18-2000)+($G65-AZ$1),0),IF($B$3="pm",$H65*(1-EXP(-0.05599*(AZ$1-$G65)))*OFFSET('Piston Model'!$I$72,($B$18-2000)+($G65-AZ$1),0),"Wrong Code in B3"))),IF($B$3="em",$H65*OFFSET('Exponential Model'!$I$72,($B$18-2000)+($G65-AZ$1),0),IF($B$3="dm",$H65*OFFSET('Dispersion Model'!$I$72,($B$18-2000)+($G65-AZ$1),0),IF($B$3="pm",$H65*OFFSET('Piston Model'!$I$72,($B$18-2000)+($G65-AZ$1),0),"Wrong Code in B3")))),0)</f>
        <v>0</v>
      </c>
      <c r="BA65">
        <f ca="1">IF(BA$1&gt;$G65,IF($B$15="he",IF($B$3="em",$H65*(1-EXP(-0.05599*(BA$1-$G65)))*OFFSET('Exponential Model'!$I$72,($B$18-2000)+($G65-BA$1),0),IF($B$3="dm",$H65*(1-EXP(-0.05599*(BA$1-$G65)))*OFFSET('Dispersion Model'!$I$72,($B$18-2000)+($G65-BA$1),0),IF($B$3="pm",$H65*(1-EXP(-0.05599*(BA$1-$G65)))*OFFSET('Piston Model'!$I$72,($B$18-2000)+($G65-BA$1),0),"Wrong Code in B3"))),IF($B$3="em",$H65*OFFSET('Exponential Model'!$I$72,($B$18-2000)+($G65-BA$1),0),IF($B$3="dm",$H65*OFFSET('Dispersion Model'!$I$72,($B$18-2000)+($G65-BA$1),0),IF($B$3="pm",$H65*OFFSET('Piston Model'!$I$72,($B$18-2000)+($G65-BA$1),0),"Wrong Code in B3")))),0)</f>
        <v>0</v>
      </c>
      <c r="BB65">
        <f ca="1">IF(BB$1&gt;$G65,IF($B$15="he",IF($B$3="em",$H65*(1-EXP(-0.05599*(BB$1-$G65)))*OFFSET('Exponential Model'!$I$72,($B$18-2000)+($G65-BB$1),0),IF($B$3="dm",$H65*(1-EXP(-0.05599*(BB$1-$G65)))*OFFSET('Dispersion Model'!$I$72,($B$18-2000)+($G65-BB$1),0),IF($B$3="pm",$H65*(1-EXP(-0.05599*(BB$1-$G65)))*OFFSET('Piston Model'!$I$72,($B$18-2000)+($G65-BB$1),0),"Wrong Code in B3"))),IF($B$3="em",$H65*OFFSET('Exponential Model'!$I$72,($B$18-2000)+($G65-BB$1),0),IF($B$3="dm",$H65*OFFSET('Dispersion Model'!$I$72,($B$18-2000)+($G65-BB$1),0),IF($B$3="pm",$H65*OFFSET('Piston Model'!$I$72,($B$18-2000)+($G65-BB$1),0),"Wrong Code in B3")))),0)</f>
        <v>0</v>
      </c>
      <c r="BC65">
        <f ca="1">IF(BC$1&gt;$G65,IF($B$15="he",IF($B$3="em",$H65*(1-EXP(-0.05599*(BC$1-$G65)))*OFFSET('Exponential Model'!$I$72,($B$18-2000)+($G65-BC$1),0),IF($B$3="dm",$H65*(1-EXP(-0.05599*(BC$1-$G65)))*OFFSET('Dispersion Model'!$I$72,($B$18-2000)+($G65-BC$1),0),IF($B$3="pm",$H65*(1-EXP(-0.05599*(BC$1-$G65)))*OFFSET('Piston Model'!$I$72,($B$18-2000)+($G65-BC$1),0),"Wrong Code in B3"))),IF($B$3="em",$H65*OFFSET('Exponential Model'!$I$72,($B$18-2000)+($G65-BC$1),0),IF($B$3="dm",$H65*OFFSET('Dispersion Model'!$I$72,($B$18-2000)+($G65-BC$1),0),IF($B$3="pm",$H65*OFFSET('Piston Model'!$I$72,($B$18-2000)+($G65-BC$1),0),"Wrong Code in B3")))),0)</f>
        <v>0</v>
      </c>
      <c r="BD65">
        <f ca="1">IF(BD$1&gt;$G65,IF($B$15="he",IF($B$3="em",$H65*(1-EXP(-0.05599*(BD$1-$G65)))*OFFSET('Exponential Model'!$I$72,($B$18-2000)+($G65-BD$1),0),IF($B$3="dm",$H65*(1-EXP(-0.05599*(BD$1-$G65)))*OFFSET('Dispersion Model'!$I$72,($B$18-2000)+($G65-BD$1),0),IF($B$3="pm",$H65*(1-EXP(-0.05599*(BD$1-$G65)))*OFFSET('Piston Model'!$I$72,($B$18-2000)+($G65-BD$1),0),"Wrong Code in B3"))),IF($B$3="em",$H65*OFFSET('Exponential Model'!$I$72,($B$18-2000)+($G65-BD$1),0),IF($B$3="dm",$H65*OFFSET('Dispersion Model'!$I$72,($B$18-2000)+($G65-BD$1),0),IF($B$3="pm",$H65*OFFSET('Piston Model'!$I$72,($B$18-2000)+($G65-BD$1),0),"Wrong Code in B3")))),0)</f>
        <v>0</v>
      </c>
      <c r="BE65">
        <f ca="1">IF(BE$1&gt;$G65,IF($B$15="he",IF($B$3="em",$H65*(1-EXP(-0.05599*(BE$1-$G65)))*OFFSET('Exponential Model'!$I$72,($B$18-2000)+($G65-BE$1),0),IF($B$3="dm",$H65*(1-EXP(-0.05599*(BE$1-$G65)))*OFFSET('Dispersion Model'!$I$72,($B$18-2000)+($G65-BE$1),0),IF($B$3="pm",$H65*(1-EXP(-0.05599*(BE$1-$G65)))*OFFSET('Piston Model'!$I$72,($B$18-2000)+($G65-BE$1),0),"Wrong Code in B3"))),IF($B$3="em",$H65*OFFSET('Exponential Model'!$I$72,($B$18-2000)+($G65-BE$1),0),IF($B$3="dm",$H65*OFFSET('Dispersion Model'!$I$72,($B$18-2000)+($G65-BE$1),0),IF($B$3="pm",$H65*OFFSET('Piston Model'!$I$72,($B$18-2000)+($G65-BE$1),0),"Wrong Code in B3")))),0)</f>
        <v>0</v>
      </c>
      <c r="BF65">
        <f ca="1">IF(BF$1&gt;$G65,IF($B$15="he",IF($B$3="em",$H65*(1-EXP(-0.05599*(BF$1-$G65)))*OFFSET('Exponential Model'!$I$72,($B$18-2000)+($G65-BF$1),0),IF($B$3="dm",$H65*(1-EXP(-0.05599*(BF$1-$G65)))*OFFSET('Dispersion Model'!$I$72,($B$18-2000)+($G65-BF$1),0),IF($B$3="pm",$H65*(1-EXP(-0.05599*(BF$1-$G65)))*OFFSET('Piston Model'!$I$72,($B$18-2000)+($G65-BF$1),0),"Wrong Code in B3"))),IF($B$3="em",$H65*OFFSET('Exponential Model'!$I$72,($B$18-2000)+($G65-BF$1),0),IF($B$3="dm",$H65*OFFSET('Dispersion Model'!$I$72,($B$18-2000)+($G65-BF$1),0),IF($B$3="pm",$H65*OFFSET('Piston Model'!$I$72,($B$18-2000)+($G65-BF$1),0),"Wrong Code in B3")))),0)</f>
        <v>0</v>
      </c>
      <c r="BG65">
        <f ca="1">IF(BG$1&gt;$G65,IF($B$15="he",IF($B$3="em",$H65*(1-EXP(-0.05599*(BG$1-$G65)))*OFFSET('Exponential Model'!$I$72,($B$18-2000)+($G65-BG$1),0),IF($B$3="dm",$H65*(1-EXP(-0.05599*(BG$1-$G65)))*OFFSET('Dispersion Model'!$I$72,($B$18-2000)+($G65-BG$1),0),IF($B$3="pm",$H65*(1-EXP(-0.05599*(BG$1-$G65)))*OFFSET('Piston Model'!$I$72,($B$18-2000)+($G65-BG$1),0),"Wrong Code in B3"))),IF($B$3="em",$H65*OFFSET('Exponential Model'!$I$72,($B$18-2000)+($G65-BG$1),0),IF($B$3="dm",$H65*OFFSET('Dispersion Model'!$I$72,($B$18-2000)+($G65-BG$1),0),IF($B$3="pm",$H65*OFFSET('Piston Model'!$I$72,($B$18-2000)+($G65-BG$1),0),"Wrong Code in B3")))),0)</f>
        <v>0</v>
      </c>
    </row>
    <row r="66" spans="7:59" x14ac:dyDescent="0.15">
      <c r="G66">
        <v>1994</v>
      </c>
      <c r="H66">
        <f>IF($B$15="tr",'Tritium Input'!H75,IF($B$15="cfc",'CFC Input'!H75,IF($B$15="kr",'85Kr Input'!H75,IF($B$15="he",'Tritium Input'!H75,"Wrong Code in B12!"))))</f>
        <v>529</v>
      </c>
      <c r="I66">
        <f ca="1">IF(I$1&gt;$G66,IF($B$15="he",IF($B$3="em",$H66*(1-EXP(-0.05599*(I$1-$G66)))*OFFSET('Exponential Model'!$I$72,($B$18-2000)+($G66-I$1),0),IF($B$3="dm",$H66*(1-EXP(-0.05599*(I$1-$G66)))*OFFSET('Dispersion Model'!$I$72,($B$18-2000)+($G66-I$1),0),IF($B$3="pm",$H66*(1-EXP(-0.05599*(I$1-$G66)))*OFFSET('Piston Model'!$I$72,($B$18-2000)+($G66-I$1),0),"Wrong Code in B3"))),IF($B$3="em",$H66*OFFSET('Exponential Model'!$I$72,($B$18-2000)+($G66-I$1),0),IF($B$3="dm",$H66*OFFSET('Dispersion Model'!$I$72,($B$18-2000)+($G66-I$1),0),IF($B$3="pm",$H66*OFFSET('Piston Model'!$I$72,($B$18-2000)+($G66-I$1),0),"Wrong Code in B3")))),0)</f>
        <v>0</v>
      </c>
      <c r="J66">
        <f ca="1">IF(J$1&gt;$G66,IF($B$15="he",IF($B$3="em",$H66*(1-EXP(-0.05599*(J$1-$G66)))*OFFSET('Exponential Model'!$I$72,($B$18-2000)+($G66-J$1),0),IF($B$3="dm",$H66*(1-EXP(-0.05599*(J$1-$G66)))*OFFSET('Dispersion Model'!$I$72,($B$18-2000)+($G66-J$1),0),IF($B$3="pm",$H66*(1-EXP(-0.05599*(J$1-$G66)))*OFFSET('Piston Model'!$I$72,($B$18-2000)+($G66-J$1),0),"Wrong Code in B3"))),IF($B$3="em",$H66*OFFSET('Exponential Model'!$I$72,($B$18-2000)+($G66-J$1),0),IF($B$3="dm",$H66*OFFSET('Dispersion Model'!$I$72,($B$18-2000)+($G66-J$1),0),IF($B$3="pm",$H66*OFFSET('Piston Model'!$I$72,($B$18-2000)+($G66-J$1),0),"Wrong Code in B3")))),0)</f>
        <v>0</v>
      </c>
      <c r="K66">
        <f ca="1">IF(K$1&gt;$G66,IF($B$15="he",IF($B$3="em",$H66*(1-EXP(-0.05599*(K$1-$G66)))*OFFSET('Exponential Model'!$I$72,($B$18-2000)+($G66-K$1),0),IF($B$3="dm",$H66*(1-EXP(-0.05599*(K$1-$G66)))*OFFSET('Dispersion Model'!$I$72,($B$18-2000)+($G66-K$1),0),IF($B$3="pm",$H66*(1-EXP(-0.05599*(K$1-$G66)))*OFFSET('Piston Model'!$I$72,($B$18-2000)+($G66-K$1),0),"Wrong Code in B3"))),IF($B$3="em",$H66*OFFSET('Exponential Model'!$I$72,($B$18-2000)+($G66-K$1),0),IF($B$3="dm",$H66*OFFSET('Dispersion Model'!$I$72,($B$18-2000)+($G66-K$1),0),IF($B$3="pm",$H66*OFFSET('Piston Model'!$I$72,($B$18-2000)+($G66-K$1),0),"Wrong Code in B3")))),0)</f>
        <v>0</v>
      </c>
      <c r="L66">
        <f ca="1">IF(L$1&gt;$G66,IF($B$15="he",IF($B$3="em",$H66*(1-EXP(-0.05599*(L$1-$G66)))*OFFSET('Exponential Model'!$I$72,($B$18-2000)+($G66-L$1),0),IF($B$3="dm",$H66*(1-EXP(-0.05599*(L$1-$G66)))*OFFSET('Dispersion Model'!$I$72,($B$18-2000)+($G66-L$1),0),IF($B$3="pm",$H66*(1-EXP(-0.05599*(L$1-$G66)))*OFFSET('Piston Model'!$I$72,($B$18-2000)+($G66-L$1),0),"Wrong Code in B3"))),IF($B$3="em",$H66*OFFSET('Exponential Model'!$I$72,($B$18-2000)+($G66-L$1),0),IF($B$3="dm",$H66*OFFSET('Dispersion Model'!$I$72,($B$18-2000)+($G66-L$1),0),IF($B$3="pm",$H66*OFFSET('Piston Model'!$I$72,($B$18-2000)+($G66-L$1),0),"Wrong Code in B3")))),0)</f>
        <v>0</v>
      </c>
      <c r="M66">
        <f ca="1">IF(M$1&gt;$G66,IF($B$15="he",IF($B$3="em",$H66*(1-EXP(-0.05599*(M$1-$G66)))*OFFSET('Exponential Model'!$I$72,($B$18-2000)+($G66-M$1),0),IF($B$3="dm",$H66*(1-EXP(-0.05599*(M$1-$G66)))*OFFSET('Dispersion Model'!$I$72,($B$18-2000)+($G66-M$1),0),IF($B$3="pm",$H66*(1-EXP(-0.05599*(M$1-$G66)))*OFFSET('Piston Model'!$I$72,($B$18-2000)+($G66-M$1),0),"Wrong Code in B3"))),IF($B$3="em",$H66*OFFSET('Exponential Model'!$I$72,($B$18-2000)+($G66-M$1),0),IF($B$3="dm",$H66*OFFSET('Dispersion Model'!$I$72,($B$18-2000)+($G66-M$1),0),IF($B$3="pm",$H66*OFFSET('Piston Model'!$I$72,($B$18-2000)+($G66-M$1),0),"Wrong Code in B3")))),0)</f>
        <v>0</v>
      </c>
      <c r="N66">
        <f ca="1">IF(N$1&gt;$G66,IF($B$15="he",IF($B$3="em",$H66*(1-EXP(-0.05599*(N$1-$G66)))*OFFSET('Exponential Model'!$I$72,($B$18-2000)+($G66-N$1),0),IF($B$3="dm",$H66*(1-EXP(-0.05599*(N$1-$G66)))*OFFSET('Dispersion Model'!$I$72,($B$18-2000)+($G66-N$1),0),IF($B$3="pm",$H66*(1-EXP(-0.05599*(N$1-$G66)))*OFFSET('Piston Model'!$I$72,($B$18-2000)+($G66-N$1),0),"Wrong Code in B3"))),IF($B$3="em",$H66*OFFSET('Exponential Model'!$I$72,($B$18-2000)+($G66-N$1),0),IF($B$3="dm",$H66*OFFSET('Dispersion Model'!$I$72,($B$18-2000)+($G66-N$1),0),IF($B$3="pm",$H66*OFFSET('Piston Model'!$I$72,($B$18-2000)+($G66-N$1),0),"Wrong Code in B3")))),0)</f>
        <v>0</v>
      </c>
      <c r="O66">
        <f ca="1">IF(O$1&gt;$G66,IF($B$15="he",IF($B$3="em",$H66*(1-EXP(-0.05599*(O$1-$G66)))*OFFSET('Exponential Model'!$I$72,($B$18-2000)+($G66-O$1),0),IF($B$3="dm",$H66*(1-EXP(-0.05599*(O$1-$G66)))*OFFSET('Dispersion Model'!$I$72,($B$18-2000)+($G66-O$1),0),IF($B$3="pm",$H66*(1-EXP(-0.05599*(O$1-$G66)))*OFFSET('Piston Model'!$I$72,($B$18-2000)+($G66-O$1),0),"Wrong Code in B3"))),IF($B$3="em",$H66*OFFSET('Exponential Model'!$I$72,($B$18-2000)+($G66-O$1),0),IF($B$3="dm",$H66*OFFSET('Dispersion Model'!$I$72,($B$18-2000)+($G66-O$1),0),IF($B$3="pm",$H66*OFFSET('Piston Model'!$I$72,($B$18-2000)+($G66-O$1),0),"Wrong Code in B3")))),0)</f>
        <v>0</v>
      </c>
      <c r="P66">
        <f ca="1">IF(P$1&gt;$G66,IF($B$15="he",IF($B$3="em",$H66*(1-EXP(-0.05599*(P$1-$G66)))*OFFSET('Exponential Model'!$I$72,($B$18-2000)+($G66-P$1),0),IF($B$3="dm",$H66*(1-EXP(-0.05599*(P$1-$G66)))*OFFSET('Dispersion Model'!$I$72,($B$18-2000)+($G66-P$1),0),IF($B$3="pm",$H66*(1-EXP(-0.05599*(P$1-$G66)))*OFFSET('Piston Model'!$I$72,($B$18-2000)+($G66-P$1),0),"Wrong Code in B3"))),IF($B$3="em",$H66*OFFSET('Exponential Model'!$I$72,($B$18-2000)+($G66-P$1),0),IF($B$3="dm",$H66*OFFSET('Dispersion Model'!$I$72,($B$18-2000)+($G66-P$1),0),IF($B$3="pm",$H66*OFFSET('Piston Model'!$I$72,($B$18-2000)+($G66-P$1),0),"Wrong Code in B3")))),0)</f>
        <v>0</v>
      </c>
      <c r="Q66">
        <f ca="1">IF(Q$1&gt;$G66,IF($B$15="he",IF($B$3="em",$H66*(1-EXP(-0.05599*(Q$1-$G66)))*OFFSET('Exponential Model'!$I$72,($B$18-2000)+($G66-Q$1),0),IF($B$3="dm",$H66*(1-EXP(-0.05599*(Q$1-$G66)))*OFFSET('Dispersion Model'!$I$72,($B$18-2000)+($G66-Q$1),0),IF($B$3="pm",$H66*(1-EXP(-0.05599*(Q$1-$G66)))*OFFSET('Piston Model'!$I$72,($B$18-2000)+($G66-Q$1),0),"Wrong Code in B3"))),IF($B$3="em",$H66*OFFSET('Exponential Model'!$I$72,($B$18-2000)+($G66-Q$1),0),IF($B$3="dm",$H66*OFFSET('Dispersion Model'!$I$72,($B$18-2000)+($G66-Q$1),0),IF($B$3="pm",$H66*OFFSET('Piston Model'!$I$72,($B$18-2000)+($G66-Q$1),0),"Wrong Code in B3")))),0)</f>
        <v>0</v>
      </c>
      <c r="R66">
        <f ca="1">IF(R$1&gt;$G66,IF($B$15="he",IF($B$3="em",$H66*(1-EXP(-0.05599*(R$1-$G66)))*OFFSET('Exponential Model'!$I$72,($B$18-2000)+($G66-R$1),0),IF($B$3="dm",$H66*(1-EXP(-0.05599*(R$1-$G66)))*OFFSET('Dispersion Model'!$I$72,($B$18-2000)+($G66-R$1),0),IF($B$3="pm",$H66*(1-EXP(-0.05599*(R$1-$G66)))*OFFSET('Piston Model'!$I$72,($B$18-2000)+($G66-R$1),0),"Wrong Code in B3"))),IF($B$3="em",$H66*OFFSET('Exponential Model'!$I$72,($B$18-2000)+($G66-R$1),0),IF($B$3="dm",$H66*OFFSET('Dispersion Model'!$I$72,($B$18-2000)+($G66-R$1),0),IF($B$3="pm",$H66*OFFSET('Piston Model'!$I$72,($B$18-2000)+($G66-R$1),0),"Wrong Code in B3")))),0)</f>
        <v>0</v>
      </c>
      <c r="S66">
        <f ca="1">IF(S$1&gt;$G66,IF($B$15="he",IF($B$3="em",$H66*(1-EXP(-0.05599*(S$1-$G66)))*OFFSET('Exponential Model'!$I$72,($B$18-2000)+($G66-S$1),0),IF($B$3="dm",$H66*(1-EXP(-0.05599*(S$1-$G66)))*OFFSET('Dispersion Model'!$I$72,($B$18-2000)+($G66-S$1),0),IF($B$3="pm",$H66*(1-EXP(-0.05599*(S$1-$G66)))*OFFSET('Piston Model'!$I$72,($B$18-2000)+($G66-S$1),0),"Wrong Code in B3"))),IF($B$3="em",$H66*OFFSET('Exponential Model'!$I$72,($B$18-2000)+($G66-S$1),0),IF($B$3="dm",$H66*OFFSET('Dispersion Model'!$I$72,($B$18-2000)+($G66-S$1),0),IF($B$3="pm",$H66*OFFSET('Piston Model'!$I$72,($B$18-2000)+($G66-S$1),0),"Wrong Code in B3")))),0)</f>
        <v>0</v>
      </c>
      <c r="T66">
        <f ca="1">IF(T$1&gt;$G66,IF($B$15="he",IF($B$3="em",$H66*(1-EXP(-0.05599*(T$1-$G66)))*OFFSET('Exponential Model'!$I$72,($B$18-2000)+($G66-T$1),0),IF($B$3="dm",$H66*(1-EXP(-0.05599*(T$1-$G66)))*OFFSET('Dispersion Model'!$I$72,($B$18-2000)+($G66-T$1),0),IF($B$3="pm",$H66*(1-EXP(-0.05599*(T$1-$G66)))*OFFSET('Piston Model'!$I$72,($B$18-2000)+($G66-T$1),0),"Wrong Code in B3"))),IF($B$3="em",$H66*OFFSET('Exponential Model'!$I$72,($B$18-2000)+($G66-T$1),0),IF($B$3="dm",$H66*OFFSET('Dispersion Model'!$I$72,($B$18-2000)+($G66-T$1),0),IF($B$3="pm",$H66*OFFSET('Piston Model'!$I$72,($B$18-2000)+($G66-T$1),0),"Wrong Code in B3")))),0)</f>
        <v>0</v>
      </c>
      <c r="U66">
        <f ca="1">IF(U$1&gt;$G66,IF($B$15="he",IF($B$3="em",$H66*(1-EXP(-0.05599*(U$1-$G66)))*OFFSET('Exponential Model'!$I$72,($B$18-2000)+($G66-U$1),0),IF($B$3="dm",$H66*(1-EXP(-0.05599*(U$1-$G66)))*OFFSET('Dispersion Model'!$I$72,($B$18-2000)+($G66-U$1),0),IF($B$3="pm",$H66*(1-EXP(-0.05599*(U$1-$G66)))*OFFSET('Piston Model'!$I$72,($B$18-2000)+($G66-U$1),0),"Wrong Code in B3"))),IF($B$3="em",$H66*OFFSET('Exponential Model'!$I$72,($B$18-2000)+($G66-U$1),0),IF($B$3="dm",$H66*OFFSET('Dispersion Model'!$I$72,($B$18-2000)+($G66-U$1),0),IF($B$3="pm",$H66*OFFSET('Piston Model'!$I$72,($B$18-2000)+($G66-U$1),0),"Wrong Code in B3")))),0)</f>
        <v>0</v>
      </c>
      <c r="V66">
        <f ca="1">IF(V$1&gt;$G66,IF($B$15="he",IF($B$3="em",$H66*(1-EXP(-0.05599*(V$1-$G66)))*OFFSET('Exponential Model'!$I$72,($B$18-2000)+($G66-V$1),0),IF($B$3="dm",$H66*(1-EXP(-0.05599*(V$1-$G66)))*OFFSET('Dispersion Model'!$I$72,($B$18-2000)+($G66-V$1),0),IF($B$3="pm",$H66*(1-EXP(-0.05599*(V$1-$G66)))*OFFSET('Piston Model'!$I$72,($B$18-2000)+($G66-V$1),0),"Wrong Code in B3"))),IF($B$3="em",$H66*OFFSET('Exponential Model'!$I$72,($B$18-2000)+($G66-V$1),0),IF($B$3="dm",$H66*OFFSET('Dispersion Model'!$I$72,($B$18-2000)+($G66-V$1),0),IF($B$3="pm",$H66*OFFSET('Piston Model'!$I$72,($B$18-2000)+($G66-V$1),0),"Wrong Code in B3")))),0)</f>
        <v>0</v>
      </c>
      <c r="W66">
        <f ca="1">IF(W$1&gt;$G66,IF($B$15="he",IF($B$3="em",$H66*(1-EXP(-0.05599*(W$1-$G66)))*OFFSET('Exponential Model'!$I$72,($B$18-2000)+($G66-W$1),0),IF($B$3="dm",$H66*(1-EXP(-0.05599*(W$1-$G66)))*OFFSET('Dispersion Model'!$I$72,($B$18-2000)+($G66-W$1),0),IF($B$3="pm",$H66*(1-EXP(-0.05599*(W$1-$G66)))*OFFSET('Piston Model'!$I$72,($B$18-2000)+($G66-W$1),0),"Wrong Code in B3"))),IF($B$3="em",$H66*OFFSET('Exponential Model'!$I$72,($B$18-2000)+($G66-W$1),0),IF($B$3="dm",$H66*OFFSET('Dispersion Model'!$I$72,($B$18-2000)+($G66-W$1),0),IF($B$3="pm",$H66*OFFSET('Piston Model'!$I$72,($B$18-2000)+($G66-W$1),0),"Wrong Code in B3")))),0)</f>
        <v>0</v>
      </c>
      <c r="X66">
        <f ca="1">IF(X$1&gt;$G66,IF($B$15="he",IF($B$3="em",$H66*(1-EXP(-0.05599*(X$1-$G66)))*OFFSET('Exponential Model'!$I$72,($B$18-2000)+($G66-X$1),0),IF($B$3="dm",$H66*(1-EXP(-0.05599*(X$1-$G66)))*OFFSET('Dispersion Model'!$I$72,($B$18-2000)+($G66-X$1),0),IF($B$3="pm",$H66*(1-EXP(-0.05599*(X$1-$G66)))*OFFSET('Piston Model'!$I$72,($B$18-2000)+($G66-X$1),0),"Wrong Code in B3"))),IF($B$3="em",$H66*OFFSET('Exponential Model'!$I$72,($B$18-2000)+($G66-X$1),0),IF($B$3="dm",$H66*OFFSET('Dispersion Model'!$I$72,($B$18-2000)+($G66-X$1),0),IF($B$3="pm",$H66*OFFSET('Piston Model'!$I$72,($B$18-2000)+($G66-X$1),0),"Wrong Code in B3")))),0)</f>
        <v>0</v>
      </c>
      <c r="Y66">
        <f ca="1">IF(Y$1&gt;$G66,IF($B$15="he",IF($B$3="em",$H66*(1-EXP(-0.05599*(Y$1-$G66)))*OFFSET('Exponential Model'!$I$72,($B$18-2000)+($G66-Y$1),0),IF($B$3="dm",$H66*(1-EXP(-0.05599*(Y$1-$G66)))*OFFSET('Dispersion Model'!$I$72,($B$18-2000)+($G66-Y$1),0),IF($B$3="pm",$H66*(1-EXP(-0.05599*(Y$1-$G66)))*OFFSET('Piston Model'!$I$72,($B$18-2000)+($G66-Y$1),0),"Wrong Code in B3"))),IF($B$3="em",$H66*OFFSET('Exponential Model'!$I$72,($B$18-2000)+($G66-Y$1),0),IF($B$3="dm",$H66*OFFSET('Dispersion Model'!$I$72,($B$18-2000)+($G66-Y$1),0),IF($B$3="pm",$H66*OFFSET('Piston Model'!$I$72,($B$18-2000)+($G66-Y$1),0),"Wrong Code in B3")))),0)</f>
        <v>0</v>
      </c>
      <c r="Z66">
        <f ca="1">IF(Z$1&gt;$G66,IF($B$15="he",IF($B$3="em",$H66*(1-EXP(-0.05599*(Z$1-$G66)))*OFFSET('Exponential Model'!$I$72,($B$18-2000)+($G66-Z$1),0),IF($B$3="dm",$H66*(1-EXP(-0.05599*(Z$1-$G66)))*OFFSET('Dispersion Model'!$I$72,($B$18-2000)+($G66-Z$1),0),IF($B$3="pm",$H66*(1-EXP(-0.05599*(Z$1-$G66)))*OFFSET('Piston Model'!$I$72,($B$18-2000)+($G66-Z$1),0),"Wrong Code in B3"))),IF($B$3="em",$H66*OFFSET('Exponential Model'!$I$72,($B$18-2000)+($G66-Z$1),0),IF($B$3="dm",$H66*OFFSET('Dispersion Model'!$I$72,($B$18-2000)+($G66-Z$1),0),IF($B$3="pm",$H66*OFFSET('Piston Model'!$I$72,($B$18-2000)+($G66-Z$1),0),"Wrong Code in B3")))),0)</f>
        <v>0</v>
      </c>
      <c r="AA66">
        <f ca="1">IF(AA$1&gt;$G66,IF($B$15="he",IF($B$3="em",$H66*(1-EXP(-0.05599*(AA$1-$G66)))*OFFSET('Exponential Model'!$I$72,($B$18-2000)+($G66-AA$1),0),IF($B$3="dm",$H66*(1-EXP(-0.05599*(AA$1-$G66)))*OFFSET('Dispersion Model'!$I$72,($B$18-2000)+($G66-AA$1),0),IF($B$3="pm",$H66*(1-EXP(-0.05599*(AA$1-$G66)))*OFFSET('Piston Model'!$I$72,($B$18-2000)+($G66-AA$1),0),"Wrong Code in B3"))),IF($B$3="em",$H66*OFFSET('Exponential Model'!$I$72,($B$18-2000)+($G66-AA$1),0),IF($B$3="dm",$H66*OFFSET('Dispersion Model'!$I$72,($B$18-2000)+($G66-AA$1),0),IF($B$3="pm",$H66*OFFSET('Piston Model'!$I$72,($B$18-2000)+($G66-AA$1),0),"Wrong Code in B3")))),0)</f>
        <v>0</v>
      </c>
      <c r="AB66">
        <f ca="1">IF(AB$1&gt;$G66,IF($B$15="he",IF($B$3="em",$H66*(1-EXP(-0.05599*(AB$1-$G66)))*OFFSET('Exponential Model'!$I$72,($B$18-2000)+($G66-AB$1),0),IF($B$3="dm",$H66*(1-EXP(-0.05599*(AB$1-$G66)))*OFFSET('Dispersion Model'!$I$72,($B$18-2000)+($G66-AB$1),0),IF($B$3="pm",$H66*(1-EXP(-0.05599*(AB$1-$G66)))*OFFSET('Piston Model'!$I$72,($B$18-2000)+($G66-AB$1),0),"Wrong Code in B3"))),IF($B$3="em",$H66*OFFSET('Exponential Model'!$I$72,($B$18-2000)+($G66-AB$1),0),IF($B$3="dm",$H66*OFFSET('Dispersion Model'!$I$72,($B$18-2000)+($G66-AB$1),0),IF($B$3="pm",$H66*OFFSET('Piston Model'!$I$72,($B$18-2000)+($G66-AB$1),0),"Wrong Code in B3")))),0)</f>
        <v>0</v>
      </c>
      <c r="AC66">
        <f ca="1">IF(AC$1&gt;$G66,IF($B$15="he",IF($B$3="em",$H66*(1-EXP(-0.05599*(AC$1-$G66)))*OFFSET('Exponential Model'!$I$72,($B$18-2000)+($G66-AC$1),0),IF($B$3="dm",$H66*(1-EXP(-0.05599*(AC$1-$G66)))*OFFSET('Dispersion Model'!$I$72,($B$18-2000)+($G66-AC$1),0),IF($B$3="pm",$H66*(1-EXP(-0.05599*(AC$1-$G66)))*OFFSET('Piston Model'!$I$72,($B$18-2000)+($G66-AC$1),0),"Wrong Code in B3"))),IF($B$3="em",$H66*OFFSET('Exponential Model'!$I$72,($B$18-2000)+($G66-AC$1),0),IF($B$3="dm",$H66*OFFSET('Dispersion Model'!$I$72,($B$18-2000)+($G66-AC$1),0),IF($B$3="pm",$H66*OFFSET('Piston Model'!$I$72,($B$18-2000)+($G66-AC$1),0),"Wrong Code in B3")))),0)</f>
        <v>0</v>
      </c>
      <c r="AD66">
        <f ca="1">IF(AD$1&gt;$G66,IF($B$15="he",IF($B$3="em",$H66*(1-EXP(-0.05599*(AD$1-$G66)))*OFFSET('Exponential Model'!$I$72,($B$18-2000)+($G66-AD$1),0),IF($B$3="dm",$H66*(1-EXP(-0.05599*(AD$1-$G66)))*OFFSET('Dispersion Model'!$I$72,($B$18-2000)+($G66-AD$1),0),IF($B$3="pm",$H66*(1-EXP(-0.05599*(AD$1-$G66)))*OFFSET('Piston Model'!$I$72,($B$18-2000)+($G66-AD$1),0),"Wrong Code in B3"))),IF($B$3="em",$H66*OFFSET('Exponential Model'!$I$72,($B$18-2000)+($G66-AD$1),0),IF($B$3="dm",$H66*OFFSET('Dispersion Model'!$I$72,($B$18-2000)+($G66-AD$1),0),IF($B$3="pm",$H66*OFFSET('Piston Model'!$I$72,($B$18-2000)+($G66-AD$1),0),"Wrong Code in B3")))),0)</f>
        <v>0</v>
      </c>
      <c r="AE66">
        <f ca="1">IF(AE$1&gt;$G66,IF($B$15="he",IF($B$3="em",$H66*(1-EXP(-0.05599*(AE$1-$G66)))*OFFSET('Exponential Model'!$I$72,($B$18-2000)+($G66-AE$1),0),IF($B$3="dm",$H66*(1-EXP(-0.05599*(AE$1-$G66)))*OFFSET('Dispersion Model'!$I$72,($B$18-2000)+($G66-AE$1),0),IF($B$3="pm",$H66*(1-EXP(-0.05599*(AE$1-$G66)))*OFFSET('Piston Model'!$I$72,($B$18-2000)+($G66-AE$1),0),"Wrong Code in B3"))),IF($B$3="em",$H66*OFFSET('Exponential Model'!$I$72,($B$18-2000)+($G66-AE$1),0),IF($B$3="dm",$H66*OFFSET('Dispersion Model'!$I$72,($B$18-2000)+($G66-AE$1),0),IF($B$3="pm",$H66*OFFSET('Piston Model'!$I$72,($B$18-2000)+($G66-AE$1),0),"Wrong Code in B3")))),0)</f>
        <v>0</v>
      </c>
      <c r="AF66">
        <f ca="1">IF(AF$1&gt;$G66,IF($B$15="he",IF($B$3="em",$H66*(1-EXP(-0.05599*(AF$1-$G66)))*OFFSET('Exponential Model'!$I$72,($B$18-2000)+($G66-AF$1),0),IF($B$3="dm",$H66*(1-EXP(-0.05599*(AF$1-$G66)))*OFFSET('Dispersion Model'!$I$72,($B$18-2000)+($G66-AF$1),0),IF($B$3="pm",$H66*(1-EXP(-0.05599*(AF$1-$G66)))*OFFSET('Piston Model'!$I$72,($B$18-2000)+($G66-AF$1),0),"Wrong Code in B3"))),IF($B$3="em",$H66*OFFSET('Exponential Model'!$I$72,($B$18-2000)+($G66-AF$1),0),IF($B$3="dm",$H66*OFFSET('Dispersion Model'!$I$72,($B$18-2000)+($G66-AF$1),0),IF($B$3="pm",$H66*OFFSET('Piston Model'!$I$72,($B$18-2000)+($G66-AF$1),0),"Wrong Code in B3")))),0)</f>
        <v>0</v>
      </c>
      <c r="AG66">
        <f ca="1">IF(AG$1&gt;$G66,IF($B$15="he",IF($B$3="em",$H66*(1-EXP(-0.05599*(AG$1-$G66)))*OFFSET('Exponential Model'!$I$72,($B$18-2000)+($G66-AG$1),0),IF($B$3="dm",$H66*(1-EXP(-0.05599*(AG$1-$G66)))*OFFSET('Dispersion Model'!$I$72,($B$18-2000)+($G66-AG$1),0),IF($B$3="pm",$H66*(1-EXP(-0.05599*(AG$1-$G66)))*OFFSET('Piston Model'!$I$72,($B$18-2000)+($G66-AG$1),0),"Wrong Code in B3"))),IF($B$3="em",$H66*OFFSET('Exponential Model'!$I$72,($B$18-2000)+($G66-AG$1),0),IF($B$3="dm",$H66*OFFSET('Dispersion Model'!$I$72,($B$18-2000)+($G66-AG$1),0),IF($B$3="pm",$H66*OFFSET('Piston Model'!$I$72,($B$18-2000)+($G66-AG$1),0),"Wrong Code in B3")))),0)</f>
        <v>0</v>
      </c>
      <c r="AH66">
        <f ca="1">IF(AH$1&gt;$G66,IF($B$15="he",IF($B$3="em",$H66*(1-EXP(-0.05599*(AH$1-$G66)))*OFFSET('Exponential Model'!$I$72,($B$18-2000)+($G66-AH$1),0),IF($B$3="dm",$H66*(1-EXP(-0.05599*(AH$1-$G66)))*OFFSET('Dispersion Model'!$I$72,($B$18-2000)+($G66-AH$1),0),IF($B$3="pm",$H66*(1-EXP(-0.05599*(AH$1-$G66)))*OFFSET('Piston Model'!$I$72,($B$18-2000)+($G66-AH$1),0),"Wrong Code in B3"))),IF($B$3="em",$H66*OFFSET('Exponential Model'!$I$72,($B$18-2000)+($G66-AH$1),0),IF($B$3="dm",$H66*OFFSET('Dispersion Model'!$I$72,($B$18-2000)+($G66-AH$1),0),IF($B$3="pm",$H66*OFFSET('Piston Model'!$I$72,($B$18-2000)+($G66-AH$1),0),"Wrong Code in B3")))),0)</f>
        <v>0</v>
      </c>
      <c r="AI66">
        <f ca="1">IF(AI$1&gt;$G66,IF($B$15="he",IF($B$3="em",$H66*(1-EXP(-0.05599*(AI$1-$G66)))*OFFSET('Exponential Model'!$I$72,($B$18-2000)+($G66-AI$1),0),IF($B$3="dm",$H66*(1-EXP(-0.05599*(AI$1-$G66)))*OFFSET('Dispersion Model'!$I$72,($B$18-2000)+($G66-AI$1),0),IF($B$3="pm",$H66*(1-EXP(-0.05599*(AI$1-$G66)))*OFFSET('Piston Model'!$I$72,($B$18-2000)+($G66-AI$1),0),"Wrong Code in B3"))),IF($B$3="em",$H66*OFFSET('Exponential Model'!$I$72,($B$18-2000)+($G66-AI$1),0),IF($B$3="dm",$H66*OFFSET('Dispersion Model'!$I$72,($B$18-2000)+($G66-AI$1),0),IF($B$3="pm",$H66*OFFSET('Piston Model'!$I$72,($B$18-2000)+($G66-AI$1),0),"Wrong Code in B3")))),0)</f>
        <v>0</v>
      </c>
      <c r="AJ66">
        <f ca="1">IF(AJ$1&gt;$G66,IF($B$15="he",IF($B$3="em",$H66*(1-EXP(-0.05599*(AJ$1-$G66)))*OFFSET('Exponential Model'!$I$72,($B$18-2000)+($G66-AJ$1),0),IF($B$3="dm",$H66*(1-EXP(-0.05599*(AJ$1-$G66)))*OFFSET('Dispersion Model'!$I$72,($B$18-2000)+($G66-AJ$1),0),IF($B$3="pm",$H66*(1-EXP(-0.05599*(AJ$1-$G66)))*OFFSET('Piston Model'!$I$72,($B$18-2000)+($G66-AJ$1),0),"Wrong Code in B3"))),IF($B$3="em",$H66*OFFSET('Exponential Model'!$I$72,($B$18-2000)+($G66-AJ$1),0),IF($B$3="dm",$H66*OFFSET('Dispersion Model'!$I$72,($B$18-2000)+($G66-AJ$1),0),IF($B$3="pm",$H66*OFFSET('Piston Model'!$I$72,($B$18-2000)+($G66-AJ$1),0),"Wrong Code in B3")))),0)</f>
        <v>0</v>
      </c>
      <c r="AK66">
        <f ca="1">IF(AK$1&gt;$G66,IF($B$15="he",IF($B$3="em",$H66*(1-EXP(-0.05599*(AK$1-$G66)))*OFFSET('Exponential Model'!$I$72,($B$18-2000)+($G66-AK$1),0),IF($B$3="dm",$H66*(1-EXP(-0.05599*(AK$1-$G66)))*OFFSET('Dispersion Model'!$I$72,($B$18-2000)+($G66-AK$1),0),IF($B$3="pm",$H66*(1-EXP(-0.05599*(AK$1-$G66)))*OFFSET('Piston Model'!$I$72,($B$18-2000)+($G66-AK$1),0),"Wrong Code in B3"))),IF($B$3="em",$H66*OFFSET('Exponential Model'!$I$72,($B$18-2000)+($G66-AK$1),0),IF($B$3="dm",$H66*OFFSET('Dispersion Model'!$I$72,($B$18-2000)+($G66-AK$1),0),IF($B$3="pm",$H66*OFFSET('Piston Model'!$I$72,($B$18-2000)+($G66-AK$1),0),"Wrong Code in B3")))),0)</f>
        <v>0</v>
      </c>
      <c r="AL66">
        <f ca="1">IF(AL$1&gt;$G66,IF($B$15="he",IF($B$3="em",$H66*(1-EXP(-0.05599*(AL$1-$G66)))*OFFSET('Exponential Model'!$I$72,($B$18-2000)+($G66-AL$1),0),IF($B$3="dm",$H66*(1-EXP(-0.05599*(AL$1-$G66)))*OFFSET('Dispersion Model'!$I$72,($B$18-2000)+($G66-AL$1),0),IF($B$3="pm",$H66*(1-EXP(-0.05599*(AL$1-$G66)))*OFFSET('Piston Model'!$I$72,($B$18-2000)+($G66-AL$1),0),"Wrong Code in B3"))),IF($B$3="em",$H66*OFFSET('Exponential Model'!$I$72,($B$18-2000)+($G66-AL$1),0),IF($B$3="dm",$H66*OFFSET('Dispersion Model'!$I$72,($B$18-2000)+($G66-AL$1),0),IF($B$3="pm",$H66*OFFSET('Piston Model'!$I$72,($B$18-2000)+($G66-AL$1),0),"Wrong Code in B3")))),0)</f>
        <v>0</v>
      </c>
      <c r="AM66">
        <f ca="1">IF(AM$1&gt;$G66,IF($B$15="he",IF($B$3="em",$H66*(1-EXP(-0.05599*(AM$1-$G66)))*OFFSET('Exponential Model'!$I$72,($B$18-2000)+($G66-AM$1),0),IF($B$3="dm",$H66*(1-EXP(-0.05599*(AM$1-$G66)))*OFFSET('Dispersion Model'!$I$72,($B$18-2000)+($G66-AM$1),0),IF($B$3="pm",$H66*(1-EXP(-0.05599*(AM$1-$G66)))*OFFSET('Piston Model'!$I$72,($B$18-2000)+($G66-AM$1),0),"Wrong Code in B3"))),IF($B$3="em",$H66*OFFSET('Exponential Model'!$I$72,($B$18-2000)+($G66-AM$1),0),IF($B$3="dm",$H66*OFFSET('Dispersion Model'!$I$72,($B$18-2000)+($G66-AM$1),0),IF($B$3="pm",$H66*OFFSET('Piston Model'!$I$72,($B$18-2000)+($G66-AM$1),0),"Wrong Code in B3")))),0)</f>
        <v>0</v>
      </c>
      <c r="AN66">
        <f ca="1">IF(AN$1&gt;$G66,IF($B$15="he",IF($B$3="em",$H66*(1-EXP(-0.05599*(AN$1-$G66)))*OFFSET('Exponential Model'!$I$72,($B$18-2000)+($G66-AN$1),0),IF($B$3="dm",$H66*(1-EXP(-0.05599*(AN$1-$G66)))*OFFSET('Dispersion Model'!$I$72,($B$18-2000)+($G66-AN$1),0),IF($B$3="pm",$H66*(1-EXP(-0.05599*(AN$1-$G66)))*OFFSET('Piston Model'!$I$72,($B$18-2000)+($G66-AN$1),0),"Wrong Code in B3"))),IF($B$3="em",$H66*OFFSET('Exponential Model'!$I$72,($B$18-2000)+($G66-AN$1),0),IF($B$3="dm",$H66*OFFSET('Dispersion Model'!$I$72,($B$18-2000)+($G66-AN$1),0),IF($B$3="pm",$H66*OFFSET('Piston Model'!$I$72,($B$18-2000)+($G66-AN$1),0),"Wrong Code in B3")))),0)</f>
        <v>0</v>
      </c>
      <c r="AO66">
        <f ca="1">IF(AO$1&gt;$G66,IF($B$15="he",IF($B$3="em",$H66*(1-EXP(-0.05599*(AO$1-$G66)))*OFFSET('Exponential Model'!$I$72,($B$18-2000)+($G66-AO$1),0),IF($B$3="dm",$H66*(1-EXP(-0.05599*(AO$1-$G66)))*OFFSET('Dispersion Model'!$I$72,($B$18-2000)+($G66-AO$1),0),IF($B$3="pm",$H66*(1-EXP(-0.05599*(AO$1-$G66)))*OFFSET('Piston Model'!$I$72,($B$18-2000)+($G66-AO$1),0),"Wrong Code in B3"))),IF($B$3="em",$H66*OFFSET('Exponential Model'!$I$72,($B$18-2000)+($G66-AO$1),0),IF($B$3="dm",$H66*OFFSET('Dispersion Model'!$I$72,($B$18-2000)+($G66-AO$1),0),IF($B$3="pm",$H66*OFFSET('Piston Model'!$I$72,($B$18-2000)+($G66-AO$1),0),"Wrong Code in B3")))),0)</f>
        <v>0</v>
      </c>
      <c r="AP66">
        <f ca="1">IF(AP$1&gt;$G66,IF($B$15="he",IF($B$3="em",$H66*(1-EXP(-0.05599*(AP$1-$G66)))*OFFSET('Exponential Model'!$I$72,($B$18-2000)+($G66-AP$1),0),IF($B$3="dm",$H66*(1-EXP(-0.05599*(AP$1-$G66)))*OFFSET('Dispersion Model'!$I$72,($B$18-2000)+($G66-AP$1),0),IF($B$3="pm",$H66*(1-EXP(-0.05599*(AP$1-$G66)))*OFFSET('Piston Model'!$I$72,($B$18-2000)+($G66-AP$1),0),"Wrong Code in B3"))),IF($B$3="em",$H66*OFFSET('Exponential Model'!$I$72,($B$18-2000)+($G66-AP$1),0),IF($B$3="dm",$H66*OFFSET('Dispersion Model'!$I$72,($B$18-2000)+($G66-AP$1),0),IF($B$3="pm",$H66*OFFSET('Piston Model'!$I$72,($B$18-2000)+($G66-AP$1),0),"Wrong Code in B3")))),0)</f>
        <v>0</v>
      </c>
      <c r="AQ66">
        <f ca="1">IF(AQ$1&gt;$G66,IF($B$15="he",IF($B$3="em",$H66*(1-EXP(-0.05599*(AQ$1-$G66)))*OFFSET('Exponential Model'!$I$72,($B$18-2000)+($G66-AQ$1),0),IF($B$3="dm",$H66*(1-EXP(-0.05599*(AQ$1-$G66)))*OFFSET('Dispersion Model'!$I$72,($B$18-2000)+($G66-AQ$1),0),IF($B$3="pm",$H66*(1-EXP(-0.05599*(AQ$1-$G66)))*OFFSET('Piston Model'!$I$72,($B$18-2000)+($G66-AQ$1),0),"Wrong Code in B3"))),IF($B$3="em",$H66*OFFSET('Exponential Model'!$I$72,($B$18-2000)+($G66-AQ$1),0),IF($B$3="dm",$H66*OFFSET('Dispersion Model'!$I$72,($B$18-2000)+($G66-AQ$1),0),IF($B$3="pm",$H66*OFFSET('Piston Model'!$I$72,($B$18-2000)+($G66-AQ$1),0),"Wrong Code in B3")))),0)</f>
        <v>0</v>
      </c>
      <c r="AR66">
        <f ca="1">IF(AR$1&gt;$G66,IF($B$15="he",IF($B$3="em",$H66*(1-EXP(-0.05599*(AR$1-$G66)))*OFFSET('Exponential Model'!$I$72,($B$18-2000)+($G66-AR$1),0),IF($B$3="dm",$H66*(1-EXP(-0.05599*(AR$1-$G66)))*OFFSET('Dispersion Model'!$I$72,($B$18-2000)+($G66-AR$1),0),IF($B$3="pm",$H66*(1-EXP(-0.05599*(AR$1-$G66)))*OFFSET('Piston Model'!$I$72,($B$18-2000)+($G66-AR$1),0),"Wrong Code in B3"))),IF($B$3="em",$H66*OFFSET('Exponential Model'!$I$72,($B$18-2000)+($G66-AR$1),0),IF($B$3="dm",$H66*OFFSET('Dispersion Model'!$I$72,($B$18-2000)+($G66-AR$1),0),IF($B$3="pm",$H66*OFFSET('Piston Model'!$I$72,($B$18-2000)+($G66-AR$1),0),"Wrong Code in B3")))),0)</f>
        <v>0</v>
      </c>
      <c r="AS66">
        <f ca="1">IF(AS$1&gt;$G66,IF($B$15="he",IF($B$3="em",$H66*(1-EXP(-0.05599*(AS$1-$G66)))*OFFSET('Exponential Model'!$I$72,($B$18-2000)+($G66-AS$1),0),IF($B$3="dm",$H66*(1-EXP(-0.05599*(AS$1-$G66)))*OFFSET('Dispersion Model'!$I$72,($B$18-2000)+($G66-AS$1),0),IF($B$3="pm",$H66*(1-EXP(-0.05599*(AS$1-$G66)))*OFFSET('Piston Model'!$I$72,($B$18-2000)+($G66-AS$1),0),"Wrong Code in B3"))),IF($B$3="em",$H66*OFFSET('Exponential Model'!$I$72,($B$18-2000)+($G66-AS$1),0),IF($B$3="dm",$H66*OFFSET('Dispersion Model'!$I$72,($B$18-2000)+($G66-AS$1),0),IF($B$3="pm",$H66*OFFSET('Piston Model'!$I$72,($B$18-2000)+($G66-AS$1),0),"Wrong Code in B3")))),0)</f>
        <v>0</v>
      </c>
      <c r="AT66">
        <f ca="1">IF(AT$1&gt;$G66,IF($B$15="he",IF($B$3="em",$H66*(1-EXP(-0.05599*(AT$1-$G66)))*OFFSET('Exponential Model'!$I$72,($B$18-2000)+($G66-AT$1),0),IF($B$3="dm",$H66*(1-EXP(-0.05599*(AT$1-$G66)))*OFFSET('Dispersion Model'!$I$72,($B$18-2000)+($G66-AT$1),0),IF($B$3="pm",$H66*(1-EXP(-0.05599*(AT$1-$G66)))*OFFSET('Piston Model'!$I$72,($B$18-2000)+($G66-AT$1),0),"Wrong Code in B3"))),IF($B$3="em",$H66*OFFSET('Exponential Model'!$I$72,($B$18-2000)+($G66-AT$1),0),IF($B$3="dm",$H66*OFFSET('Dispersion Model'!$I$72,($B$18-2000)+($G66-AT$1),0),IF($B$3="pm",$H66*OFFSET('Piston Model'!$I$72,($B$18-2000)+($G66-AT$1),0),"Wrong Code in B3")))),0)</f>
        <v>0</v>
      </c>
      <c r="AU66">
        <f ca="1">IF(AU$1&gt;$G66,IF($B$15="he",IF($B$3="em",$H66*(1-EXP(-0.05599*(AU$1-$G66)))*OFFSET('Exponential Model'!$I$72,($B$18-2000)+($G66-AU$1),0),IF($B$3="dm",$H66*(1-EXP(-0.05599*(AU$1-$G66)))*OFFSET('Dispersion Model'!$I$72,($B$18-2000)+($G66-AU$1),0),IF($B$3="pm",$H66*(1-EXP(-0.05599*(AU$1-$G66)))*OFFSET('Piston Model'!$I$72,($B$18-2000)+($G66-AU$1),0),"Wrong Code in B3"))),IF($B$3="em",$H66*OFFSET('Exponential Model'!$I$72,($B$18-2000)+($G66-AU$1),0),IF($B$3="dm",$H66*OFFSET('Dispersion Model'!$I$72,($B$18-2000)+($G66-AU$1),0),IF($B$3="pm",$H66*OFFSET('Piston Model'!$I$72,($B$18-2000)+($G66-AU$1),0),"Wrong Code in B3")))),0)</f>
        <v>0</v>
      </c>
      <c r="AV66">
        <f ca="1">IF(AV$1&gt;$G66,IF($B$15="he",IF($B$3="em",$H66*(1-EXP(-0.05599*(AV$1-$G66)))*OFFSET('Exponential Model'!$I$72,($B$18-2000)+($G66-AV$1),0),IF($B$3="dm",$H66*(1-EXP(-0.05599*(AV$1-$G66)))*OFFSET('Dispersion Model'!$I$72,($B$18-2000)+($G66-AV$1),0),IF($B$3="pm",$H66*(1-EXP(-0.05599*(AV$1-$G66)))*OFFSET('Piston Model'!$I$72,($B$18-2000)+($G66-AV$1),0),"Wrong Code in B3"))),IF($B$3="em",$H66*OFFSET('Exponential Model'!$I$72,($B$18-2000)+($G66-AV$1),0),IF($B$3="dm",$H66*OFFSET('Dispersion Model'!$I$72,($B$18-2000)+($G66-AV$1),0),IF($B$3="pm",$H66*OFFSET('Piston Model'!$I$72,($B$18-2000)+($G66-AV$1),0),"Wrong Code in B3")))),0)</f>
        <v>0</v>
      </c>
      <c r="AW66">
        <f ca="1">IF(AW$1&gt;$G66,IF($B$15="he",IF($B$3="em",$H66*(1-EXP(-0.05599*(AW$1-$G66)))*OFFSET('Exponential Model'!$I$72,($B$18-2000)+($G66-AW$1),0),IF($B$3="dm",$H66*(1-EXP(-0.05599*(AW$1-$G66)))*OFFSET('Dispersion Model'!$I$72,($B$18-2000)+($G66-AW$1),0),IF($B$3="pm",$H66*(1-EXP(-0.05599*(AW$1-$G66)))*OFFSET('Piston Model'!$I$72,($B$18-2000)+($G66-AW$1),0),"Wrong Code in B3"))),IF($B$3="em",$H66*OFFSET('Exponential Model'!$I$72,($B$18-2000)+($G66-AW$1),0),IF($B$3="dm",$H66*OFFSET('Dispersion Model'!$I$72,($B$18-2000)+($G66-AW$1),0),IF($B$3="pm",$H66*OFFSET('Piston Model'!$I$72,($B$18-2000)+($G66-AW$1),0),"Wrong Code in B3")))),0)</f>
        <v>0</v>
      </c>
      <c r="AX66">
        <f ca="1">IF(AX$1&gt;$G66,IF($B$15="he",IF($B$3="em",$H66*(1-EXP(-0.05599*(AX$1-$G66)))*OFFSET('Exponential Model'!$I$72,($B$18-2000)+($G66-AX$1),0),IF($B$3="dm",$H66*(1-EXP(-0.05599*(AX$1-$G66)))*OFFSET('Dispersion Model'!$I$72,($B$18-2000)+($G66-AX$1),0),IF($B$3="pm",$H66*(1-EXP(-0.05599*(AX$1-$G66)))*OFFSET('Piston Model'!$I$72,($B$18-2000)+($G66-AX$1),0),"Wrong Code in B3"))),IF($B$3="em",$H66*OFFSET('Exponential Model'!$I$72,($B$18-2000)+($G66-AX$1),0),IF($B$3="dm",$H66*OFFSET('Dispersion Model'!$I$72,($B$18-2000)+($G66-AX$1),0),IF($B$3="pm",$H66*OFFSET('Piston Model'!$I$72,($B$18-2000)+($G66-AX$1),0),"Wrong Code in B3")))),0)</f>
        <v>0</v>
      </c>
      <c r="AY66">
        <f ca="1">IF(AY$1&gt;$G66,IF($B$15="he",IF($B$3="em",$H66*(1-EXP(-0.05599*(AY$1-$G66)))*OFFSET('Exponential Model'!$I$72,($B$18-2000)+($G66-AY$1),0),IF($B$3="dm",$H66*(1-EXP(-0.05599*(AY$1-$G66)))*OFFSET('Dispersion Model'!$I$72,($B$18-2000)+($G66-AY$1),0),IF($B$3="pm",$H66*(1-EXP(-0.05599*(AY$1-$G66)))*OFFSET('Piston Model'!$I$72,($B$18-2000)+($G66-AY$1),0),"Wrong Code in B3"))),IF($B$3="em",$H66*OFFSET('Exponential Model'!$I$72,($B$18-2000)+($G66-AY$1),0),IF($B$3="dm",$H66*OFFSET('Dispersion Model'!$I$72,($B$18-2000)+($G66-AY$1),0),IF($B$3="pm",$H66*OFFSET('Piston Model'!$I$72,($B$18-2000)+($G66-AY$1),0),"Wrong Code in B3")))),0)</f>
        <v>0</v>
      </c>
      <c r="AZ66">
        <f ca="1">IF(AZ$1&gt;$G66,IF($B$15="he",IF($B$3="em",$H66*(1-EXP(-0.05599*(AZ$1-$G66)))*OFFSET('Exponential Model'!$I$72,($B$18-2000)+($G66-AZ$1),0),IF($B$3="dm",$H66*(1-EXP(-0.05599*(AZ$1-$G66)))*OFFSET('Dispersion Model'!$I$72,($B$18-2000)+($G66-AZ$1),0),IF($B$3="pm",$H66*(1-EXP(-0.05599*(AZ$1-$G66)))*OFFSET('Piston Model'!$I$72,($B$18-2000)+($G66-AZ$1),0),"Wrong Code in B3"))),IF($B$3="em",$H66*OFFSET('Exponential Model'!$I$72,($B$18-2000)+($G66-AZ$1),0),IF($B$3="dm",$H66*OFFSET('Dispersion Model'!$I$72,($B$18-2000)+($G66-AZ$1),0),IF($B$3="pm",$H66*OFFSET('Piston Model'!$I$72,($B$18-2000)+($G66-AZ$1),0),"Wrong Code in B3")))),0)</f>
        <v>0</v>
      </c>
      <c r="BA66">
        <f ca="1">IF(BA$1&gt;$G66,IF($B$15="he",IF($B$3="em",$H66*(1-EXP(-0.05599*(BA$1-$G66)))*OFFSET('Exponential Model'!$I$72,($B$18-2000)+($G66-BA$1),0),IF($B$3="dm",$H66*(1-EXP(-0.05599*(BA$1-$G66)))*OFFSET('Dispersion Model'!$I$72,($B$18-2000)+($G66-BA$1),0),IF($B$3="pm",$H66*(1-EXP(-0.05599*(BA$1-$G66)))*OFFSET('Piston Model'!$I$72,($B$18-2000)+($G66-BA$1),0),"Wrong Code in B3"))),IF($B$3="em",$H66*OFFSET('Exponential Model'!$I$72,($B$18-2000)+($G66-BA$1),0),IF($B$3="dm",$H66*OFFSET('Dispersion Model'!$I$72,($B$18-2000)+($G66-BA$1),0),IF($B$3="pm",$H66*OFFSET('Piston Model'!$I$72,($B$18-2000)+($G66-BA$1),0),"Wrong Code in B3")))),0)</f>
        <v>0</v>
      </c>
      <c r="BB66">
        <f ca="1">IF(BB$1&gt;$G66,IF($B$15="he",IF($B$3="em",$H66*(1-EXP(-0.05599*(BB$1-$G66)))*OFFSET('Exponential Model'!$I$72,($B$18-2000)+($G66-BB$1),0),IF($B$3="dm",$H66*(1-EXP(-0.05599*(BB$1-$G66)))*OFFSET('Dispersion Model'!$I$72,($B$18-2000)+($G66-BB$1),0),IF($B$3="pm",$H66*(1-EXP(-0.05599*(BB$1-$G66)))*OFFSET('Piston Model'!$I$72,($B$18-2000)+($G66-BB$1),0),"Wrong Code in B3"))),IF($B$3="em",$H66*OFFSET('Exponential Model'!$I$72,($B$18-2000)+($G66-BB$1),0),IF($B$3="dm",$H66*OFFSET('Dispersion Model'!$I$72,($B$18-2000)+($G66-BB$1),0),IF($B$3="pm",$H66*OFFSET('Piston Model'!$I$72,($B$18-2000)+($G66-BB$1),0),"Wrong Code in B3")))),0)</f>
        <v>0</v>
      </c>
      <c r="BC66">
        <f ca="1">IF(BC$1&gt;$G66,IF($B$15="he",IF($B$3="em",$H66*(1-EXP(-0.05599*(BC$1-$G66)))*OFFSET('Exponential Model'!$I$72,($B$18-2000)+($G66-BC$1),0),IF($B$3="dm",$H66*(1-EXP(-0.05599*(BC$1-$G66)))*OFFSET('Dispersion Model'!$I$72,($B$18-2000)+($G66-BC$1),0),IF($B$3="pm",$H66*(1-EXP(-0.05599*(BC$1-$G66)))*OFFSET('Piston Model'!$I$72,($B$18-2000)+($G66-BC$1),0),"Wrong Code in B3"))),IF($B$3="em",$H66*OFFSET('Exponential Model'!$I$72,($B$18-2000)+($G66-BC$1),0),IF($B$3="dm",$H66*OFFSET('Dispersion Model'!$I$72,($B$18-2000)+($G66-BC$1),0),IF($B$3="pm",$H66*OFFSET('Piston Model'!$I$72,($B$18-2000)+($G66-BC$1),0),"Wrong Code in B3")))),0)</f>
        <v>0</v>
      </c>
      <c r="BD66">
        <f ca="1">IF(BD$1&gt;$G66,IF($B$15="he",IF($B$3="em",$H66*(1-EXP(-0.05599*(BD$1-$G66)))*OFFSET('Exponential Model'!$I$72,($B$18-2000)+($G66-BD$1),0),IF($B$3="dm",$H66*(1-EXP(-0.05599*(BD$1-$G66)))*OFFSET('Dispersion Model'!$I$72,($B$18-2000)+($G66-BD$1),0),IF($B$3="pm",$H66*(1-EXP(-0.05599*(BD$1-$G66)))*OFFSET('Piston Model'!$I$72,($B$18-2000)+($G66-BD$1),0),"Wrong Code in B3"))),IF($B$3="em",$H66*OFFSET('Exponential Model'!$I$72,($B$18-2000)+($G66-BD$1),0),IF($B$3="dm",$H66*OFFSET('Dispersion Model'!$I$72,($B$18-2000)+($G66-BD$1),0),IF($B$3="pm",$H66*OFFSET('Piston Model'!$I$72,($B$18-2000)+($G66-BD$1),0),"Wrong Code in B3")))),0)</f>
        <v>0</v>
      </c>
      <c r="BE66">
        <f ca="1">IF(BE$1&gt;$G66,IF($B$15="he",IF($B$3="em",$H66*(1-EXP(-0.05599*(BE$1-$G66)))*OFFSET('Exponential Model'!$I$72,($B$18-2000)+($G66-BE$1),0),IF($B$3="dm",$H66*(1-EXP(-0.05599*(BE$1-$G66)))*OFFSET('Dispersion Model'!$I$72,($B$18-2000)+($G66-BE$1),0),IF($B$3="pm",$H66*(1-EXP(-0.05599*(BE$1-$G66)))*OFFSET('Piston Model'!$I$72,($B$18-2000)+($G66-BE$1),0),"Wrong Code in B3"))),IF($B$3="em",$H66*OFFSET('Exponential Model'!$I$72,($B$18-2000)+($G66-BE$1),0),IF($B$3="dm",$H66*OFFSET('Dispersion Model'!$I$72,($B$18-2000)+($G66-BE$1),0),IF($B$3="pm",$H66*OFFSET('Piston Model'!$I$72,($B$18-2000)+($G66-BE$1),0),"Wrong Code in B3")))),0)</f>
        <v>0</v>
      </c>
      <c r="BF66">
        <f ca="1">IF(BF$1&gt;$G66,IF($B$15="he",IF($B$3="em",$H66*(1-EXP(-0.05599*(BF$1-$G66)))*OFFSET('Exponential Model'!$I$72,($B$18-2000)+($G66-BF$1),0),IF($B$3="dm",$H66*(1-EXP(-0.05599*(BF$1-$G66)))*OFFSET('Dispersion Model'!$I$72,($B$18-2000)+($G66-BF$1),0),IF($B$3="pm",$H66*(1-EXP(-0.05599*(BF$1-$G66)))*OFFSET('Piston Model'!$I$72,($B$18-2000)+($G66-BF$1),0),"Wrong Code in B3"))),IF($B$3="em",$H66*OFFSET('Exponential Model'!$I$72,($B$18-2000)+($G66-BF$1),0),IF($B$3="dm",$H66*OFFSET('Dispersion Model'!$I$72,($B$18-2000)+($G66-BF$1),0),IF($B$3="pm",$H66*OFFSET('Piston Model'!$I$72,($B$18-2000)+($G66-BF$1),0),"Wrong Code in B3")))),0)</f>
        <v>0</v>
      </c>
      <c r="BG66">
        <f ca="1">IF(BG$1&gt;$G66,IF($B$15="he",IF($B$3="em",$H66*(1-EXP(-0.05599*(BG$1-$G66)))*OFFSET('Exponential Model'!$I$72,($B$18-2000)+($G66-BG$1),0),IF($B$3="dm",$H66*(1-EXP(-0.05599*(BG$1-$G66)))*OFFSET('Dispersion Model'!$I$72,($B$18-2000)+($G66-BG$1),0),IF($B$3="pm",$H66*(1-EXP(-0.05599*(BG$1-$G66)))*OFFSET('Piston Model'!$I$72,($B$18-2000)+($G66-BG$1),0),"Wrong Code in B3"))),IF($B$3="em",$H66*OFFSET('Exponential Model'!$I$72,($B$18-2000)+($G66-BG$1),0),IF($B$3="dm",$H66*OFFSET('Dispersion Model'!$I$72,($B$18-2000)+($G66-BG$1),0),IF($B$3="pm",$H66*OFFSET('Piston Model'!$I$72,($B$18-2000)+($G66-BG$1),0),"Wrong Code in B3")))),0)</f>
        <v>0</v>
      </c>
    </row>
    <row r="67" spans="7:59" x14ac:dyDescent="0.15">
      <c r="G67">
        <v>1995</v>
      </c>
      <c r="H67">
        <f>IF($B$15="tr",'Tritium Input'!H76,IF($B$15="cfc",'CFC Input'!H76,IF($B$15="kr",'85Kr Input'!H76,IF($B$15="he",'Tritium Input'!H76,"Wrong Code in B12!"))))</f>
        <v>536</v>
      </c>
      <c r="I67">
        <f ca="1">IF(I$1&gt;$G67,IF($B$15="he",IF($B$3="em",$H67*(1-EXP(-0.05599*(I$1-$G67)))*OFFSET('Exponential Model'!$I$72,($B$18-2000)+($G67-I$1),0),IF($B$3="dm",$H67*(1-EXP(-0.05599*(I$1-$G67)))*OFFSET('Dispersion Model'!$I$72,($B$18-2000)+($G67-I$1),0),IF($B$3="pm",$H67*(1-EXP(-0.05599*(I$1-$G67)))*OFFSET('Piston Model'!$I$72,($B$18-2000)+($G67-I$1),0),"Wrong Code in B3"))),IF($B$3="em",$H67*OFFSET('Exponential Model'!$I$72,($B$18-2000)+($G67-I$1),0),IF($B$3="dm",$H67*OFFSET('Dispersion Model'!$I$72,($B$18-2000)+($G67-I$1),0),IF($B$3="pm",$H67*OFFSET('Piston Model'!$I$72,($B$18-2000)+($G67-I$1),0),"Wrong Code in B3")))),0)</f>
        <v>0</v>
      </c>
      <c r="J67">
        <f ca="1">IF(J$1&gt;$G67,IF($B$15="he",IF($B$3="em",$H67*(1-EXP(-0.05599*(J$1-$G67)))*OFFSET('Exponential Model'!$I$72,($B$18-2000)+($G67-J$1),0),IF($B$3="dm",$H67*(1-EXP(-0.05599*(J$1-$G67)))*OFFSET('Dispersion Model'!$I$72,($B$18-2000)+($G67-J$1),0),IF($B$3="pm",$H67*(1-EXP(-0.05599*(J$1-$G67)))*OFFSET('Piston Model'!$I$72,($B$18-2000)+($G67-J$1),0),"Wrong Code in B3"))),IF($B$3="em",$H67*OFFSET('Exponential Model'!$I$72,($B$18-2000)+($G67-J$1),0),IF($B$3="dm",$H67*OFFSET('Dispersion Model'!$I$72,($B$18-2000)+($G67-J$1),0),IF($B$3="pm",$H67*OFFSET('Piston Model'!$I$72,($B$18-2000)+($G67-J$1),0),"Wrong Code in B3")))),0)</f>
        <v>0</v>
      </c>
      <c r="K67">
        <f ca="1">IF(K$1&gt;$G67,IF($B$15="he",IF($B$3="em",$H67*(1-EXP(-0.05599*(K$1-$G67)))*OFFSET('Exponential Model'!$I$72,($B$18-2000)+($G67-K$1),0),IF($B$3="dm",$H67*(1-EXP(-0.05599*(K$1-$G67)))*OFFSET('Dispersion Model'!$I$72,($B$18-2000)+($G67-K$1),0),IF($B$3="pm",$H67*(1-EXP(-0.05599*(K$1-$G67)))*OFFSET('Piston Model'!$I$72,($B$18-2000)+($G67-K$1),0),"Wrong Code in B3"))),IF($B$3="em",$H67*OFFSET('Exponential Model'!$I$72,($B$18-2000)+($G67-K$1),0),IF($B$3="dm",$H67*OFFSET('Dispersion Model'!$I$72,($B$18-2000)+($G67-K$1),0),IF($B$3="pm",$H67*OFFSET('Piston Model'!$I$72,($B$18-2000)+($G67-K$1),0),"Wrong Code in B3")))),0)</f>
        <v>0</v>
      </c>
      <c r="L67">
        <f ca="1">IF(L$1&gt;$G67,IF($B$15="he",IF($B$3="em",$H67*(1-EXP(-0.05599*(L$1-$G67)))*OFFSET('Exponential Model'!$I$72,($B$18-2000)+($G67-L$1),0),IF($B$3="dm",$H67*(1-EXP(-0.05599*(L$1-$G67)))*OFFSET('Dispersion Model'!$I$72,($B$18-2000)+($G67-L$1),0),IF($B$3="pm",$H67*(1-EXP(-0.05599*(L$1-$G67)))*OFFSET('Piston Model'!$I$72,($B$18-2000)+($G67-L$1),0),"Wrong Code in B3"))),IF($B$3="em",$H67*OFFSET('Exponential Model'!$I$72,($B$18-2000)+($G67-L$1),0),IF($B$3="dm",$H67*OFFSET('Dispersion Model'!$I$72,($B$18-2000)+($G67-L$1),0),IF($B$3="pm",$H67*OFFSET('Piston Model'!$I$72,($B$18-2000)+($G67-L$1),0),"Wrong Code in B3")))),0)</f>
        <v>0</v>
      </c>
      <c r="M67">
        <f ca="1">IF(M$1&gt;$G67,IF($B$15="he",IF($B$3="em",$H67*(1-EXP(-0.05599*(M$1-$G67)))*OFFSET('Exponential Model'!$I$72,($B$18-2000)+($G67-M$1),0),IF($B$3="dm",$H67*(1-EXP(-0.05599*(M$1-$G67)))*OFFSET('Dispersion Model'!$I$72,($B$18-2000)+($G67-M$1),0),IF($B$3="pm",$H67*(1-EXP(-0.05599*(M$1-$G67)))*OFFSET('Piston Model'!$I$72,($B$18-2000)+($G67-M$1),0),"Wrong Code in B3"))),IF($B$3="em",$H67*OFFSET('Exponential Model'!$I$72,($B$18-2000)+($G67-M$1),0),IF($B$3="dm",$H67*OFFSET('Dispersion Model'!$I$72,($B$18-2000)+($G67-M$1),0),IF($B$3="pm",$H67*OFFSET('Piston Model'!$I$72,($B$18-2000)+($G67-M$1),0),"Wrong Code in B3")))),0)</f>
        <v>0</v>
      </c>
      <c r="N67">
        <f ca="1">IF(N$1&gt;$G67,IF($B$15="he",IF($B$3="em",$H67*(1-EXP(-0.05599*(N$1-$G67)))*OFFSET('Exponential Model'!$I$72,($B$18-2000)+($G67-N$1),0),IF($B$3="dm",$H67*(1-EXP(-0.05599*(N$1-$G67)))*OFFSET('Dispersion Model'!$I$72,($B$18-2000)+($G67-N$1),0),IF($B$3="pm",$H67*(1-EXP(-0.05599*(N$1-$G67)))*OFFSET('Piston Model'!$I$72,($B$18-2000)+($G67-N$1),0),"Wrong Code in B3"))),IF($B$3="em",$H67*OFFSET('Exponential Model'!$I$72,($B$18-2000)+($G67-N$1),0),IF($B$3="dm",$H67*OFFSET('Dispersion Model'!$I$72,($B$18-2000)+($G67-N$1),0),IF($B$3="pm",$H67*OFFSET('Piston Model'!$I$72,($B$18-2000)+($G67-N$1),0),"Wrong Code in B3")))),0)</f>
        <v>0</v>
      </c>
      <c r="O67">
        <f ca="1">IF(O$1&gt;$G67,IF($B$15="he",IF($B$3="em",$H67*(1-EXP(-0.05599*(O$1-$G67)))*OFFSET('Exponential Model'!$I$72,($B$18-2000)+($G67-O$1),0),IF($B$3="dm",$H67*(1-EXP(-0.05599*(O$1-$G67)))*OFFSET('Dispersion Model'!$I$72,($B$18-2000)+($G67-O$1),0),IF($B$3="pm",$H67*(1-EXP(-0.05599*(O$1-$G67)))*OFFSET('Piston Model'!$I$72,($B$18-2000)+($G67-O$1),0),"Wrong Code in B3"))),IF($B$3="em",$H67*OFFSET('Exponential Model'!$I$72,($B$18-2000)+($G67-O$1),0),IF($B$3="dm",$H67*OFFSET('Dispersion Model'!$I$72,($B$18-2000)+($G67-O$1),0),IF($B$3="pm",$H67*OFFSET('Piston Model'!$I$72,($B$18-2000)+($G67-O$1),0),"Wrong Code in B3")))),0)</f>
        <v>0</v>
      </c>
      <c r="P67">
        <f ca="1">IF(P$1&gt;$G67,IF($B$15="he",IF($B$3="em",$H67*(1-EXP(-0.05599*(P$1-$G67)))*OFFSET('Exponential Model'!$I$72,($B$18-2000)+($G67-P$1),0),IF($B$3="dm",$H67*(1-EXP(-0.05599*(P$1-$G67)))*OFFSET('Dispersion Model'!$I$72,($B$18-2000)+($G67-P$1),0),IF($B$3="pm",$H67*(1-EXP(-0.05599*(P$1-$G67)))*OFFSET('Piston Model'!$I$72,($B$18-2000)+($G67-P$1),0),"Wrong Code in B3"))),IF($B$3="em",$H67*OFFSET('Exponential Model'!$I$72,($B$18-2000)+($G67-P$1),0),IF($B$3="dm",$H67*OFFSET('Dispersion Model'!$I$72,($B$18-2000)+($G67-P$1),0),IF($B$3="pm",$H67*OFFSET('Piston Model'!$I$72,($B$18-2000)+($G67-P$1),0),"Wrong Code in B3")))),0)</f>
        <v>0</v>
      </c>
      <c r="Q67">
        <f ca="1">IF(Q$1&gt;$G67,IF($B$15="he",IF($B$3="em",$H67*(1-EXP(-0.05599*(Q$1-$G67)))*OFFSET('Exponential Model'!$I$72,($B$18-2000)+($G67-Q$1),0),IF($B$3="dm",$H67*(1-EXP(-0.05599*(Q$1-$G67)))*OFFSET('Dispersion Model'!$I$72,($B$18-2000)+($G67-Q$1),0),IF($B$3="pm",$H67*(1-EXP(-0.05599*(Q$1-$G67)))*OFFSET('Piston Model'!$I$72,($B$18-2000)+($G67-Q$1),0),"Wrong Code in B3"))),IF($B$3="em",$H67*OFFSET('Exponential Model'!$I$72,($B$18-2000)+($G67-Q$1),0),IF($B$3="dm",$H67*OFFSET('Dispersion Model'!$I$72,($B$18-2000)+($G67-Q$1),0),IF($B$3="pm",$H67*OFFSET('Piston Model'!$I$72,($B$18-2000)+($G67-Q$1),0),"Wrong Code in B3")))),0)</f>
        <v>0</v>
      </c>
      <c r="R67">
        <f ca="1">IF(R$1&gt;$G67,IF($B$15="he",IF($B$3="em",$H67*(1-EXP(-0.05599*(R$1-$G67)))*OFFSET('Exponential Model'!$I$72,($B$18-2000)+($G67-R$1),0),IF($B$3="dm",$H67*(1-EXP(-0.05599*(R$1-$G67)))*OFFSET('Dispersion Model'!$I$72,($B$18-2000)+($G67-R$1),0),IF($B$3="pm",$H67*(1-EXP(-0.05599*(R$1-$G67)))*OFFSET('Piston Model'!$I$72,($B$18-2000)+($G67-R$1),0),"Wrong Code in B3"))),IF($B$3="em",$H67*OFFSET('Exponential Model'!$I$72,($B$18-2000)+($G67-R$1),0),IF($B$3="dm",$H67*OFFSET('Dispersion Model'!$I$72,($B$18-2000)+($G67-R$1),0),IF($B$3="pm",$H67*OFFSET('Piston Model'!$I$72,($B$18-2000)+($G67-R$1),0),"Wrong Code in B3")))),0)</f>
        <v>0</v>
      </c>
      <c r="S67">
        <f ca="1">IF(S$1&gt;$G67,IF($B$15="he",IF($B$3="em",$H67*(1-EXP(-0.05599*(S$1-$G67)))*OFFSET('Exponential Model'!$I$72,($B$18-2000)+($G67-S$1),0),IF($B$3="dm",$H67*(1-EXP(-0.05599*(S$1-$G67)))*OFFSET('Dispersion Model'!$I$72,($B$18-2000)+($G67-S$1),0),IF($B$3="pm",$H67*(1-EXP(-0.05599*(S$1-$G67)))*OFFSET('Piston Model'!$I$72,($B$18-2000)+($G67-S$1),0),"Wrong Code in B3"))),IF($B$3="em",$H67*OFFSET('Exponential Model'!$I$72,($B$18-2000)+($G67-S$1),0),IF($B$3="dm",$H67*OFFSET('Dispersion Model'!$I$72,($B$18-2000)+($G67-S$1),0),IF($B$3="pm",$H67*OFFSET('Piston Model'!$I$72,($B$18-2000)+($G67-S$1),0),"Wrong Code in B3")))),0)</f>
        <v>0</v>
      </c>
      <c r="T67">
        <f ca="1">IF(T$1&gt;$G67,IF($B$15="he",IF($B$3="em",$H67*(1-EXP(-0.05599*(T$1-$G67)))*OFFSET('Exponential Model'!$I$72,($B$18-2000)+($G67-T$1),0),IF($B$3="dm",$H67*(1-EXP(-0.05599*(T$1-$G67)))*OFFSET('Dispersion Model'!$I$72,($B$18-2000)+($G67-T$1),0),IF($B$3="pm",$H67*(1-EXP(-0.05599*(T$1-$G67)))*OFFSET('Piston Model'!$I$72,($B$18-2000)+($G67-T$1),0),"Wrong Code in B3"))),IF($B$3="em",$H67*OFFSET('Exponential Model'!$I$72,($B$18-2000)+($G67-T$1),0),IF($B$3="dm",$H67*OFFSET('Dispersion Model'!$I$72,($B$18-2000)+($G67-T$1),0),IF($B$3="pm",$H67*OFFSET('Piston Model'!$I$72,($B$18-2000)+($G67-T$1),0),"Wrong Code in B3")))),0)</f>
        <v>0</v>
      </c>
      <c r="U67">
        <f ca="1">IF(U$1&gt;$G67,IF($B$15="he",IF($B$3="em",$H67*(1-EXP(-0.05599*(U$1-$G67)))*OFFSET('Exponential Model'!$I$72,($B$18-2000)+($G67-U$1),0),IF($B$3="dm",$H67*(1-EXP(-0.05599*(U$1-$G67)))*OFFSET('Dispersion Model'!$I$72,($B$18-2000)+($G67-U$1),0),IF($B$3="pm",$H67*(1-EXP(-0.05599*(U$1-$G67)))*OFFSET('Piston Model'!$I$72,($B$18-2000)+($G67-U$1),0),"Wrong Code in B3"))),IF($B$3="em",$H67*OFFSET('Exponential Model'!$I$72,($B$18-2000)+($G67-U$1),0),IF($B$3="dm",$H67*OFFSET('Dispersion Model'!$I$72,($B$18-2000)+($G67-U$1),0),IF($B$3="pm",$H67*OFFSET('Piston Model'!$I$72,($B$18-2000)+($G67-U$1),0),"Wrong Code in B3")))),0)</f>
        <v>0</v>
      </c>
      <c r="V67">
        <f ca="1">IF(V$1&gt;$G67,IF($B$15="he",IF($B$3="em",$H67*(1-EXP(-0.05599*(V$1-$G67)))*OFFSET('Exponential Model'!$I$72,($B$18-2000)+($G67-V$1),0),IF($B$3="dm",$H67*(1-EXP(-0.05599*(V$1-$G67)))*OFFSET('Dispersion Model'!$I$72,($B$18-2000)+($G67-V$1),0),IF($B$3="pm",$H67*(1-EXP(-0.05599*(V$1-$G67)))*OFFSET('Piston Model'!$I$72,($B$18-2000)+($G67-V$1),0),"Wrong Code in B3"))),IF($B$3="em",$H67*OFFSET('Exponential Model'!$I$72,($B$18-2000)+($G67-V$1),0),IF($B$3="dm",$H67*OFFSET('Dispersion Model'!$I$72,($B$18-2000)+($G67-V$1),0),IF($B$3="pm",$H67*OFFSET('Piston Model'!$I$72,($B$18-2000)+($G67-V$1),0),"Wrong Code in B3")))),0)</f>
        <v>0</v>
      </c>
      <c r="W67">
        <f ca="1">IF(W$1&gt;$G67,IF($B$15="he",IF($B$3="em",$H67*(1-EXP(-0.05599*(W$1-$G67)))*OFFSET('Exponential Model'!$I$72,($B$18-2000)+($G67-W$1),0),IF($B$3="dm",$H67*(1-EXP(-0.05599*(W$1-$G67)))*OFFSET('Dispersion Model'!$I$72,($B$18-2000)+($G67-W$1),0),IF($B$3="pm",$H67*(1-EXP(-0.05599*(W$1-$G67)))*OFFSET('Piston Model'!$I$72,($B$18-2000)+($G67-W$1),0),"Wrong Code in B3"))),IF($B$3="em",$H67*OFFSET('Exponential Model'!$I$72,($B$18-2000)+($G67-W$1),0),IF($B$3="dm",$H67*OFFSET('Dispersion Model'!$I$72,($B$18-2000)+($G67-W$1),0),IF($B$3="pm",$H67*OFFSET('Piston Model'!$I$72,($B$18-2000)+($G67-W$1),0),"Wrong Code in B3")))),0)</f>
        <v>0</v>
      </c>
      <c r="X67">
        <f ca="1">IF(X$1&gt;$G67,IF($B$15="he",IF($B$3="em",$H67*(1-EXP(-0.05599*(X$1-$G67)))*OFFSET('Exponential Model'!$I$72,($B$18-2000)+($G67-X$1),0),IF($B$3="dm",$H67*(1-EXP(-0.05599*(X$1-$G67)))*OFFSET('Dispersion Model'!$I$72,($B$18-2000)+($G67-X$1),0),IF($B$3="pm",$H67*(1-EXP(-0.05599*(X$1-$G67)))*OFFSET('Piston Model'!$I$72,($B$18-2000)+($G67-X$1),0),"Wrong Code in B3"))),IF($B$3="em",$H67*OFFSET('Exponential Model'!$I$72,($B$18-2000)+($G67-X$1),0),IF($B$3="dm",$H67*OFFSET('Dispersion Model'!$I$72,($B$18-2000)+($G67-X$1),0),IF($B$3="pm",$H67*OFFSET('Piston Model'!$I$72,($B$18-2000)+($G67-X$1),0),"Wrong Code in B3")))),0)</f>
        <v>0</v>
      </c>
      <c r="Y67">
        <f ca="1">IF(Y$1&gt;$G67,IF($B$15="he",IF($B$3="em",$H67*(1-EXP(-0.05599*(Y$1-$G67)))*OFFSET('Exponential Model'!$I$72,($B$18-2000)+($G67-Y$1),0),IF($B$3="dm",$H67*(1-EXP(-0.05599*(Y$1-$G67)))*OFFSET('Dispersion Model'!$I$72,($B$18-2000)+($G67-Y$1),0),IF($B$3="pm",$H67*(1-EXP(-0.05599*(Y$1-$G67)))*OFFSET('Piston Model'!$I$72,($B$18-2000)+($G67-Y$1),0),"Wrong Code in B3"))),IF($B$3="em",$H67*OFFSET('Exponential Model'!$I$72,($B$18-2000)+($G67-Y$1),0),IF($B$3="dm",$H67*OFFSET('Dispersion Model'!$I$72,($B$18-2000)+($G67-Y$1),0),IF($B$3="pm",$H67*OFFSET('Piston Model'!$I$72,($B$18-2000)+($G67-Y$1),0),"Wrong Code in B3")))),0)</f>
        <v>0</v>
      </c>
      <c r="Z67">
        <f ca="1">IF(Z$1&gt;$G67,IF($B$15="he",IF($B$3="em",$H67*(1-EXP(-0.05599*(Z$1-$G67)))*OFFSET('Exponential Model'!$I$72,($B$18-2000)+($G67-Z$1),0),IF($B$3="dm",$H67*(1-EXP(-0.05599*(Z$1-$G67)))*OFFSET('Dispersion Model'!$I$72,($B$18-2000)+($G67-Z$1),0),IF($B$3="pm",$H67*(1-EXP(-0.05599*(Z$1-$G67)))*OFFSET('Piston Model'!$I$72,($B$18-2000)+($G67-Z$1),0),"Wrong Code in B3"))),IF($B$3="em",$H67*OFFSET('Exponential Model'!$I$72,($B$18-2000)+($G67-Z$1),0),IF($B$3="dm",$H67*OFFSET('Dispersion Model'!$I$72,($B$18-2000)+($G67-Z$1),0),IF($B$3="pm",$H67*OFFSET('Piston Model'!$I$72,($B$18-2000)+($G67-Z$1),0),"Wrong Code in B3")))),0)</f>
        <v>0</v>
      </c>
      <c r="AA67">
        <f ca="1">IF(AA$1&gt;$G67,IF($B$15="he",IF($B$3="em",$H67*(1-EXP(-0.05599*(AA$1-$G67)))*OFFSET('Exponential Model'!$I$72,($B$18-2000)+($G67-AA$1),0),IF($B$3="dm",$H67*(1-EXP(-0.05599*(AA$1-$G67)))*OFFSET('Dispersion Model'!$I$72,($B$18-2000)+($G67-AA$1),0),IF($B$3="pm",$H67*(1-EXP(-0.05599*(AA$1-$G67)))*OFFSET('Piston Model'!$I$72,($B$18-2000)+($G67-AA$1),0),"Wrong Code in B3"))),IF($B$3="em",$H67*OFFSET('Exponential Model'!$I$72,($B$18-2000)+($G67-AA$1),0),IF($B$3="dm",$H67*OFFSET('Dispersion Model'!$I$72,($B$18-2000)+($G67-AA$1),0),IF($B$3="pm",$H67*OFFSET('Piston Model'!$I$72,($B$18-2000)+($G67-AA$1),0),"Wrong Code in B3")))),0)</f>
        <v>0</v>
      </c>
      <c r="AB67">
        <f ca="1">IF(AB$1&gt;$G67,IF($B$15="he",IF($B$3="em",$H67*(1-EXP(-0.05599*(AB$1-$G67)))*OFFSET('Exponential Model'!$I$72,($B$18-2000)+($G67-AB$1),0),IF($B$3="dm",$H67*(1-EXP(-0.05599*(AB$1-$G67)))*OFFSET('Dispersion Model'!$I$72,($B$18-2000)+($G67-AB$1),0),IF($B$3="pm",$H67*(1-EXP(-0.05599*(AB$1-$G67)))*OFFSET('Piston Model'!$I$72,($B$18-2000)+($G67-AB$1),0),"Wrong Code in B3"))),IF($B$3="em",$H67*OFFSET('Exponential Model'!$I$72,($B$18-2000)+($G67-AB$1),0),IF($B$3="dm",$H67*OFFSET('Dispersion Model'!$I$72,($B$18-2000)+($G67-AB$1),0),IF($B$3="pm",$H67*OFFSET('Piston Model'!$I$72,($B$18-2000)+($G67-AB$1),0),"Wrong Code in B3")))),0)</f>
        <v>0</v>
      </c>
      <c r="AC67">
        <f ca="1">IF(AC$1&gt;$G67,IF($B$15="he",IF($B$3="em",$H67*(1-EXP(-0.05599*(AC$1-$G67)))*OFFSET('Exponential Model'!$I$72,($B$18-2000)+($G67-AC$1),0),IF($B$3="dm",$H67*(1-EXP(-0.05599*(AC$1-$G67)))*OFFSET('Dispersion Model'!$I$72,($B$18-2000)+($G67-AC$1),0),IF($B$3="pm",$H67*(1-EXP(-0.05599*(AC$1-$G67)))*OFFSET('Piston Model'!$I$72,($B$18-2000)+($G67-AC$1),0),"Wrong Code in B3"))),IF($B$3="em",$H67*OFFSET('Exponential Model'!$I$72,($B$18-2000)+($G67-AC$1),0),IF($B$3="dm",$H67*OFFSET('Dispersion Model'!$I$72,($B$18-2000)+($G67-AC$1),0),IF($B$3="pm",$H67*OFFSET('Piston Model'!$I$72,($B$18-2000)+($G67-AC$1),0),"Wrong Code in B3")))),0)</f>
        <v>0</v>
      </c>
      <c r="AD67">
        <f ca="1">IF(AD$1&gt;$G67,IF($B$15="he",IF($B$3="em",$H67*(1-EXP(-0.05599*(AD$1-$G67)))*OFFSET('Exponential Model'!$I$72,($B$18-2000)+($G67-AD$1),0),IF($B$3="dm",$H67*(1-EXP(-0.05599*(AD$1-$G67)))*OFFSET('Dispersion Model'!$I$72,($B$18-2000)+($G67-AD$1),0),IF($B$3="pm",$H67*(1-EXP(-0.05599*(AD$1-$G67)))*OFFSET('Piston Model'!$I$72,($B$18-2000)+($G67-AD$1),0),"Wrong Code in B3"))),IF($B$3="em",$H67*OFFSET('Exponential Model'!$I$72,($B$18-2000)+($G67-AD$1),0),IF($B$3="dm",$H67*OFFSET('Dispersion Model'!$I$72,($B$18-2000)+($G67-AD$1),0),IF($B$3="pm",$H67*OFFSET('Piston Model'!$I$72,($B$18-2000)+($G67-AD$1),0),"Wrong Code in B3")))),0)</f>
        <v>0</v>
      </c>
      <c r="AE67">
        <f ca="1">IF(AE$1&gt;$G67,IF($B$15="he",IF($B$3="em",$H67*(1-EXP(-0.05599*(AE$1-$G67)))*OFFSET('Exponential Model'!$I$72,($B$18-2000)+($G67-AE$1),0),IF($B$3="dm",$H67*(1-EXP(-0.05599*(AE$1-$G67)))*OFFSET('Dispersion Model'!$I$72,($B$18-2000)+($G67-AE$1),0),IF($B$3="pm",$H67*(1-EXP(-0.05599*(AE$1-$G67)))*OFFSET('Piston Model'!$I$72,($B$18-2000)+($G67-AE$1),0),"Wrong Code in B3"))),IF($B$3="em",$H67*OFFSET('Exponential Model'!$I$72,($B$18-2000)+($G67-AE$1),0),IF($B$3="dm",$H67*OFFSET('Dispersion Model'!$I$72,($B$18-2000)+($G67-AE$1),0),IF($B$3="pm",$H67*OFFSET('Piston Model'!$I$72,($B$18-2000)+($G67-AE$1),0),"Wrong Code in B3")))),0)</f>
        <v>0</v>
      </c>
      <c r="AF67">
        <f ca="1">IF(AF$1&gt;$G67,IF($B$15="he",IF($B$3="em",$H67*(1-EXP(-0.05599*(AF$1-$G67)))*OFFSET('Exponential Model'!$I$72,($B$18-2000)+($G67-AF$1),0),IF($B$3="dm",$H67*(1-EXP(-0.05599*(AF$1-$G67)))*OFFSET('Dispersion Model'!$I$72,($B$18-2000)+($G67-AF$1),0),IF($B$3="pm",$H67*(1-EXP(-0.05599*(AF$1-$G67)))*OFFSET('Piston Model'!$I$72,($B$18-2000)+($G67-AF$1),0),"Wrong Code in B3"))),IF($B$3="em",$H67*OFFSET('Exponential Model'!$I$72,($B$18-2000)+($G67-AF$1),0),IF($B$3="dm",$H67*OFFSET('Dispersion Model'!$I$72,($B$18-2000)+($G67-AF$1),0),IF($B$3="pm",$H67*OFFSET('Piston Model'!$I$72,($B$18-2000)+($G67-AF$1),0),"Wrong Code in B3")))),0)</f>
        <v>0</v>
      </c>
      <c r="AG67">
        <f ca="1">IF(AG$1&gt;$G67,IF($B$15="he",IF($B$3="em",$H67*(1-EXP(-0.05599*(AG$1-$G67)))*OFFSET('Exponential Model'!$I$72,($B$18-2000)+($G67-AG$1),0),IF($B$3="dm",$H67*(1-EXP(-0.05599*(AG$1-$G67)))*OFFSET('Dispersion Model'!$I$72,($B$18-2000)+($G67-AG$1),0),IF($B$3="pm",$H67*(1-EXP(-0.05599*(AG$1-$G67)))*OFFSET('Piston Model'!$I$72,($B$18-2000)+($G67-AG$1),0),"Wrong Code in B3"))),IF($B$3="em",$H67*OFFSET('Exponential Model'!$I$72,($B$18-2000)+($G67-AG$1),0),IF($B$3="dm",$H67*OFFSET('Dispersion Model'!$I$72,($B$18-2000)+($G67-AG$1),0),IF($B$3="pm",$H67*OFFSET('Piston Model'!$I$72,($B$18-2000)+($G67-AG$1),0),"Wrong Code in B3")))),0)</f>
        <v>0</v>
      </c>
      <c r="AH67">
        <f ca="1">IF(AH$1&gt;$G67,IF($B$15="he",IF($B$3="em",$H67*(1-EXP(-0.05599*(AH$1-$G67)))*OFFSET('Exponential Model'!$I$72,($B$18-2000)+($G67-AH$1),0),IF($B$3="dm",$H67*(1-EXP(-0.05599*(AH$1-$G67)))*OFFSET('Dispersion Model'!$I$72,($B$18-2000)+($G67-AH$1),0),IF($B$3="pm",$H67*(1-EXP(-0.05599*(AH$1-$G67)))*OFFSET('Piston Model'!$I$72,($B$18-2000)+($G67-AH$1),0),"Wrong Code in B3"))),IF($B$3="em",$H67*OFFSET('Exponential Model'!$I$72,($B$18-2000)+($G67-AH$1),0),IF($B$3="dm",$H67*OFFSET('Dispersion Model'!$I$72,($B$18-2000)+($G67-AH$1),0),IF($B$3="pm",$H67*OFFSET('Piston Model'!$I$72,($B$18-2000)+($G67-AH$1),0),"Wrong Code in B3")))),0)</f>
        <v>0</v>
      </c>
      <c r="AI67">
        <f ca="1">IF(AI$1&gt;$G67,IF($B$15="he",IF($B$3="em",$H67*(1-EXP(-0.05599*(AI$1-$G67)))*OFFSET('Exponential Model'!$I$72,($B$18-2000)+($G67-AI$1),0),IF($B$3="dm",$H67*(1-EXP(-0.05599*(AI$1-$G67)))*OFFSET('Dispersion Model'!$I$72,($B$18-2000)+($G67-AI$1),0),IF($B$3="pm",$H67*(1-EXP(-0.05599*(AI$1-$G67)))*OFFSET('Piston Model'!$I$72,($B$18-2000)+($G67-AI$1),0),"Wrong Code in B3"))),IF($B$3="em",$H67*OFFSET('Exponential Model'!$I$72,($B$18-2000)+($G67-AI$1),0),IF($B$3="dm",$H67*OFFSET('Dispersion Model'!$I$72,($B$18-2000)+($G67-AI$1),0),IF($B$3="pm",$H67*OFFSET('Piston Model'!$I$72,($B$18-2000)+($G67-AI$1),0),"Wrong Code in B3")))),0)</f>
        <v>0</v>
      </c>
      <c r="AJ67">
        <f ca="1">IF(AJ$1&gt;$G67,IF($B$15="he",IF($B$3="em",$H67*(1-EXP(-0.05599*(AJ$1-$G67)))*OFFSET('Exponential Model'!$I$72,($B$18-2000)+($G67-AJ$1),0),IF($B$3="dm",$H67*(1-EXP(-0.05599*(AJ$1-$G67)))*OFFSET('Dispersion Model'!$I$72,($B$18-2000)+($G67-AJ$1),0),IF($B$3="pm",$H67*(1-EXP(-0.05599*(AJ$1-$G67)))*OFFSET('Piston Model'!$I$72,($B$18-2000)+($G67-AJ$1),0),"Wrong Code in B3"))),IF($B$3="em",$H67*OFFSET('Exponential Model'!$I$72,($B$18-2000)+($G67-AJ$1),0),IF($B$3="dm",$H67*OFFSET('Dispersion Model'!$I$72,($B$18-2000)+($G67-AJ$1),0),IF($B$3="pm",$H67*OFFSET('Piston Model'!$I$72,($B$18-2000)+($G67-AJ$1),0),"Wrong Code in B3")))),0)</f>
        <v>0</v>
      </c>
      <c r="AK67">
        <f ca="1">IF(AK$1&gt;$G67,IF($B$15="he",IF($B$3="em",$H67*(1-EXP(-0.05599*(AK$1-$G67)))*OFFSET('Exponential Model'!$I$72,($B$18-2000)+($G67-AK$1),0),IF($B$3="dm",$H67*(1-EXP(-0.05599*(AK$1-$G67)))*OFFSET('Dispersion Model'!$I$72,($B$18-2000)+($G67-AK$1),0),IF($B$3="pm",$H67*(1-EXP(-0.05599*(AK$1-$G67)))*OFFSET('Piston Model'!$I$72,($B$18-2000)+($G67-AK$1),0),"Wrong Code in B3"))),IF($B$3="em",$H67*OFFSET('Exponential Model'!$I$72,($B$18-2000)+($G67-AK$1),0),IF($B$3="dm",$H67*OFFSET('Dispersion Model'!$I$72,($B$18-2000)+($G67-AK$1),0),IF($B$3="pm",$H67*OFFSET('Piston Model'!$I$72,($B$18-2000)+($G67-AK$1),0),"Wrong Code in B3")))),0)</f>
        <v>0</v>
      </c>
      <c r="AL67">
        <f ca="1">IF(AL$1&gt;$G67,IF($B$15="he",IF($B$3="em",$H67*(1-EXP(-0.05599*(AL$1-$G67)))*OFFSET('Exponential Model'!$I$72,($B$18-2000)+($G67-AL$1),0),IF($B$3="dm",$H67*(1-EXP(-0.05599*(AL$1-$G67)))*OFFSET('Dispersion Model'!$I$72,($B$18-2000)+($G67-AL$1),0),IF($B$3="pm",$H67*(1-EXP(-0.05599*(AL$1-$G67)))*OFFSET('Piston Model'!$I$72,($B$18-2000)+($G67-AL$1),0),"Wrong Code in B3"))),IF($B$3="em",$H67*OFFSET('Exponential Model'!$I$72,($B$18-2000)+($G67-AL$1),0),IF($B$3="dm",$H67*OFFSET('Dispersion Model'!$I$72,($B$18-2000)+($G67-AL$1),0),IF($B$3="pm",$H67*OFFSET('Piston Model'!$I$72,($B$18-2000)+($G67-AL$1),0),"Wrong Code in B3")))),0)</f>
        <v>0</v>
      </c>
      <c r="AM67">
        <f ca="1">IF(AM$1&gt;$G67,IF($B$15="he",IF($B$3="em",$H67*(1-EXP(-0.05599*(AM$1-$G67)))*OFFSET('Exponential Model'!$I$72,($B$18-2000)+($G67-AM$1),0),IF($B$3="dm",$H67*(1-EXP(-0.05599*(AM$1-$G67)))*OFFSET('Dispersion Model'!$I$72,($B$18-2000)+($G67-AM$1),0),IF($B$3="pm",$H67*(1-EXP(-0.05599*(AM$1-$G67)))*OFFSET('Piston Model'!$I$72,($B$18-2000)+($G67-AM$1),0),"Wrong Code in B3"))),IF($B$3="em",$H67*OFFSET('Exponential Model'!$I$72,($B$18-2000)+($G67-AM$1),0),IF($B$3="dm",$H67*OFFSET('Dispersion Model'!$I$72,($B$18-2000)+($G67-AM$1),0),IF($B$3="pm",$H67*OFFSET('Piston Model'!$I$72,($B$18-2000)+($G67-AM$1),0),"Wrong Code in B3")))),0)</f>
        <v>0</v>
      </c>
      <c r="AN67">
        <f ca="1">IF(AN$1&gt;$G67,IF($B$15="he",IF($B$3="em",$H67*(1-EXP(-0.05599*(AN$1-$G67)))*OFFSET('Exponential Model'!$I$72,($B$18-2000)+($G67-AN$1),0),IF($B$3="dm",$H67*(1-EXP(-0.05599*(AN$1-$G67)))*OFFSET('Dispersion Model'!$I$72,($B$18-2000)+($G67-AN$1),0),IF($B$3="pm",$H67*(1-EXP(-0.05599*(AN$1-$G67)))*OFFSET('Piston Model'!$I$72,($B$18-2000)+($G67-AN$1),0),"Wrong Code in B3"))),IF($B$3="em",$H67*OFFSET('Exponential Model'!$I$72,($B$18-2000)+($G67-AN$1),0),IF($B$3="dm",$H67*OFFSET('Dispersion Model'!$I$72,($B$18-2000)+($G67-AN$1),0),IF($B$3="pm",$H67*OFFSET('Piston Model'!$I$72,($B$18-2000)+($G67-AN$1),0),"Wrong Code in B3")))),0)</f>
        <v>0</v>
      </c>
      <c r="AO67">
        <f ca="1">IF(AO$1&gt;$G67,IF($B$15="he",IF($B$3="em",$H67*(1-EXP(-0.05599*(AO$1-$G67)))*OFFSET('Exponential Model'!$I$72,($B$18-2000)+($G67-AO$1),0),IF($B$3="dm",$H67*(1-EXP(-0.05599*(AO$1-$G67)))*OFFSET('Dispersion Model'!$I$72,($B$18-2000)+($G67-AO$1),0),IF($B$3="pm",$H67*(1-EXP(-0.05599*(AO$1-$G67)))*OFFSET('Piston Model'!$I$72,($B$18-2000)+($G67-AO$1),0),"Wrong Code in B3"))),IF($B$3="em",$H67*OFFSET('Exponential Model'!$I$72,($B$18-2000)+($G67-AO$1),0),IF($B$3="dm",$H67*OFFSET('Dispersion Model'!$I$72,($B$18-2000)+($G67-AO$1),0),IF($B$3="pm",$H67*OFFSET('Piston Model'!$I$72,($B$18-2000)+($G67-AO$1),0),"Wrong Code in B3")))),0)</f>
        <v>0</v>
      </c>
      <c r="AP67">
        <f ca="1">IF(AP$1&gt;$G67,IF($B$15="he",IF($B$3="em",$H67*(1-EXP(-0.05599*(AP$1-$G67)))*OFFSET('Exponential Model'!$I$72,($B$18-2000)+($G67-AP$1),0),IF($B$3="dm",$H67*(1-EXP(-0.05599*(AP$1-$G67)))*OFFSET('Dispersion Model'!$I$72,($B$18-2000)+($G67-AP$1),0),IF($B$3="pm",$H67*(1-EXP(-0.05599*(AP$1-$G67)))*OFFSET('Piston Model'!$I$72,($B$18-2000)+($G67-AP$1),0),"Wrong Code in B3"))),IF($B$3="em",$H67*OFFSET('Exponential Model'!$I$72,($B$18-2000)+($G67-AP$1),0),IF($B$3="dm",$H67*OFFSET('Dispersion Model'!$I$72,($B$18-2000)+($G67-AP$1),0),IF($B$3="pm",$H67*OFFSET('Piston Model'!$I$72,($B$18-2000)+($G67-AP$1),0),"Wrong Code in B3")))),0)</f>
        <v>0</v>
      </c>
      <c r="AQ67">
        <f ca="1">IF(AQ$1&gt;$G67,IF($B$15="he",IF($B$3="em",$H67*(1-EXP(-0.05599*(AQ$1-$G67)))*OFFSET('Exponential Model'!$I$72,($B$18-2000)+($G67-AQ$1),0),IF($B$3="dm",$H67*(1-EXP(-0.05599*(AQ$1-$G67)))*OFFSET('Dispersion Model'!$I$72,($B$18-2000)+($G67-AQ$1),0),IF($B$3="pm",$H67*(1-EXP(-0.05599*(AQ$1-$G67)))*OFFSET('Piston Model'!$I$72,($B$18-2000)+($G67-AQ$1),0),"Wrong Code in B3"))),IF($B$3="em",$H67*OFFSET('Exponential Model'!$I$72,($B$18-2000)+($G67-AQ$1),0),IF($B$3="dm",$H67*OFFSET('Dispersion Model'!$I$72,($B$18-2000)+($G67-AQ$1),0),IF($B$3="pm",$H67*OFFSET('Piston Model'!$I$72,($B$18-2000)+($G67-AQ$1),0),"Wrong Code in B3")))),0)</f>
        <v>0</v>
      </c>
      <c r="AR67">
        <f ca="1">IF(AR$1&gt;$G67,IF($B$15="he",IF($B$3="em",$H67*(1-EXP(-0.05599*(AR$1-$G67)))*OFFSET('Exponential Model'!$I$72,($B$18-2000)+($G67-AR$1),0),IF($B$3="dm",$H67*(1-EXP(-0.05599*(AR$1-$G67)))*OFFSET('Dispersion Model'!$I$72,($B$18-2000)+($G67-AR$1),0),IF($B$3="pm",$H67*(1-EXP(-0.05599*(AR$1-$G67)))*OFFSET('Piston Model'!$I$72,($B$18-2000)+($G67-AR$1),0),"Wrong Code in B3"))),IF($B$3="em",$H67*OFFSET('Exponential Model'!$I$72,($B$18-2000)+($G67-AR$1),0),IF($B$3="dm",$H67*OFFSET('Dispersion Model'!$I$72,($B$18-2000)+($G67-AR$1),0),IF($B$3="pm",$H67*OFFSET('Piston Model'!$I$72,($B$18-2000)+($G67-AR$1),0),"Wrong Code in B3")))),0)</f>
        <v>0</v>
      </c>
      <c r="AS67">
        <f ca="1">IF(AS$1&gt;$G67,IF($B$15="he",IF($B$3="em",$H67*(1-EXP(-0.05599*(AS$1-$G67)))*OFFSET('Exponential Model'!$I$72,($B$18-2000)+($G67-AS$1),0),IF($B$3="dm",$H67*(1-EXP(-0.05599*(AS$1-$G67)))*OFFSET('Dispersion Model'!$I$72,($B$18-2000)+($G67-AS$1),0),IF($B$3="pm",$H67*(1-EXP(-0.05599*(AS$1-$G67)))*OFFSET('Piston Model'!$I$72,($B$18-2000)+($G67-AS$1),0),"Wrong Code in B3"))),IF($B$3="em",$H67*OFFSET('Exponential Model'!$I$72,($B$18-2000)+($G67-AS$1),0),IF($B$3="dm",$H67*OFFSET('Dispersion Model'!$I$72,($B$18-2000)+($G67-AS$1),0),IF($B$3="pm",$H67*OFFSET('Piston Model'!$I$72,($B$18-2000)+($G67-AS$1),0),"Wrong Code in B3")))),0)</f>
        <v>0</v>
      </c>
      <c r="AT67">
        <f ca="1">IF(AT$1&gt;$G67,IF($B$15="he",IF($B$3="em",$H67*(1-EXP(-0.05599*(AT$1-$G67)))*OFFSET('Exponential Model'!$I$72,($B$18-2000)+($G67-AT$1),0),IF($B$3="dm",$H67*(1-EXP(-0.05599*(AT$1-$G67)))*OFFSET('Dispersion Model'!$I$72,($B$18-2000)+($G67-AT$1),0),IF($B$3="pm",$H67*(1-EXP(-0.05599*(AT$1-$G67)))*OFFSET('Piston Model'!$I$72,($B$18-2000)+($G67-AT$1),0),"Wrong Code in B3"))),IF($B$3="em",$H67*OFFSET('Exponential Model'!$I$72,($B$18-2000)+($G67-AT$1),0),IF($B$3="dm",$H67*OFFSET('Dispersion Model'!$I$72,($B$18-2000)+($G67-AT$1),0),IF($B$3="pm",$H67*OFFSET('Piston Model'!$I$72,($B$18-2000)+($G67-AT$1),0),"Wrong Code in B3")))),0)</f>
        <v>0</v>
      </c>
      <c r="AU67">
        <f ca="1">IF(AU$1&gt;$G67,IF($B$15="he",IF($B$3="em",$H67*(1-EXP(-0.05599*(AU$1-$G67)))*OFFSET('Exponential Model'!$I$72,($B$18-2000)+($G67-AU$1),0),IF($B$3="dm",$H67*(1-EXP(-0.05599*(AU$1-$G67)))*OFFSET('Dispersion Model'!$I$72,($B$18-2000)+($G67-AU$1),0),IF($B$3="pm",$H67*(1-EXP(-0.05599*(AU$1-$G67)))*OFFSET('Piston Model'!$I$72,($B$18-2000)+($G67-AU$1),0),"Wrong Code in B3"))),IF($B$3="em",$H67*OFFSET('Exponential Model'!$I$72,($B$18-2000)+($G67-AU$1),0),IF($B$3="dm",$H67*OFFSET('Dispersion Model'!$I$72,($B$18-2000)+($G67-AU$1),0),IF($B$3="pm",$H67*OFFSET('Piston Model'!$I$72,($B$18-2000)+($G67-AU$1),0),"Wrong Code in B3")))),0)</f>
        <v>0</v>
      </c>
      <c r="AV67">
        <f ca="1">IF(AV$1&gt;$G67,IF($B$15="he",IF($B$3="em",$H67*(1-EXP(-0.05599*(AV$1-$G67)))*OFFSET('Exponential Model'!$I$72,($B$18-2000)+($G67-AV$1),0),IF($B$3="dm",$H67*(1-EXP(-0.05599*(AV$1-$G67)))*OFFSET('Dispersion Model'!$I$72,($B$18-2000)+($G67-AV$1),0),IF($B$3="pm",$H67*(1-EXP(-0.05599*(AV$1-$G67)))*OFFSET('Piston Model'!$I$72,($B$18-2000)+($G67-AV$1),0),"Wrong Code in B3"))),IF($B$3="em",$H67*OFFSET('Exponential Model'!$I$72,($B$18-2000)+($G67-AV$1),0),IF($B$3="dm",$H67*OFFSET('Dispersion Model'!$I$72,($B$18-2000)+($G67-AV$1),0),IF($B$3="pm",$H67*OFFSET('Piston Model'!$I$72,($B$18-2000)+($G67-AV$1),0),"Wrong Code in B3")))),0)</f>
        <v>0</v>
      </c>
      <c r="AW67">
        <f ca="1">IF(AW$1&gt;$G67,IF($B$15="he",IF($B$3="em",$H67*(1-EXP(-0.05599*(AW$1-$G67)))*OFFSET('Exponential Model'!$I$72,($B$18-2000)+($G67-AW$1),0),IF($B$3="dm",$H67*(1-EXP(-0.05599*(AW$1-$G67)))*OFFSET('Dispersion Model'!$I$72,($B$18-2000)+($G67-AW$1),0),IF($B$3="pm",$H67*(1-EXP(-0.05599*(AW$1-$G67)))*OFFSET('Piston Model'!$I$72,($B$18-2000)+($G67-AW$1),0),"Wrong Code in B3"))),IF($B$3="em",$H67*OFFSET('Exponential Model'!$I$72,($B$18-2000)+($G67-AW$1),0),IF($B$3="dm",$H67*OFFSET('Dispersion Model'!$I$72,($B$18-2000)+($G67-AW$1),0),IF($B$3="pm",$H67*OFFSET('Piston Model'!$I$72,($B$18-2000)+($G67-AW$1),0),"Wrong Code in B3")))),0)</f>
        <v>0</v>
      </c>
      <c r="AX67">
        <f ca="1">IF(AX$1&gt;$G67,IF($B$15="he",IF($B$3="em",$H67*(1-EXP(-0.05599*(AX$1-$G67)))*OFFSET('Exponential Model'!$I$72,($B$18-2000)+($G67-AX$1),0),IF($B$3="dm",$H67*(1-EXP(-0.05599*(AX$1-$G67)))*OFFSET('Dispersion Model'!$I$72,($B$18-2000)+($G67-AX$1),0),IF($B$3="pm",$H67*(1-EXP(-0.05599*(AX$1-$G67)))*OFFSET('Piston Model'!$I$72,($B$18-2000)+($G67-AX$1),0),"Wrong Code in B3"))),IF($B$3="em",$H67*OFFSET('Exponential Model'!$I$72,($B$18-2000)+($G67-AX$1),0),IF($B$3="dm",$H67*OFFSET('Dispersion Model'!$I$72,($B$18-2000)+($G67-AX$1),0),IF($B$3="pm",$H67*OFFSET('Piston Model'!$I$72,($B$18-2000)+($G67-AX$1),0),"Wrong Code in B3")))),0)</f>
        <v>0</v>
      </c>
      <c r="AY67">
        <f ca="1">IF(AY$1&gt;$G67,IF($B$15="he",IF($B$3="em",$H67*(1-EXP(-0.05599*(AY$1-$G67)))*OFFSET('Exponential Model'!$I$72,($B$18-2000)+($G67-AY$1),0),IF($B$3="dm",$H67*(1-EXP(-0.05599*(AY$1-$G67)))*OFFSET('Dispersion Model'!$I$72,($B$18-2000)+($G67-AY$1),0),IF($B$3="pm",$H67*(1-EXP(-0.05599*(AY$1-$G67)))*OFFSET('Piston Model'!$I$72,($B$18-2000)+($G67-AY$1),0),"Wrong Code in B3"))),IF($B$3="em",$H67*OFFSET('Exponential Model'!$I$72,($B$18-2000)+($G67-AY$1),0),IF($B$3="dm",$H67*OFFSET('Dispersion Model'!$I$72,($B$18-2000)+($G67-AY$1),0),IF($B$3="pm",$H67*OFFSET('Piston Model'!$I$72,($B$18-2000)+($G67-AY$1),0),"Wrong Code in B3")))),0)</f>
        <v>0</v>
      </c>
      <c r="AZ67">
        <f ca="1">IF(AZ$1&gt;$G67,IF($B$15="he",IF($B$3="em",$H67*(1-EXP(-0.05599*(AZ$1-$G67)))*OFFSET('Exponential Model'!$I$72,($B$18-2000)+($G67-AZ$1),0),IF($B$3="dm",$H67*(1-EXP(-0.05599*(AZ$1-$G67)))*OFFSET('Dispersion Model'!$I$72,($B$18-2000)+($G67-AZ$1),0),IF($B$3="pm",$H67*(1-EXP(-0.05599*(AZ$1-$G67)))*OFFSET('Piston Model'!$I$72,($B$18-2000)+($G67-AZ$1),0),"Wrong Code in B3"))),IF($B$3="em",$H67*OFFSET('Exponential Model'!$I$72,($B$18-2000)+($G67-AZ$1),0),IF($B$3="dm",$H67*OFFSET('Dispersion Model'!$I$72,($B$18-2000)+($G67-AZ$1),0),IF($B$3="pm",$H67*OFFSET('Piston Model'!$I$72,($B$18-2000)+($G67-AZ$1),0),"Wrong Code in B3")))),0)</f>
        <v>0</v>
      </c>
      <c r="BA67">
        <f ca="1">IF(BA$1&gt;$G67,IF($B$15="he",IF($B$3="em",$H67*(1-EXP(-0.05599*(BA$1-$G67)))*OFFSET('Exponential Model'!$I$72,($B$18-2000)+($G67-BA$1),0),IF($B$3="dm",$H67*(1-EXP(-0.05599*(BA$1-$G67)))*OFFSET('Dispersion Model'!$I$72,($B$18-2000)+($G67-BA$1),0),IF($B$3="pm",$H67*(1-EXP(-0.05599*(BA$1-$G67)))*OFFSET('Piston Model'!$I$72,($B$18-2000)+($G67-BA$1),0),"Wrong Code in B3"))),IF($B$3="em",$H67*OFFSET('Exponential Model'!$I$72,($B$18-2000)+($G67-BA$1),0),IF($B$3="dm",$H67*OFFSET('Dispersion Model'!$I$72,($B$18-2000)+($G67-BA$1),0),IF($B$3="pm",$H67*OFFSET('Piston Model'!$I$72,($B$18-2000)+($G67-BA$1),0),"Wrong Code in B3")))),0)</f>
        <v>0</v>
      </c>
      <c r="BB67">
        <f ca="1">IF(BB$1&gt;$G67,IF($B$15="he",IF($B$3="em",$H67*(1-EXP(-0.05599*(BB$1-$G67)))*OFFSET('Exponential Model'!$I$72,($B$18-2000)+($G67-BB$1),0),IF($B$3="dm",$H67*(1-EXP(-0.05599*(BB$1-$G67)))*OFFSET('Dispersion Model'!$I$72,($B$18-2000)+($G67-BB$1),0),IF($B$3="pm",$H67*(1-EXP(-0.05599*(BB$1-$G67)))*OFFSET('Piston Model'!$I$72,($B$18-2000)+($G67-BB$1),0),"Wrong Code in B3"))),IF($B$3="em",$H67*OFFSET('Exponential Model'!$I$72,($B$18-2000)+($G67-BB$1),0),IF($B$3="dm",$H67*OFFSET('Dispersion Model'!$I$72,($B$18-2000)+($G67-BB$1),0),IF($B$3="pm",$H67*OFFSET('Piston Model'!$I$72,($B$18-2000)+($G67-BB$1),0),"Wrong Code in B3")))),0)</f>
        <v>0</v>
      </c>
      <c r="BC67">
        <f ca="1">IF(BC$1&gt;$G67,IF($B$15="he",IF($B$3="em",$H67*(1-EXP(-0.05599*(BC$1-$G67)))*OFFSET('Exponential Model'!$I$72,($B$18-2000)+($G67-BC$1),0),IF($B$3="dm",$H67*(1-EXP(-0.05599*(BC$1-$G67)))*OFFSET('Dispersion Model'!$I$72,($B$18-2000)+($G67-BC$1),0),IF($B$3="pm",$H67*(1-EXP(-0.05599*(BC$1-$G67)))*OFFSET('Piston Model'!$I$72,($B$18-2000)+($G67-BC$1),0),"Wrong Code in B3"))),IF($B$3="em",$H67*OFFSET('Exponential Model'!$I$72,($B$18-2000)+($G67-BC$1),0),IF($B$3="dm",$H67*OFFSET('Dispersion Model'!$I$72,($B$18-2000)+($G67-BC$1),0),IF($B$3="pm",$H67*OFFSET('Piston Model'!$I$72,($B$18-2000)+($G67-BC$1),0),"Wrong Code in B3")))),0)</f>
        <v>0</v>
      </c>
      <c r="BD67">
        <f ca="1">IF(BD$1&gt;$G67,IF($B$15="he",IF($B$3="em",$H67*(1-EXP(-0.05599*(BD$1-$G67)))*OFFSET('Exponential Model'!$I$72,($B$18-2000)+($G67-BD$1),0),IF($B$3="dm",$H67*(1-EXP(-0.05599*(BD$1-$G67)))*OFFSET('Dispersion Model'!$I$72,($B$18-2000)+($G67-BD$1),0),IF($B$3="pm",$H67*(1-EXP(-0.05599*(BD$1-$G67)))*OFFSET('Piston Model'!$I$72,($B$18-2000)+($G67-BD$1),0),"Wrong Code in B3"))),IF($B$3="em",$H67*OFFSET('Exponential Model'!$I$72,($B$18-2000)+($G67-BD$1),0),IF($B$3="dm",$H67*OFFSET('Dispersion Model'!$I$72,($B$18-2000)+($G67-BD$1),0),IF($B$3="pm",$H67*OFFSET('Piston Model'!$I$72,($B$18-2000)+($G67-BD$1),0),"Wrong Code in B3")))),0)</f>
        <v>0</v>
      </c>
      <c r="BE67">
        <f ca="1">IF(BE$1&gt;$G67,IF($B$15="he",IF($B$3="em",$H67*(1-EXP(-0.05599*(BE$1-$G67)))*OFFSET('Exponential Model'!$I$72,($B$18-2000)+($G67-BE$1),0),IF($B$3="dm",$H67*(1-EXP(-0.05599*(BE$1-$G67)))*OFFSET('Dispersion Model'!$I$72,($B$18-2000)+($G67-BE$1),0),IF($B$3="pm",$H67*(1-EXP(-0.05599*(BE$1-$G67)))*OFFSET('Piston Model'!$I$72,($B$18-2000)+($G67-BE$1),0),"Wrong Code in B3"))),IF($B$3="em",$H67*OFFSET('Exponential Model'!$I$72,($B$18-2000)+($G67-BE$1),0),IF($B$3="dm",$H67*OFFSET('Dispersion Model'!$I$72,($B$18-2000)+($G67-BE$1),0),IF($B$3="pm",$H67*OFFSET('Piston Model'!$I$72,($B$18-2000)+($G67-BE$1),0),"Wrong Code in B3")))),0)</f>
        <v>0</v>
      </c>
      <c r="BF67">
        <f ca="1">IF(BF$1&gt;$G67,IF($B$15="he",IF($B$3="em",$H67*(1-EXP(-0.05599*(BF$1-$G67)))*OFFSET('Exponential Model'!$I$72,($B$18-2000)+($G67-BF$1),0),IF($B$3="dm",$H67*(1-EXP(-0.05599*(BF$1-$G67)))*OFFSET('Dispersion Model'!$I$72,($B$18-2000)+($G67-BF$1),0),IF($B$3="pm",$H67*(1-EXP(-0.05599*(BF$1-$G67)))*OFFSET('Piston Model'!$I$72,($B$18-2000)+($G67-BF$1),0),"Wrong Code in B3"))),IF($B$3="em",$H67*OFFSET('Exponential Model'!$I$72,($B$18-2000)+($G67-BF$1),0),IF($B$3="dm",$H67*OFFSET('Dispersion Model'!$I$72,($B$18-2000)+($G67-BF$1),0),IF($B$3="pm",$H67*OFFSET('Piston Model'!$I$72,($B$18-2000)+($G67-BF$1),0),"Wrong Code in B3")))),0)</f>
        <v>0</v>
      </c>
      <c r="BG67">
        <f ca="1">IF(BG$1&gt;$G67,IF($B$15="he",IF($B$3="em",$H67*(1-EXP(-0.05599*(BG$1-$G67)))*OFFSET('Exponential Model'!$I$72,($B$18-2000)+($G67-BG$1),0),IF($B$3="dm",$H67*(1-EXP(-0.05599*(BG$1-$G67)))*OFFSET('Dispersion Model'!$I$72,($B$18-2000)+($G67-BG$1),0),IF($B$3="pm",$H67*(1-EXP(-0.05599*(BG$1-$G67)))*OFFSET('Piston Model'!$I$72,($B$18-2000)+($G67-BG$1),0),"Wrong Code in B3"))),IF($B$3="em",$H67*OFFSET('Exponential Model'!$I$72,($B$18-2000)+($G67-BG$1),0),IF($B$3="dm",$H67*OFFSET('Dispersion Model'!$I$72,($B$18-2000)+($G67-BG$1),0),IF($B$3="pm",$H67*OFFSET('Piston Model'!$I$72,($B$18-2000)+($G67-BG$1),0),"Wrong Code in B3")))),0)</f>
        <v>0</v>
      </c>
    </row>
    <row r="68" spans="7:59" x14ac:dyDescent="0.15">
      <c r="G68">
        <v>1996</v>
      </c>
      <c r="H68">
        <f>IF($B$15="tr",'Tritium Input'!H77,IF($B$15="cfc",'CFC Input'!H77,IF($B$15="kr",'85Kr Input'!H77,IF($B$15="he",'Tritium Input'!H77,"Wrong Code in B12!"))))</f>
        <v>538</v>
      </c>
      <c r="I68">
        <f ca="1">IF(I$1&gt;$G68,IF($B$15="he",IF($B$3="em",$H68*(1-EXP(-0.05599*(I$1-$G68)))*OFFSET('Exponential Model'!$I$72,($B$18-2000)+($G68-I$1),0),IF($B$3="dm",$H68*(1-EXP(-0.05599*(I$1-$G68)))*OFFSET('Dispersion Model'!$I$72,($B$18-2000)+($G68-I$1),0),IF($B$3="pm",$H68*(1-EXP(-0.05599*(I$1-$G68)))*OFFSET('Piston Model'!$I$72,($B$18-2000)+($G68-I$1),0),"Wrong Code in B3"))),IF($B$3="em",$H68*OFFSET('Exponential Model'!$I$72,($B$18-2000)+($G68-I$1),0),IF($B$3="dm",$H68*OFFSET('Dispersion Model'!$I$72,($B$18-2000)+($G68-I$1),0),IF($B$3="pm",$H68*OFFSET('Piston Model'!$I$72,($B$18-2000)+($G68-I$1),0),"Wrong Code in B3")))),0)</f>
        <v>0</v>
      </c>
      <c r="J68">
        <f ca="1">IF(J$1&gt;$G68,IF($B$15="he",IF($B$3="em",$H68*(1-EXP(-0.05599*(J$1-$G68)))*OFFSET('Exponential Model'!$I$72,($B$18-2000)+($G68-J$1),0),IF($B$3="dm",$H68*(1-EXP(-0.05599*(J$1-$G68)))*OFFSET('Dispersion Model'!$I$72,($B$18-2000)+($G68-J$1),0),IF($B$3="pm",$H68*(1-EXP(-0.05599*(J$1-$G68)))*OFFSET('Piston Model'!$I$72,($B$18-2000)+($G68-J$1),0),"Wrong Code in B3"))),IF($B$3="em",$H68*OFFSET('Exponential Model'!$I$72,($B$18-2000)+($G68-J$1),0),IF($B$3="dm",$H68*OFFSET('Dispersion Model'!$I$72,($B$18-2000)+($G68-J$1),0),IF($B$3="pm",$H68*OFFSET('Piston Model'!$I$72,($B$18-2000)+($G68-J$1),0),"Wrong Code in B3")))),0)</f>
        <v>0</v>
      </c>
      <c r="K68">
        <f ca="1">IF(K$1&gt;$G68,IF($B$15="he",IF($B$3="em",$H68*(1-EXP(-0.05599*(K$1-$G68)))*OFFSET('Exponential Model'!$I$72,($B$18-2000)+($G68-K$1),0),IF($B$3="dm",$H68*(1-EXP(-0.05599*(K$1-$G68)))*OFFSET('Dispersion Model'!$I$72,($B$18-2000)+($G68-K$1),0),IF($B$3="pm",$H68*(1-EXP(-0.05599*(K$1-$G68)))*OFFSET('Piston Model'!$I$72,($B$18-2000)+($G68-K$1),0),"Wrong Code in B3"))),IF($B$3="em",$H68*OFFSET('Exponential Model'!$I$72,($B$18-2000)+($G68-K$1),0),IF($B$3="dm",$H68*OFFSET('Dispersion Model'!$I$72,($B$18-2000)+($G68-K$1),0),IF($B$3="pm",$H68*OFFSET('Piston Model'!$I$72,($B$18-2000)+($G68-K$1),0),"Wrong Code in B3")))),0)</f>
        <v>0</v>
      </c>
      <c r="L68">
        <f ca="1">IF(L$1&gt;$G68,IF($B$15="he",IF($B$3="em",$H68*(1-EXP(-0.05599*(L$1-$G68)))*OFFSET('Exponential Model'!$I$72,($B$18-2000)+($G68-L$1),0),IF($B$3="dm",$H68*(1-EXP(-0.05599*(L$1-$G68)))*OFFSET('Dispersion Model'!$I$72,($B$18-2000)+($G68-L$1),0),IF($B$3="pm",$H68*(1-EXP(-0.05599*(L$1-$G68)))*OFFSET('Piston Model'!$I$72,($B$18-2000)+($G68-L$1),0),"Wrong Code in B3"))),IF($B$3="em",$H68*OFFSET('Exponential Model'!$I$72,($B$18-2000)+($G68-L$1),0),IF($B$3="dm",$H68*OFFSET('Dispersion Model'!$I$72,($B$18-2000)+($G68-L$1),0),IF($B$3="pm",$H68*OFFSET('Piston Model'!$I$72,($B$18-2000)+($G68-L$1),0),"Wrong Code in B3")))),0)</f>
        <v>0</v>
      </c>
      <c r="M68">
        <f ca="1">IF(M$1&gt;$G68,IF($B$15="he",IF($B$3="em",$H68*(1-EXP(-0.05599*(M$1-$G68)))*OFFSET('Exponential Model'!$I$72,($B$18-2000)+($G68-M$1),0),IF($B$3="dm",$H68*(1-EXP(-0.05599*(M$1-$G68)))*OFFSET('Dispersion Model'!$I$72,($B$18-2000)+($G68-M$1),0),IF($B$3="pm",$H68*(1-EXP(-0.05599*(M$1-$G68)))*OFFSET('Piston Model'!$I$72,($B$18-2000)+($G68-M$1),0),"Wrong Code in B3"))),IF($B$3="em",$H68*OFFSET('Exponential Model'!$I$72,($B$18-2000)+($G68-M$1),0),IF($B$3="dm",$H68*OFFSET('Dispersion Model'!$I$72,($B$18-2000)+($G68-M$1),0),IF($B$3="pm",$H68*OFFSET('Piston Model'!$I$72,($B$18-2000)+($G68-M$1),0),"Wrong Code in B3")))),0)</f>
        <v>0</v>
      </c>
      <c r="N68">
        <f ca="1">IF(N$1&gt;$G68,IF($B$15="he",IF($B$3="em",$H68*(1-EXP(-0.05599*(N$1-$G68)))*OFFSET('Exponential Model'!$I$72,($B$18-2000)+($G68-N$1),0),IF($B$3="dm",$H68*(1-EXP(-0.05599*(N$1-$G68)))*OFFSET('Dispersion Model'!$I$72,($B$18-2000)+($G68-N$1),0),IF($B$3="pm",$H68*(1-EXP(-0.05599*(N$1-$G68)))*OFFSET('Piston Model'!$I$72,($B$18-2000)+($G68-N$1),0),"Wrong Code in B3"))),IF($B$3="em",$H68*OFFSET('Exponential Model'!$I$72,($B$18-2000)+($G68-N$1),0),IF($B$3="dm",$H68*OFFSET('Dispersion Model'!$I$72,($B$18-2000)+($G68-N$1),0),IF($B$3="pm",$H68*OFFSET('Piston Model'!$I$72,($B$18-2000)+($G68-N$1),0),"Wrong Code in B3")))),0)</f>
        <v>0</v>
      </c>
      <c r="O68">
        <f ca="1">IF(O$1&gt;$G68,IF($B$15="he",IF($B$3="em",$H68*(1-EXP(-0.05599*(O$1-$G68)))*OFFSET('Exponential Model'!$I$72,($B$18-2000)+($G68-O$1),0),IF($B$3="dm",$H68*(1-EXP(-0.05599*(O$1-$G68)))*OFFSET('Dispersion Model'!$I$72,($B$18-2000)+($G68-O$1),0),IF($B$3="pm",$H68*(1-EXP(-0.05599*(O$1-$G68)))*OFFSET('Piston Model'!$I$72,($B$18-2000)+($G68-O$1),0),"Wrong Code in B3"))),IF($B$3="em",$H68*OFFSET('Exponential Model'!$I$72,($B$18-2000)+($G68-O$1),0),IF($B$3="dm",$H68*OFFSET('Dispersion Model'!$I$72,($B$18-2000)+($G68-O$1),0),IF($B$3="pm",$H68*OFFSET('Piston Model'!$I$72,($B$18-2000)+($G68-O$1),0),"Wrong Code in B3")))),0)</f>
        <v>0</v>
      </c>
      <c r="P68">
        <f ca="1">IF(P$1&gt;$G68,IF($B$15="he",IF($B$3="em",$H68*(1-EXP(-0.05599*(P$1-$G68)))*OFFSET('Exponential Model'!$I$72,($B$18-2000)+($G68-P$1),0),IF($B$3="dm",$H68*(1-EXP(-0.05599*(P$1-$G68)))*OFFSET('Dispersion Model'!$I$72,($B$18-2000)+($G68-P$1),0),IF($B$3="pm",$H68*(1-EXP(-0.05599*(P$1-$G68)))*OFFSET('Piston Model'!$I$72,($B$18-2000)+($G68-P$1),0),"Wrong Code in B3"))),IF($B$3="em",$H68*OFFSET('Exponential Model'!$I$72,($B$18-2000)+($G68-P$1),0),IF($B$3="dm",$H68*OFFSET('Dispersion Model'!$I$72,($B$18-2000)+($G68-P$1),0),IF($B$3="pm",$H68*OFFSET('Piston Model'!$I$72,($B$18-2000)+($G68-P$1),0),"Wrong Code in B3")))),0)</f>
        <v>0</v>
      </c>
      <c r="Q68">
        <f ca="1">IF(Q$1&gt;$G68,IF($B$15="he",IF($B$3="em",$H68*(1-EXP(-0.05599*(Q$1-$G68)))*OFFSET('Exponential Model'!$I$72,($B$18-2000)+($G68-Q$1),0),IF($B$3="dm",$H68*(1-EXP(-0.05599*(Q$1-$G68)))*OFFSET('Dispersion Model'!$I$72,($B$18-2000)+($G68-Q$1),0),IF($B$3="pm",$H68*(1-EXP(-0.05599*(Q$1-$G68)))*OFFSET('Piston Model'!$I$72,($B$18-2000)+($G68-Q$1),0),"Wrong Code in B3"))),IF($B$3="em",$H68*OFFSET('Exponential Model'!$I$72,($B$18-2000)+($G68-Q$1),0),IF($B$3="dm",$H68*OFFSET('Dispersion Model'!$I$72,($B$18-2000)+($G68-Q$1),0),IF($B$3="pm",$H68*OFFSET('Piston Model'!$I$72,($B$18-2000)+($G68-Q$1),0),"Wrong Code in B3")))),0)</f>
        <v>0</v>
      </c>
      <c r="R68">
        <f ca="1">IF(R$1&gt;$G68,IF($B$15="he",IF($B$3="em",$H68*(1-EXP(-0.05599*(R$1-$G68)))*OFFSET('Exponential Model'!$I$72,($B$18-2000)+($G68-R$1),0),IF($B$3="dm",$H68*(1-EXP(-0.05599*(R$1-$G68)))*OFFSET('Dispersion Model'!$I$72,($B$18-2000)+($G68-R$1),0),IF($B$3="pm",$H68*(1-EXP(-0.05599*(R$1-$G68)))*OFFSET('Piston Model'!$I$72,($B$18-2000)+($G68-R$1),0),"Wrong Code in B3"))),IF($B$3="em",$H68*OFFSET('Exponential Model'!$I$72,($B$18-2000)+($G68-R$1),0),IF($B$3="dm",$H68*OFFSET('Dispersion Model'!$I$72,($B$18-2000)+($G68-R$1),0),IF($B$3="pm",$H68*OFFSET('Piston Model'!$I$72,($B$18-2000)+($G68-R$1),0),"Wrong Code in B3")))),0)</f>
        <v>0</v>
      </c>
      <c r="S68">
        <f ca="1">IF(S$1&gt;$G68,IF($B$15="he",IF($B$3="em",$H68*(1-EXP(-0.05599*(S$1-$G68)))*OFFSET('Exponential Model'!$I$72,($B$18-2000)+($G68-S$1),0),IF($B$3="dm",$H68*(1-EXP(-0.05599*(S$1-$G68)))*OFFSET('Dispersion Model'!$I$72,($B$18-2000)+($G68-S$1),0),IF($B$3="pm",$H68*(1-EXP(-0.05599*(S$1-$G68)))*OFFSET('Piston Model'!$I$72,($B$18-2000)+($G68-S$1),0),"Wrong Code in B3"))),IF($B$3="em",$H68*OFFSET('Exponential Model'!$I$72,($B$18-2000)+($G68-S$1),0),IF($B$3="dm",$H68*OFFSET('Dispersion Model'!$I$72,($B$18-2000)+($G68-S$1),0),IF($B$3="pm",$H68*OFFSET('Piston Model'!$I$72,($B$18-2000)+($G68-S$1),0),"Wrong Code in B3")))),0)</f>
        <v>0</v>
      </c>
      <c r="T68">
        <f ca="1">IF(T$1&gt;$G68,IF($B$15="he",IF($B$3="em",$H68*(1-EXP(-0.05599*(T$1-$G68)))*OFFSET('Exponential Model'!$I$72,($B$18-2000)+($G68-T$1),0),IF($B$3="dm",$H68*(1-EXP(-0.05599*(T$1-$G68)))*OFFSET('Dispersion Model'!$I$72,($B$18-2000)+($G68-T$1),0),IF($B$3="pm",$H68*(1-EXP(-0.05599*(T$1-$G68)))*OFFSET('Piston Model'!$I$72,($B$18-2000)+($G68-T$1),0),"Wrong Code in B3"))),IF($B$3="em",$H68*OFFSET('Exponential Model'!$I$72,($B$18-2000)+($G68-T$1),0),IF($B$3="dm",$H68*OFFSET('Dispersion Model'!$I$72,($B$18-2000)+($G68-T$1),0),IF($B$3="pm",$H68*OFFSET('Piston Model'!$I$72,($B$18-2000)+($G68-T$1),0),"Wrong Code in B3")))),0)</f>
        <v>0</v>
      </c>
      <c r="U68">
        <f ca="1">IF(U$1&gt;$G68,IF($B$15="he",IF($B$3="em",$H68*(1-EXP(-0.05599*(U$1-$G68)))*OFFSET('Exponential Model'!$I$72,($B$18-2000)+($G68-U$1),0),IF($B$3="dm",$H68*(1-EXP(-0.05599*(U$1-$G68)))*OFFSET('Dispersion Model'!$I$72,($B$18-2000)+($G68-U$1),0),IF($B$3="pm",$H68*(1-EXP(-0.05599*(U$1-$G68)))*OFFSET('Piston Model'!$I$72,($B$18-2000)+($G68-U$1),0),"Wrong Code in B3"))),IF($B$3="em",$H68*OFFSET('Exponential Model'!$I$72,($B$18-2000)+($G68-U$1),0),IF($B$3="dm",$H68*OFFSET('Dispersion Model'!$I$72,($B$18-2000)+($G68-U$1),0),IF($B$3="pm",$H68*OFFSET('Piston Model'!$I$72,($B$18-2000)+($G68-U$1),0),"Wrong Code in B3")))),0)</f>
        <v>0</v>
      </c>
      <c r="V68">
        <f ca="1">IF(V$1&gt;$G68,IF($B$15="he",IF($B$3="em",$H68*(1-EXP(-0.05599*(V$1-$G68)))*OFFSET('Exponential Model'!$I$72,($B$18-2000)+($G68-V$1),0),IF($B$3="dm",$H68*(1-EXP(-0.05599*(V$1-$G68)))*OFFSET('Dispersion Model'!$I$72,($B$18-2000)+($G68-V$1),0),IF($B$3="pm",$H68*(1-EXP(-0.05599*(V$1-$G68)))*OFFSET('Piston Model'!$I$72,($B$18-2000)+($G68-V$1),0),"Wrong Code in B3"))),IF($B$3="em",$H68*OFFSET('Exponential Model'!$I$72,($B$18-2000)+($G68-V$1),0),IF($B$3="dm",$H68*OFFSET('Dispersion Model'!$I$72,($B$18-2000)+($G68-V$1),0),IF($B$3="pm",$H68*OFFSET('Piston Model'!$I$72,($B$18-2000)+($G68-V$1),0),"Wrong Code in B3")))),0)</f>
        <v>0</v>
      </c>
      <c r="W68">
        <f ca="1">IF(W$1&gt;$G68,IF($B$15="he",IF($B$3="em",$H68*(1-EXP(-0.05599*(W$1-$G68)))*OFFSET('Exponential Model'!$I$72,($B$18-2000)+($G68-W$1),0),IF($B$3="dm",$H68*(1-EXP(-0.05599*(W$1-$G68)))*OFFSET('Dispersion Model'!$I$72,($B$18-2000)+($G68-W$1),0),IF($B$3="pm",$H68*(1-EXP(-0.05599*(W$1-$G68)))*OFFSET('Piston Model'!$I$72,($B$18-2000)+($G68-W$1),0),"Wrong Code in B3"))),IF($B$3="em",$H68*OFFSET('Exponential Model'!$I$72,($B$18-2000)+($G68-W$1),0),IF($B$3="dm",$H68*OFFSET('Dispersion Model'!$I$72,($B$18-2000)+($G68-W$1),0),IF($B$3="pm",$H68*OFFSET('Piston Model'!$I$72,($B$18-2000)+($G68-W$1),0),"Wrong Code in B3")))),0)</f>
        <v>0</v>
      </c>
      <c r="X68">
        <f ca="1">IF(X$1&gt;$G68,IF($B$15="he",IF($B$3="em",$H68*(1-EXP(-0.05599*(X$1-$G68)))*OFFSET('Exponential Model'!$I$72,($B$18-2000)+($G68-X$1),0),IF($B$3="dm",$H68*(1-EXP(-0.05599*(X$1-$G68)))*OFFSET('Dispersion Model'!$I$72,($B$18-2000)+($G68-X$1),0),IF($B$3="pm",$H68*(1-EXP(-0.05599*(X$1-$G68)))*OFFSET('Piston Model'!$I$72,($B$18-2000)+($G68-X$1),0),"Wrong Code in B3"))),IF($B$3="em",$H68*OFFSET('Exponential Model'!$I$72,($B$18-2000)+($G68-X$1),0),IF($B$3="dm",$H68*OFFSET('Dispersion Model'!$I$72,($B$18-2000)+($G68-X$1),0),IF($B$3="pm",$H68*OFFSET('Piston Model'!$I$72,($B$18-2000)+($G68-X$1),0),"Wrong Code in B3")))),0)</f>
        <v>0</v>
      </c>
      <c r="Y68">
        <f ca="1">IF(Y$1&gt;$G68,IF($B$15="he",IF($B$3="em",$H68*(1-EXP(-0.05599*(Y$1-$G68)))*OFFSET('Exponential Model'!$I$72,($B$18-2000)+($G68-Y$1),0),IF($B$3="dm",$H68*(1-EXP(-0.05599*(Y$1-$G68)))*OFFSET('Dispersion Model'!$I$72,($B$18-2000)+($G68-Y$1),0),IF($B$3="pm",$H68*(1-EXP(-0.05599*(Y$1-$G68)))*OFFSET('Piston Model'!$I$72,($B$18-2000)+($G68-Y$1),0),"Wrong Code in B3"))),IF($B$3="em",$H68*OFFSET('Exponential Model'!$I$72,($B$18-2000)+($G68-Y$1),0),IF($B$3="dm",$H68*OFFSET('Dispersion Model'!$I$72,($B$18-2000)+($G68-Y$1),0),IF($B$3="pm",$H68*OFFSET('Piston Model'!$I$72,($B$18-2000)+($G68-Y$1),0),"Wrong Code in B3")))),0)</f>
        <v>0</v>
      </c>
      <c r="Z68">
        <f ca="1">IF(Z$1&gt;$G68,IF($B$15="he",IF($B$3="em",$H68*(1-EXP(-0.05599*(Z$1-$G68)))*OFFSET('Exponential Model'!$I$72,($B$18-2000)+($G68-Z$1),0),IF($B$3="dm",$H68*(1-EXP(-0.05599*(Z$1-$G68)))*OFFSET('Dispersion Model'!$I$72,($B$18-2000)+($G68-Z$1),0),IF($B$3="pm",$H68*(1-EXP(-0.05599*(Z$1-$G68)))*OFFSET('Piston Model'!$I$72,($B$18-2000)+($G68-Z$1),0),"Wrong Code in B3"))),IF($B$3="em",$H68*OFFSET('Exponential Model'!$I$72,($B$18-2000)+($G68-Z$1),0),IF($B$3="dm",$H68*OFFSET('Dispersion Model'!$I$72,($B$18-2000)+($G68-Z$1),0),IF($B$3="pm",$H68*OFFSET('Piston Model'!$I$72,($B$18-2000)+($G68-Z$1),0),"Wrong Code in B3")))),0)</f>
        <v>0</v>
      </c>
      <c r="AA68">
        <f ca="1">IF(AA$1&gt;$G68,IF($B$15="he",IF($B$3="em",$H68*(1-EXP(-0.05599*(AA$1-$G68)))*OFFSET('Exponential Model'!$I$72,($B$18-2000)+($G68-AA$1),0),IF($B$3="dm",$H68*(1-EXP(-0.05599*(AA$1-$G68)))*OFFSET('Dispersion Model'!$I$72,($B$18-2000)+($G68-AA$1),0),IF($B$3="pm",$H68*(1-EXP(-0.05599*(AA$1-$G68)))*OFFSET('Piston Model'!$I$72,($B$18-2000)+($G68-AA$1),0),"Wrong Code in B3"))),IF($B$3="em",$H68*OFFSET('Exponential Model'!$I$72,($B$18-2000)+($G68-AA$1),0),IF($B$3="dm",$H68*OFFSET('Dispersion Model'!$I$72,($B$18-2000)+($G68-AA$1),0),IF($B$3="pm",$H68*OFFSET('Piston Model'!$I$72,($B$18-2000)+($G68-AA$1),0),"Wrong Code in B3")))),0)</f>
        <v>0</v>
      </c>
      <c r="AB68">
        <f ca="1">IF(AB$1&gt;$G68,IF($B$15="he",IF($B$3="em",$H68*(1-EXP(-0.05599*(AB$1-$G68)))*OFFSET('Exponential Model'!$I$72,($B$18-2000)+($G68-AB$1),0),IF($B$3="dm",$H68*(1-EXP(-0.05599*(AB$1-$G68)))*OFFSET('Dispersion Model'!$I$72,($B$18-2000)+($G68-AB$1),0),IF($B$3="pm",$H68*(1-EXP(-0.05599*(AB$1-$G68)))*OFFSET('Piston Model'!$I$72,($B$18-2000)+($G68-AB$1),0),"Wrong Code in B3"))),IF($B$3="em",$H68*OFFSET('Exponential Model'!$I$72,($B$18-2000)+($G68-AB$1),0),IF($B$3="dm",$H68*OFFSET('Dispersion Model'!$I$72,($B$18-2000)+($G68-AB$1),0),IF($B$3="pm",$H68*OFFSET('Piston Model'!$I$72,($B$18-2000)+($G68-AB$1),0),"Wrong Code in B3")))),0)</f>
        <v>0</v>
      </c>
      <c r="AC68">
        <f ca="1">IF(AC$1&gt;$G68,IF($B$15="he",IF($B$3="em",$H68*(1-EXP(-0.05599*(AC$1-$G68)))*OFFSET('Exponential Model'!$I$72,($B$18-2000)+($G68-AC$1),0),IF($B$3="dm",$H68*(1-EXP(-0.05599*(AC$1-$G68)))*OFFSET('Dispersion Model'!$I$72,($B$18-2000)+($G68-AC$1),0),IF($B$3="pm",$H68*(1-EXP(-0.05599*(AC$1-$G68)))*OFFSET('Piston Model'!$I$72,($B$18-2000)+($G68-AC$1),0),"Wrong Code in B3"))),IF($B$3="em",$H68*OFFSET('Exponential Model'!$I$72,($B$18-2000)+($G68-AC$1),0),IF($B$3="dm",$H68*OFFSET('Dispersion Model'!$I$72,($B$18-2000)+($G68-AC$1),0),IF($B$3="pm",$H68*OFFSET('Piston Model'!$I$72,($B$18-2000)+($G68-AC$1),0),"Wrong Code in B3")))),0)</f>
        <v>0</v>
      </c>
      <c r="AD68">
        <f ca="1">IF(AD$1&gt;$G68,IF($B$15="he",IF($B$3="em",$H68*(1-EXP(-0.05599*(AD$1-$G68)))*OFFSET('Exponential Model'!$I$72,($B$18-2000)+($G68-AD$1),0),IF($B$3="dm",$H68*(1-EXP(-0.05599*(AD$1-$G68)))*OFFSET('Dispersion Model'!$I$72,($B$18-2000)+($G68-AD$1),0),IF($B$3="pm",$H68*(1-EXP(-0.05599*(AD$1-$G68)))*OFFSET('Piston Model'!$I$72,($B$18-2000)+($G68-AD$1),0),"Wrong Code in B3"))),IF($B$3="em",$H68*OFFSET('Exponential Model'!$I$72,($B$18-2000)+($G68-AD$1),0),IF($B$3="dm",$H68*OFFSET('Dispersion Model'!$I$72,($B$18-2000)+($G68-AD$1),0),IF($B$3="pm",$H68*OFFSET('Piston Model'!$I$72,($B$18-2000)+($G68-AD$1),0),"Wrong Code in B3")))),0)</f>
        <v>0</v>
      </c>
      <c r="AE68">
        <f ca="1">IF(AE$1&gt;$G68,IF($B$15="he",IF($B$3="em",$H68*(1-EXP(-0.05599*(AE$1-$G68)))*OFFSET('Exponential Model'!$I$72,($B$18-2000)+($G68-AE$1),0),IF($B$3="dm",$H68*(1-EXP(-0.05599*(AE$1-$G68)))*OFFSET('Dispersion Model'!$I$72,($B$18-2000)+($G68-AE$1),0),IF($B$3="pm",$H68*(1-EXP(-0.05599*(AE$1-$G68)))*OFFSET('Piston Model'!$I$72,($B$18-2000)+($G68-AE$1),0),"Wrong Code in B3"))),IF($B$3="em",$H68*OFFSET('Exponential Model'!$I$72,($B$18-2000)+($G68-AE$1),0),IF($B$3="dm",$H68*OFFSET('Dispersion Model'!$I$72,($B$18-2000)+($G68-AE$1),0),IF($B$3="pm",$H68*OFFSET('Piston Model'!$I$72,($B$18-2000)+($G68-AE$1),0),"Wrong Code in B3")))),0)</f>
        <v>0</v>
      </c>
      <c r="AF68">
        <f ca="1">IF(AF$1&gt;$G68,IF($B$15="he",IF($B$3="em",$H68*(1-EXP(-0.05599*(AF$1-$G68)))*OFFSET('Exponential Model'!$I$72,($B$18-2000)+($G68-AF$1),0),IF($B$3="dm",$H68*(1-EXP(-0.05599*(AF$1-$G68)))*OFFSET('Dispersion Model'!$I$72,($B$18-2000)+($G68-AF$1),0),IF($B$3="pm",$H68*(1-EXP(-0.05599*(AF$1-$G68)))*OFFSET('Piston Model'!$I$72,($B$18-2000)+($G68-AF$1),0),"Wrong Code in B3"))),IF($B$3="em",$H68*OFFSET('Exponential Model'!$I$72,($B$18-2000)+($G68-AF$1),0),IF($B$3="dm",$H68*OFFSET('Dispersion Model'!$I$72,($B$18-2000)+($G68-AF$1),0),IF($B$3="pm",$H68*OFFSET('Piston Model'!$I$72,($B$18-2000)+($G68-AF$1),0),"Wrong Code in B3")))),0)</f>
        <v>0</v>
      </c>
      <c r="AG68">
        <f ca="1">IF(AG$1&gt;$G68,IF($B$15="he",IF($B$3="em",$H68*(1-EXP(-0.05599*(AG$1-$G68)))*OFFSET('Exponential Model'!$I$72,($B$18-2000)+($G68-AG$1),0),IF($B$3="dm",$H68*(1-EXP(-0.05599*(AG$1-$G68)))*OFFSET('Dispersion Model'!$I$72,($B$18-2000)+($G68-AG$1),0),IF($B$3="pm",$H68*(1-EXP(-0.05599*(AG$1-$G68)))*OFFSET('Piston Model'!$I$72,($B$18-2000)+($G68-AG$1),0),"Wrong Code in B3"))),IF($B$3="em",$H68*OFFSET('Exponential Model'!$I$72,($B$18-2000)+($G68-AG$1),0),IF($B$3="dm",$H68*OFFSET('Dispersion Model'!$I$72,($B$18-2000)+($G68-AG$1),0),IF($B$3="pm",$H68*OFFSET('Piston Model'!$I$72,($B$18-2000)+($G68-AG$1),0),"Wrong Code in B3")))),0)</f>
        <v>0</v>
      </c>
      <c r="AH68">
        <f ca="1">IF(AH$1&gt;$G68,IF($B$15="he",IF($B$3="em",$H68*(1-EXP(-0.05599*(AH$1-$G68)))*OFFSET('Exponential Model'!$I$72,($B$18-2000)+($G68-AH$1),0),IF($B$3="dm",$H68*(1-EXP(-0.05599*(AH$1-$G68)))*OFFSET('Dispersion Model'!$I$72,($B$18-2000)+($G68-AH$1),0),IF($B$3="pm",$H68*(1-EXP(-0.05599*(AH$1-$G68)))*OFFSET('Piston Model'!$I$72,($B$18-2000)+($G68-AH$1),0),"Wrong Code in B3"))),IF($B$3="em",$H68*OFFSET('Exponential Model'!$I$72,($B$18-2000)+($G68-AH$1),0),IF($B$3="dm",$H68*OFFSET('Dispersion Model'!$I$72,($B$18-2000)+($G68-AH$1),0),IF($B$3="pm",$H68*OFFSET('Piston Model'!$I$72,($B$18-2000)+($G68-AH$1),0),"Wrong Code in B3")))),0)</f>
        <v>0</v>
      </c>
      <c r="AI68">
        <f ca="1">IF(AI$1&gt;$G68,IF($B$15="he",IF($B$3="em",$H68*(1-EXP(-0.05599*(AI$1-$G68)))*OFFSET('Exponential Model'!$I$72,($B$18-2000)+($G68-AI$1),0),IF($B$3="dm",$H68*(1-EXP(-0.05599*(AI$1-$G68)))*OFFSET('Dispersion Model'!$I$72,($B$18-2000)+($G68-AI$1),0),IF($B$3="pm",$H68*(1-EXP(-0.05599*(AI$1-$G68)))*OFFSET('Piston Model'!$I$72,($B$18-2000)+($G68-AI$1),0),"Wrong Code in B3"))),IF($B$3="em",$H68*OFFSET('Exponential Model'!$I$72,($B$18-2000)+($G68-AI$1),0),IF($B$3="dm",$H68*OFFSET('Dispersion Model'!$I$72,($B$18-2000)+($G68-AI$1),0),IF($B$3="pm",$H68*OFFSET('Piston Model'!$I$72,($B$18-2000)+($G68-AI$1),0),"Wrong Code in B3")))),0)</f>
        <v>0</v>
      </c>
      <c r="AJ68">
        <f ca="1">IF(AJ$1&gt;$G68,IF($B$15="he",IF($B$3="em",$H68*(1-EXP(-0.05599*(AJ$1-$G68)))*OFFSET('Exponential Model'!$I$72,($B$18-2000)+($G68-AJ$1),0),IF($B$3="dm",$H68*(1-EXP(-0.05599*(AJ$1-$G68)))*OFFSET('Dispersion Model'!$I$72,($B$18-2000)+($G68-AJ$1),0),IF($B$3="pm",$H68*(1-EXP(-0.05599*(AJ$1-$G68)))*OFFSET('Piston Model'!$I$72,($B$18-2000)+($G68-AJ$1),0),"Wrong Code in B3"))),IF($B$3="em",$H68*OFFSET('Exponential Model'!$I$72,($B$18-2000)+($G68-AJ$1),0),IF($B$3="dm",$H68*OFFSET('Dispersion Model'!$I$72,($B$18-2000)+($G68-AJ$1),0),IF($B$3="pm",$H68*OFFSET('Piston Model'!$I$72,($B$18-2000)+($G68-AJ$1),0),"Wrong Code in B3")))),0)</f>
        <v>0</v>
      </c>
      <c r="AK68">
        <f ca="1">IF(AK$1&gt;$G68,IF($B$15="he",IF($B$3="em",$H68*(1-EXP(-0.05599*(AK$1-$G68)))*OFFSET('Exponential Model'!$I$72,($B$18-2000)+($G68-AK$1),0),IF($B$3="dm",$H68*(1-EXP(-0.05599*(AK$1-$G68)))*OFFSET('Dispersion Model'!$I$72,($B$18-2000)+($G68-AK$1),0),IF($B$3="pm",$H68*(1-EXP(-0.05599*(AK$1-$G68)))*OFFSET('Piston Model'!$I$72,($B$18-2000)+($G68-AK$1),0),"Wrong Code in B3"))),IF($B$3="em",$H68*OFFSET('Exponential Model'!$I$72,($B$18-2000)+($G68-AK$1),0),IF($B$3="dm",$H68*OFFSET('Dispersion Model'!$I$72,($B$18-2000)+($G68-AK$1),0),IF($B$3="pm",$H68*OFFSET('Piston Model'!$I$72,($B$18-2000)+($G68-AK$1),0),"Wrong Code in B3")))),0)</f>
        <v>0</v>
      </c>
      <c r="AL68">
        <f ca="1">IF(AL$1&gt;$G68,IF($B$15="he",IF($B$3="em",$H68*(1-EXP(-0.05599*(AL$1-$G68)))*OFFSET('Exponential Model'!$I$72,($B$18-2000)+($G68-AL$1),0),IF($B$3="dm",$H68*(1-EXP(-0.05599*(AL$1-$G68)))*OFFSET('Dispersion Model'!$I$72,($B$18-2000)+($G68-AL$1),0),IF($B$3="pm",$H68*(1-EXP(-0.05599*(AL$1-$G68)))*OFFSET('Piston Model'!$I$72,($B$18-2000)+($G68-AL$1),0),"Wrong Code in B3"))),IF($B$3="em",$H68*OFFSET('Exponential Model'!$I$72,($B$18-2000)+($G68-AL$1),0),IF($B$3="dm",$H68*OFFSET('Dispersion Model'!$I$72,($B$18-2000)+($G68-AL$1),0),IF($B$3="pm",$H68*OFFSET('Piston Model'!$I$72,($B$18-2000)+($G68-AL$1),0),"Wrong Code in B3")))),0)</f>
        <v>0</v>
      </c>
      <c r="AM68">
        <f ca="1">IF(AM$1&gt;$G68,IF($B$15="he",IF($B$3="em",$H68*(1-EXP(-0.05599*(AM$1-$G68)))*OFFSET('Exponential Model'!$I$72,($B$18-2000)+($G68-AM$1),0),IF($B$3="dm",$H68*(1-EXP(-0.05599*(AM$1-$G68)))*OFFSET('Dispersion Model'!$I$72,($B$18-2000)+($G68-AM$1),0),IF($B$3="pm",$H68*(1-EXP(-0.05599*(AM$1-$G68)))*OFFSET('Piston Model'!$I$72,($B$18-2000)+($G68-AM$1),0),"Wrong Code in B3"))),IF($B$3="em",$H68*OFFSET('Exponential Model'!$I$72,($B$18-2000)+($G68-AM$1),0),IF($B$3="dm",$H68*OFFSET('Dispersion Model'!$I$72,($B$18-2000)+($G68-AM$1),0),IF($B$3="pm",$H68*OFFSET('Piston Model'!$I$72,($B$18-2000)+($G68-AM$1),0),"Wrong Code in B3")))),0)</f>
        <v>0</v>
      </c>
      <c r="AN68">
        <f ca="1">IF(AN$1&gt;$G68,IF($B$15="he",IF($B$3="em",$H68*(1-EXP(-0.05599*(AN$1-$G68)))*OFFSET('Exponential Model'!$I$72,($B$18-2000)+($G68-AN$1),0),IF($B$3="dm",$H68*(1-EXP(-0.05599*(AN$1-$G68)))*OFFSET('Dispersion Model'!$I$72,($B$18-2000)+($G68-AN$1),0),IF($B$3="pm",$H68*(1-EXP(-0.05599*(AN$1-$G68)))*OFFSET('Piston Model'!$I$72,($B$18-2000)+($G68-AN$1),0),"Wrong Code in B3"))),IF($B$3="em",$H68*OFFSET('Exponential Model'!$I$72,($B$18-2000)+($G68-AN$1),0),IF($B$3="dm",$H68*OFFSET('Dispersion Model'!$I$72,($B$18-2000)+($G68-AN$1),0),IF($B$3="pm",$H68*OFFSET('Piston Model'!$I$72,($B$18-2000)+($G68-AN$1),0),"Wrong Code in B3")))),0)</f>
        <v>0</v>
      </c>
      <c r="AO68">
        <f ca="1">IF(AO$1&gt;$G68,IF($B$15="he",IF($B$3="em",$H68*(1-EXP(-0.05599*(AO$1-$G68)))*OFFSET('Exponential Model'!$I$72,($B$18-2000)+($G68-AO$1),0),IF($B$3="dm",$H68*(1-EXP(-0.05599*(AO$1-$G68)))*OFFSET('Dispersion Model'!$I$72,($B$18-2000)+($G68-AO$1),0),IF($B$3="pm",$H68*(1-EXP(-0.05599*(AO$1-$G68)))*OFFSET('Piston Model'!$I$72,($B$18-2000)+($G68-AO$1),0),"Wrong Code in B3"))),IF($B$3="em",$H68*OFFSET('Exponential Model'!$I$72,($B$18-2000)+($G68-AO$1),0),IF($B$3="dm",$H68*OFFSET('Dispersion Model'!$I$72,($B$18-2000)+($G68-AO$1),0),IF($B$3="pm",$H68*OFFSET('Piston Model'!$I$72,($B$18-2000)+($G68-AO$1),0),"Wrong Code in B3")))),0)</f>
        <v>0</v>
      </c>
      <c r="AP68">
        <f ca="1">IF(AP$1&gt;$G68,IF($B$15="he",IF($B$3="em",$H68*(1-EXP(-0.05599*(AP$1-$G68)))*OFFSET('Exponential Model'!$I$72,($B$18-2000)+($G68-AP$1),0),IF($B$3="dm",$H68*(1-EXP(-0.05599*(AP$1-$G68)))*OFFSET('Dispersion Model'!$I$72,($B$18-2000)+($G68-AP$1),0),IF($B$3="pm",$H68*(1-EXP(-0.05599*(AP$1-$G68)))*OFFSET('Piston Model'!$I$72,($B$18-2000)+($G68-AP$1),0),"Wrong Code in B3"))),IF($B$3="em",$H68*OFFSET('Exponential Model'!$I$72,($B$18-2000)+($G68-AP$1),0),IF($B$3="dm",$H68*OFFSET('Dispersion Model'!$I$72,($B$18-2000)+($G68-AP$1),0),IF($B$3="pm",$H68*OFFSET('Piston Model'!$I$72,($B$18-2000)+($G68-AP$1),0),"Wrong Code in B3")))),0)</f>
        <v>0</v>
      </c>
      <c r="AQ68">
        <f ca="1">IF(AQ$1&gt;$G68,IF($B$15="he",IF($B$3="em",$H68*(1-EXP(-0.05599*(AQ$1-$G68)))*OFFSET('Exponential Model'!$I$72,($B$18-2000)+($G68-AQ$1),0),IF($B$3="dm",$H68*(1-EXP(-0.05599*(AQ$1-$G68)))*OFFSET('Dispersion Model'!$I$72,($B$18-2000)+($G68-AQ$1),0),IF($B$3="pm",$H68*(1-EXP(-0.05599*(AQ$1-$G68)))*OFFSET('Piston Model'!$I$72,($B$18-2000)+($G68-AQ$1),0),"Wrong Code in B3"))),IF($B$3="em",$H68*OFFSET('Exponential Model'!$I$72,($B$18-2000)+($G68-AQ$1),0),IF($B$3="dm",$H68*OFFSET('Dispersion Model'!$I$72,($B$18-2000)+($G68-AQ$1),0),IF($B$3="pm",$H68*OFFSET('Piston Model'!$I$72,($B$18-2000)+($G68-AQ$1),0),"Wrong Code in B3")))),0)</f>
        <v>0</v>
      </c>
      <c r="AR68">
        <f ca="1">IF(AR$1&gt;$G68,IF($B$15="he",IF($B$3="em",$H68*(1-EXP(-0.05599*(AR$1-$G68)))*OFFSET('Exponential Model'!$I$72,($B$18-2000)+($G68-AR$1),0),IF($B$3="dm",$H68*(1-EXP(-0.05599*(AR$1-$G68)))*OFFSET('Dispersion Model'!$I$72,($B$18-2000)+($G68-AR$1),0),IF($B$3="pm",$H68*(1-EXP(-0.05599*(AR$1-$G68)))*OFFSET('Piston Model'!$I$72,($B$18-2000)+($G68-AR$1),0),"Wrong Code in B3"))),IF($B$3="em",$H68*OFFSET('Exponential Model'!$I$72,($B$18-2000)+($G68-AR$1),0),IF($B$3="dm",$H68*OFFSET('Dispersion Model'!$I$72,($B$18-2000)+($G68-AR$1),0),IF($B$3="pm",$H68*OFFSET('Piston Model'!$I$72,($B$18-2000)+($G68-AR$1),0),"Wrong Code in B3")))),0)</f>
        <v>0</v>
      </c>
      <c r="AS68">
        <f ca="1">IF(AS$1&gt;$G68,IF($B$15="he",IF($B$3="em",$H68*(1-EXP(-0.05599*(AS$1-$G68)))*OFFSET('Exponential Model'!$I$72,($B$18-2000)+($G68-AS$1),0),IF($B$3="dm",$H68*(1-EXP(-0.05599*(AS$1-$G68)))*OFFSET('Dispersion Model'!$I$72,($B$18-2000)+($G68-AS$1),0),IF($B$3="pm",$H68*(1-EXP(-0.05599*(AS$1-$G68)))*OFFSET('Piston Model'!$I$72,($B$18-2000)+($G68-AS$1),0),"Wrong Code in B3"))),IF($B$3="em",$H68*OFFSET('Exponential Model'!$I$72,($B$18-2000)+($G68-AS$1),0),IF($B$3="dm",$H68*OFFSET('Dispersion Model'!$I$72,($B$18-2000)+($G68-AS$1),0),IF($B$3="pm",$H68*OFFSET('Piston Model'!$I$72,($B$18-2000)+($G68-AS$1),0),"Wrong Code in B3")))),0)</f>
        <v>0</v>
      </c>
      <c r="AT68">
        <f ca="1">IF(AT$1&gt;$G68,IF($B$15="he",IF($B$3="em",$H68*(1-EXP(-0.05599*(AT$1-$G68)))*OFFSET('Exponential Model'!$I$72,($B$18-2000)+($G68-AT$1),0),IF($B$3="dm",$H68*(1-EXP(-0.05599*(AT$1-$G68)))*OFFSET('Dispersion Model'!$I$72,($B$18-2000)+($G68-AT$1),0),IF($B$3="pm",$H68*(1-EXP(-0.05599*(AT$1-$G68)))*OFFSET('Piston Model'!$I$72,($B$18-2000)+($G68-AT$1),0),"Wrong Code in B3"))),IF($B$3="em",$H68*OFFSET('Exponential Model'!$I$72,($B$18-2000)+($G68-AT$1),0),IF($B$3="dm",$H68*OFFSET('Dispersion Model'!$I$72,($B$18-2000)+($G68-AT$1),0),IF($B$3="pm",$H68*OFFSET('Piston Model'!$I$72,($B$18-2000)+($G68-AT$1),0),"Wrong Code in B3")))),0)</f>
        <v>0</v>
      </c>
      <c r="AU68">
        <f ca="1">IF(AU$1&gt;$G68,IF($B$15="he",IF($B$3="em",$H68*(1-EXP(-0.05599*(AU$1-$G68)))*OFFSET('Exponential Model'!$I$72,($B$18-2000)+($G68-AU$1),0),IF($B$3="dm",$H68*(1-EXP(-0.05599*(AU$1-$G68)))*OFFSET('Dispersion Model'!$I$72,($B$18-2000)+($G68-AU$1),0),IF($B$3="pm",$H68*(1-EXP(-0.05599*(AU$1-$G68)))*OFFSET('Piston Model'!$I$72,($B$18-2000)+($G68-AU$1),0),"Wrong Code in B3"))),IF($B$3="em",$H68*OFFSET('Exponential Model'!$I$72,($B$18-2000)+($G68-AU$1),0),IF($B$3="dm",$H68*OFFSET('Dispersion Model'!$I$72,($B$18-2000)+($G68-AU$1),0),IF($B$3="pm",$H68*OFFSET('Piston Model'!$I$72,($B$18-2000)+($G68-AU$1),0),"Wrong Code in B3")))),0)</f>
        <v>0</v>
      </c>
      <c r="AV68">
        <f ca="1">IF(AV$1&gt;$G68,IF($B$15="he",IF($B$3="em",$H68*(1-EXP(-0.05599*(AV$1-$G68)))*OFFSET('Exponential Model'!$I$72,($B$18-2000)+($G68-AV$1),0),IF($B$3="dm",$H68*(1-EXP(-0.05599*(AV$1-$G68)))*OFFSET('Dispersion Model'!$I$72,($B$18-2000)+($G68-AV$1),0),IF($B$3="pm",$H68*(1-EXP(-0.05599*(AV$1-$G68)))*OFFSET('Piston Model'!$I$72,($B$18-2000)+($G68-AV$1),0),"Wrong Code in B3"))),IF($B$3="em",$H68*OFFSET('Exponential Model'!$I$72,($B$18-2000)+($G68-AV$1),0),IF($B$3="dm",$H68*OFFSET('Dispersion Model'!$I$72,($B$18-2000)+($G68-AV$1),0),IF($B$3="pm",$H68*OFFSET('Piston Model'!$I$72,($B$18-2000)+($G68-AV$1),0),"Wrong Code in B3")))),0)</f>
        <v>0</v>
      </c>
      <c r="AW68">
        <f ca="1">IF(AW$1&gt;$G68,IF($B$15="he",IF($B$3="em",$H68*(1-EXP(-0.05599*(AW$1-$G68)))*OFFSET('Exponential Model'!$I$72,($B$18-2000)+($G68-AW$1),0),IF($B$3="dm",$H68*(1-EXP(-0.05599*(AW$1-$G68)))*OFFSET('Dispersion Model'!$I$72,($B$18-2000)+($G68-AW$1),0),IF($B$3="pm",$H68*(1-EXP(-0.05599*(AW$1-$G68)))*OFFSET('Piston Model'!$I$72,($B$18-2000)+($G68-AW$1),0),"Wrong Code in B3"))),IF($B$3="em",$H68*OFFSET('Exponential Model'!$I$72,($B$18-2000)+($G68-AW$1),0),IF($B$3="dm",$H68*OFFSET('Dispersion Model'!$I$72,($B$18-2000)+($G68-AW$1),0),IF($B$3="pm",$H68*OFFSET('Piston Model'!$I$72,($B$18-2000)+($G68-AW$1),0),"Wrong Code in B3")))),0)</f>
        <v>0</v>
      </c>
      <c r="AX68">
        <f ca="1">IF(AX$1&gt;$G68,IF($B$15="he",IF($B$3="em",$H68*(1-EXP(-0.05599*(AX$1-$G68)))*OFFSET('Exponential Model'!$I$72,($B$18-2000)+($G68-AX$1),0),IF($B$3="dm",$H68*(1-EXP(-0.05599*(AX$1-$G68)))*OFFSET('Dispersion Model'!$I$72,($B$18-2000)+($G68-AX$1),0),IF($B$3="pm",$H68*(1-EXP(-0.05599*(AX$1-$G68)))*OFFSET('Piston Model'!$I$72,($B$18-2000)+($G68-AX$1),0),"Wrong Code in B3"))),IF($B$3="em",$H68*OFFSET('Exponential Model'!$I$72,($B$18-2000)+($G68-AX$1),0),IF($B$3="dm",$H68*OFFSET('Dispersion Model'!$I$72,($B$18-2000)+($G68-AX$1),0),IF($B$3="pm",$H68*OFFSET('Piston Model'!$I$72,($B$18-2000)+($G68-AX$1),0),"Wrong Code in B3")))),0)</f>
        <v>0</v>
      </c>
      <c r="AY68">
        <f ca="1">IF(AY$1&gt;$G68,IF($B$15="he",IF($B$3="em",$H68*(1-EXP(-0.05599*(AY$1-$G68)))*OFFSET('Exponential Model'!$I$72,($B$18-2000)+($G68-AY$1),0),IF($B$3="dm",$H68*(1-EXP(-0.05599*(AY$1-$G68)))*OFFSET('Dispersion Model'!$I$72,($B$18-2000)+($G68-AY$1),0),IF($B$3="pm",$H68*(1-EXP(-0.05599*(AY$1-$G68)))*OFFSET('Piston Model'!$I$72,($B$18-2000)+($G68-AY$1),0),"Wrong Code in B3"))),IF($B$3="em",$H68*OFFSET('Exponential Model'!$I$72,($B$18-2000)+($G68-AY$1),0),IF($B$3="dm",$H68*OFFSET('Dispersion Model'!$I$72,($B$18-2000)+($G68-AY$1),0),IF($B$3="pm",$H68*OFFSET('Piston Model'!$I$72,($B$18-2000)+($G68-AY$1),0),"Wrong Code in B3")))),0)</f>
        <v>0</v>
      </c>
      <c r="AZ68">
        <f ca="1">IF(AZ$1&gt;$G68,IF($B$15="he",IF($B$3="em",$H68*(1-EXP(-0.05599*(AZ$1-$G68)))*OFFSET('Exponential Model'!$I$72,($B$18-2000)+($G68-AZ$1),0),IF($B$3="dm",$H68*(1-EXP(-0.05599*(AZ$1-$G68)))*OFFSET('Dispersion Model'!$I$72,($B$18-2000)+($G68-AZ$1),0),IF($B$3="pm",$H68*(1-EXP(-0.05599*(AZ$1-$G68)))*OFFSET('Piston Model'!$I$72,($B$18-2000)+($G68-AZ$1),0),"Wrong Code in B3"))),IF($B$3="em",$H68*OFFSET('Exponential Model'!$I$72,($B$18-2000)+($G68-AZ$1),0),IF($B$3="dm",$H68*OFFSET('Dispersion Model'!$I$72,($B$18-2000)+($G68-AZ$1),0),IF($B$3="pm",$H68*OFFSET('Piston Model'!$I$72,($B$18-2000)+($G68-AZ$1),0),"Wrong Code in B3")))),0)</f>
        <v>0</v>
      </c>
      <c r="BA68">
        <f ca="1">IF(BA$1&gt;$G68,IF($B$15="he",IF($B$3="em",$H68*(1-EXP(-0.05599*(BA$1-$G68)))*OFFSET('Exponential Model'!$I$72,($B$18-2000)+($G68-BA$1),0),IF($B$3="dm",$H68*(1-EXP(-0.05599*(BA$1-$G68)))*OFFSET('Dispersion Model'!$I$72,($B$18-2000)+($G68-BA$1),0),IF($B$3="pm",$H68*(1-EXP(-0.05599*(BA$1-$G68)))*OFFSET('Piston Model'!$I$72,($B$18-2000)+($G68-BA$1),0),"Wrong Code in B3"))),IF($B$3="em",$H68*OFFSET('Exponential Model'!$I$72,($B$18-2000)+($G68-BA$1),0),IF($B$3="dm",$H68*OFFSET('Dispersion Model'!$I$72,($B$18-2000)+($G68-BA$1),0),IF($B$3="pm",$H68*OFFSET('Piston Model'!$I$72,($B$18-2000)+($G68-BA$1),0),"Wrong Code in B3")))),0)</f>
        <v>0</v>
      </c>
      <c r="BB68">
        <f ca="1">IF(BB$1&gt;$G68,IF($B$15="he",IF($B$3="em",$H68*(1-EXP(-0.05599*(BB$1-$G68)))*OFFSET('Exponential Model'!$I$72,($B$18-2000)+($G68-BB$1),0),IF($B$3="dm",$H68*(1-EXP(-0.05599*(BB$1-$G68)))*OFFSET('Dispersion Model'!$I$72,($B$18-2000)+($G68-BB$1),0),IF($B$3="pm",$H68*(1-EXP(-0.05599*(BB$1-$G68)))*OFFSET('Piston Model'!$I$72,($B$18-2000)+($G68-BB$1),0),"Wrong Code in B3"))),IF($B$3="em",$H68*OFFSET('Exponential Model'!$I$72,($B$18-2000)+($G68-BB$1),0),IF($B$3="dm",$H68*OFFSET('Dispersion Model'!$I$72,($B$18-2000)+($G68-BB$1),0),IF($B$3="pm",$H68*OFFSET('Piston Model'!$I$72,($B$18-2000)+($G68-BB$1),0),"Wrong Code in B3")))),0)</f>
        <v>0</v>
      </c>
      <c r="BC68">
        <f ca="1">IF(BC$1&gt;$G68,IF($B$15="he",IF($B$3="em",$H68*(1-EXP(-0.05599*(BC$1-$G68)))*OFFSET('Exponential Model'!$I$72,($B$18-2000)+($G68-BC$1),0),IF($B$3="dm",$H68*(1-EXP(-0.05599*(BC$1-$G68)))*OFFSET('Dispersion Model'!$I$72,($B$18-2000)+($G68-BC$1),0),IF($B$3="pm",$H68*(1-EXP(-0.05599*(BC$1-$G68)))*OFFSET('Piston Model'!$I$72,($B$18-2000)+($G68-BC$1),0),"Wrong Code in B3"))),IF($B$3="em",$H68*OFFSET('Exponential Model'!$I$72,($B$18-2000)+($G68-BC$1),0),IF($B$3="dm",$H68*OFFSET('Dispersion Model'!$I$72,($B$18-2000)+($G68-BC$1),0),IF($B$3="pm",$H68*OFFSET('Piston Model'!$I$72,($B$18-2000)+($G68-BC$1),0),"Wrong Code in B3")))),0)</f>
        <v>0</v>
      </c>
      <c r="BD68">
        <f ca="1">IF(BD$1&gt;$G68,IF($B$15="he",IF($B$3="em",$H68*(1-EXP(-0.05599*(BD$1-$G68)))*OFFSET('Exponential Model'!$I$72,($B$18-2000)+($G68-BD$1),0),IF($B$3="dm",$H68*(1-EXP(-0.05599*(BD$1-$G68)))*OFFSET('Dispersion Model'!$I$72,($B$18-2000)+($G68-BD$1),0),IF($B$3="pm",$H68*(1-EXP(-0.05599*(BD$1-$G68)))*OFFSET('Piston Model'!$I$72,($B$18-2000)+($G68-BD$1),0),"Wrong Code in B3"))),IF($B$3="em",$H68*OFFSET('Exponential Model'!$I$72,($B$18-2000)+($G68-BD$1),0),IF($B$3="dm",$H68*OFFSET('Dispersion Model'!$I$72,($B$18-2000)+($G68-BD$1),0),IF($B$3="pm",$H68*OFFSET('Piston Model'!$I$72,($B$18-2000)+($G68-BD$1),0),"Wrong Code in B3")))),0)</f>
        <v>0</v>
      </c>
      <c r="BE68">
        <f ca="1">IF(BE$1&gt;$G68,IF($B$15="he",IF($B$3="em",$H68*(1-EXP(-0.05599*(BE$1-$G68)))*OFFSET('Exponential Model'!$I$72,($B$18-2000)+($G68-BE$1),0),IF($B$3="dm",$H68*(1-EXP(-0.05599*(BE$1-$G68)))*OFFSET('Dispersion Model'!$I$72,($B$18-2000)+($G68-BE$1),0),IF($B$3="pm",$H68*(1-EXP(-0.05599*(BE$1-$G68)))*OFFSET('Piston Model'!$I$72,($B$18-2000)+($G68-BE$1),0),"Wrong Code in B3"))),IF($B$3="em",$H68*OFFSET('Exponential Model'!$I$72,($B$18-2000)+($G68-BE$1),0),IF($B$3="dm",$H68*OFFSET('Dispersion Model'!$I$72,($B$18-2000)+($G68-BE$1),0),IF($B$3="pm",$H68*OFFSET('Piston Model'!$I$72,($B$18-2000)+($G68-BE$1),0),"Wrong Code in B3")))),0)</f>
        <v>0</v>
      </c>
      <c r="BF68">
        <f ca="1">IF(BF$1&gt;$G68,IF($B$15="he",IF($B$3="em",$H68*(1-EXP(-0.05599*(BF$1-$G68)))*OFFSET('Exponential Model'!$I$72,($B$18-2000)+($G68-BF$1),0),IF($B$3="dm",$H68*(1-EXP(-0.05599*(BF$1-$G68)))*OFFSET('Dispersion Model'!$I$72,($B$18-2000)+($G68-BF$1),0),IF($B$3="pm",$H68*(1-EXP(-0.05599*(BF$1-$G68)))*OFFSET('Piston Model'!$I$72,($B$18-2000)+($G68-BF$1),0),"Wrong Code in B3"))),IF($B$3="em",$H68*OFFSET('Exponential Model'!$I$72,($B$18-2000)+($G68-BF$1),0),IF($B$3="dm",$H68*OFFSET('Dispersion Model'!$I$72,($B$18-2000)+($G68-BF$1),0),IF($B$3="pm",$H68*OFFSET('Piston Model'!$I$72,($B$18-2000)+($G68-BF$1),0),"Wrong Code in B3")))),0)</f>
        <v>0</v>
      </c>
      <c r="BG68">
        <f ca="1">IF(BG$1&gt;$G68,IF($B$15="he",IF($B$3="em",$H68*(1-EXP(-0.05599*(BG$1-$G68)))*OFFSET('Exponential Model'!$I$72,($B$18-2000)+($G68-BG$1),0),IF($B$3="dm",$H68*(1-EXP(-0.05599*(BG$1-$G68)))*OFFSET('Dispersion Model'!$I$72,($B$18-2000)+($G68-BG$1),0),IF($B$3="pm",$H68*(1-EXP(-0.05599*(BG$1-$G68)))*OFFSET('Piston Model'!$I$72,($B$18-2000)+($G68-BG$1),0),"Wrong Code in B3"))),IF($B$3="em",$H68*OFFSET('Exponential Model'!$I$72,($B$18-2000)+($G68-BG$1),0),IF($B$3="dm",$H68*OFFSET('Dispersion Model'!$I$72,($B$18-2000)+($G68-BG$1),0),IF($B$3="pm",$H68*OFFSET('Piston Model'!$I$72,($B$18-2000)+($G68-BG$1),0),"Wrong Code in B3")))),0)</f>
        <v>0</v>
      </c>
    </row>
    <row r="69" spans="7:59" x14ac:dyDescent="0.15">
      <c r="G69">
        <v>1997</v>
      </c>
      <c r="H69">
        <f>IF($B$15="tr",'Tritium Input'!H78,IF($B$15="cfc",'CFC Input'!H78,IF($B$15="kr",'85Kr Input'!H78,IF($B$15="he",'Tritium Input'!H78,"Wrong Code in B12!"))))</f>
        <v>540</v>
      </c>
      <c r="I69">
        <f ca="1">IF(I$1&gt;$G69,IF($B$15="he",IF($B$3="em",$H69*(1-EXP(-0.05599*(I$1-$G69)))*OFFSET('Exponential Model'!$I$72,($B$18-2000)+($G69-I$1),0),IF($B$3="dm",$H69*(1-EXP(-0.05599*(I$1-$G69)))*OFFSET('Dispersion Model'!$I$72,($B$18-2000)+($G69-I$1),0),IF($B$3="pm",$H69*(1-EXP(-0.05599*(I$1-$G69)))*OFFSET('Piston Model'!$I$72,($B$18-2000)+($G69-I$1),0),"Wrong Code in B3"))),IF($B$3="em",$H69*OFFSET('Exponential Model'!$I$72,($B$18-2000)+($G69-I$1),0),IF($B$3="dm",$H69*OFFSET('Dispersion Model'!$I$72,($B$18-2000)+($G69-I$1),0),IF($B$3="pm",$H69*OFFSET('Piston Model'!$I$72,($B$18-2000)+($G69-I$1),0),"Wrong Code in B3")))),0)</f>
        <v>0</v>
      </c>
      <c r="J69">
        <f ca="1">IF(J$1&gt;$G69,IF($B$15="he",IF($B$3="em",$H69*(1-EXP(-0.05599*(J$1-$G69)))*OFFSET('Exponential Model'!$I$72,($B$18-2000)+($G69-J$1),0),IF($B$3="dm",$H69*(1-EXP(-0.05599*(J$1-$G69)))*OFFSET('Dispersion Model'!$I$72,($B$18-2000)+($G69-J$1),0),IF($B$3="pm",$H69*(1-EXP(-0.05599*(J$1-$G69)))*OFFSET('Piston Model'!$I$72,($B$18-2000)+($G69-J$1),0),"Wrong Code in B3"))),IF($B$3="em",$H69*OFFSET('Exponential Model'!$I$72,($B$18-2000)+($G69-J$1),0),IF($B$3="dm",$H69*OFFSET('Dispersion Model'!$I$72,($B$18-2000)+($G69-J$1),0),IF($B$3="pm",$H69*OFFSET('Piston Model'!$I$72,($B$18-2000)+($G69-J$1),0),"Wrong Code in B3")))),0)</f>
        <v>0</v>
      </c>
      <c r="K69">
        <f ca="1">IF(K$1&gt;$G69,IF($B$15="he",IF($B$3="em",$H69*(1-EXP(-0.05599*(K$1-$G69)))*OFFSET('Exponential Model'!$I$72,($B$18-2000)+($G69-K$1),0),IF($B$3="dm",$H69*(1-EXP(-0.05599*(K$1-$G69)))*OFFSET('Dispersion Model'!$I$72,($B$18-2000)+($G69-K$1),0),IF($B$3="pm",$H69*(1-EXP(-0.05599*(K$1-$G69)))*OFFSET('Piston Model'!$I$72,($B$18-2000)+($G69-K$1),0),"Wrong Code in B3"))),IF($B$3="em",$H69*OFFSET('Exponential Model'!$I$72,($B$18-2000)+($G69-K$1),0),IF($B$3="dm",$H69*OFFSET('Dispersion Model'!$I$72,($B$18-2000)+($G69-K$1),0),IF($B$3="pm",$H69*OFFSET('Piston Model'!$I$72,($B$18-2000)+($G69-K$1),0),"Wrong Code in B3")))),0)</f>
        <v>0</v>
      </c>
      <c r="L69">
        <f ca="1">IF(L$1&gt;$G69,IF($B$15="he",IF($B$3="em",$H69*(1-EXP(-0.05599*(L$1-$G69)))*OFFSET('Exponential Model'!$I$72,($B$18-2000)+($G69-L$1),0),IF($B$3="dm",$H69*(1-EXP(-0.05599*(L$1-$G69)))*OFFSET('Dispersion Model'!$I$72,($B$18-2000)+($G69-L$1),0),IF($B$3="pm",$H69*(1-EXP(-0.05599*(L$1-$G69)))*OFFSET('Piston Model'!$I$72,($B$18-2000)+($G69-L$1),0),"Wrong Code in B3"))),IF($B$3="em",$H69*OFFSET('Exponential Model'!$I$72,($B$18-2000)+($G69-L$1),0),IF($B$3="dm",$H69*OFFSET('Dispersion Model'!$I$72,($B$18-2000)+($G69-L$1),0),IF($B$3="pm",$H69*OFFSET('Piston Model'!$I$72,($B$18-2000)+($G69-L$1),0),"Wrong Code in B3")))),0)</f>
        <v>0</v>
      </c>
      <c r="M69">
        <f ca="1">IF(M$1&gt;$G69,IF($B$15="he",IF($B$3="em",$H69*(1-EXP(-0.05599*(M$1-$G69)))*OFFSET('Exponential Model'!$I$72,($B$18-2000)+($G69-M$1),0),IF($B$3="dm",$H69*(1-EXP(-0.05599*(M$1-$G69)))*OFFSET('Dispersion Model'!$I$72,($B$18-2000)+($G69-M$1),0),IF($B$3="pm",$H69*(1-EXP(-0.05599*(M$1-$G69)))*OFFSET('Piston Model'!$I$72,($B$18-2000)+($G69-M$1),0),"Wrong Code in B3"))),IF($B$3="em",$H69*OFFSET('Exponential Model'!$I$72,($B$18-2000)+($G69-M$1),0),IF($B$3="dm",$H69*OFFSET('Dispersion Model'!$I$72,($B$18-2000)+($G69-M$1),0),IF($B$3="pm",$H69*OFFSET('Piston Model'!$I$72,($B$18-2000)+($G69-M$1),0),"Wrong Code in B3")))),0)</f>
        <v>0</v>
      </c>
      <c r="N69">
        <f ca="1">IF(N$1&gt;$G69,IF($B$15="he",IF($B$3="em",$H69*(1-EXP(-0.05599*(N$1-$G69)))*OFFSET('Exponential Model'!$I$72,($B$18-2000)+($G69-N$1),0),IF($B$3="dm",$H69*(1-EXP(-0.05599*(N$1-$G69)))*OFFSET('Dispersion Model'!$I$72,($B$18-2000)+($G69-N$1),0),IF($B$3="pm",$H69*(1-EXP(-0.05599*(N$1-$G69)))*OFFSET('Piston Model'!$I$72,($B$18-2000)+($G69-N$1),0),"Wrong Code in B3"))),IF($B$3="em",$H69*OFFSET('Exponential Model'!$I$72,($B$18-2000)+($G69-N$1),0),IF($B$3="dm",$H69*OFFSET('Dispersion Model'!$I$72,($B$18-2000)+($G69-N$1),0),IF($B$3="pm",$H69*OFFSET('Piston Model'!$I$72,($B$18-2000)+($G69-N$1),0),"Wrong Code in B3")))),0)</f>
        <v>0</v>
      </c>
      <c r="O69">
        <f ca="1">IF(O$1&gt;$G69,IF($B$15="he",IF($B$3="em",$H69*(1-EXP(-0.05599*(O$1-$G69)))*OFFSET('Exponential Model'!$I$72,($B$18-2000)+($G69-O$1),0),IF($B$3="dm",$H69*(1-EXP(-0.05599*(O$1-$G69)))*OFFSET('Dispersion Model'!$I$72,($B$18-2000)+($G69-O$1),0),IF($B$3="pm",$H69*(1-EXP(-0.05599*(O$1-$G69)))*OFFSET('Piston Model'!$I$72,($B$18-2000)+($G69-O$1),0),"Wrong Code in B3"))),IF($B$3="em",$H69*OFFSET('Exponential Model'!$I$72,($B$18-2000)+($G69-O$1),0),IF($B$3="dm",$H69*OFFSET('Dispersion Model'!$I$72,($B$18-2000)+($G69-O$1),0),IF($B$3="pm",$H69*OFFSET('Piston Model'!$I$72,($B$18-2000)+($G69-O$1),0),"Wrong Code in B3")))),0)</f>
        <v>0</v>
      </c>
      <c r="P69">
        <f ca="1">IF(P$1&gt;$G69,IF($B$15="he",IF($B$3="em",$H69*(1-EXP(-0.05599*(P$1-$G69)))*OFFSET('Exponential Model'!$I$72,($B$18-2000)+($G69-P$1),0),IF($B$3="dm",$H69*(1-EXP(-0.05599*(P$1-$G69)))*OFFSET('Dispersion Model'!$I$72,($B$18-2000)+($G69-P$1),0),IF($B$3="pm",$H69*(1-EXP(-0.05599*(P$1-$G69)))*OFFSET('Piston Model'!$I$72,($B$18-2000)+($G69-P$1),0),"Wrong Code in B3"))),IF($B$3="em",$H69*OFFSET('Exponential Model'!$I$72,($B$18-2000)+($G69-P$1),0),IF($B$3="dm",$H69*OFFSET('Dispersion Model'!$I$72,($B$18-2000)+($G69-P$1),0),IF($B$3="pm",$H69*OFFSET('Piston Model'!$I$72,($B$18-2000)+($G69-P$1),0),"Wrong Code in B3")))),0)</f>
        <v>0</v>
      </c>
      <c r="Q69">
        <f ca="1">IF(Q$1&gt;$G69,IF($B$15="he",IF($B$3="em",$H69*(1-EXP(-0.05599*(Q$1-$G69)))*OFFSET('Exponential Model'!$I$72,($B$18-2000)+($G69-Q$1),0),IF($B$3="dm",$H69*(1-EXP(-0.05599*(Q$1-$G69)))*OFFSET('Dispersion Model'!$I$72,($B$18-2000)+($G69-Q$1),0),IF($B$3="pm",$H69*(1-EXP(-0.05599*(Q$1-$G69)))*OFFSET('Piston Model'!$I$72,($B$18-2000)+($G69-Q$1),0),"Wrong Code in B3"))),IF($B$3="em",$H69*OFFSET('Exponential Model'!$I$72,($B$18-2000)+($G69-Q$1),0),IF($B$3="dm",$H69*OFFSET('Dispersion Model'!$I$72,($B$18-2000)+($G69-Q$1),0),IF($B$3="pm",$H69*OFFSET('Piston Model'!$I$72,($B$18-2000)+($G69-Q$1),0),"Wrong Code in B3")))),0)</f>
        <v>0</v>
      </c>
      <c r="R69">
        <f ca="1">IF(R$1&gt;$G69,IF($B$15="he",IF($B$3="em",$H69*(1-EXP(-0.05599*(R$1-$G69)))*OFFSET('Exponential Model'!$I$72,($B$18-2000)+($G69-R$1),0),IF($B$3="dm",$H69*(1-EXP(-0.05599*(R$1-$G69)))*OFFSET('Dispersion Model'!$I$72,($B$18-2000)+($G69-R$1),0),IF($B$3="pm",$H69*(1-EXP(-0.05599*(R$1-$G69)))*OFFSET('Piston Model'!$I$72,($B$18-2000)+($G69-R$1),0),"Wrong Code in B3"))),IF($B$3="em",$H69*OFFSET('Exponential Model'!$I$72,($B$18-2000)+($G69-R$1),0),IF($B$3="dm",$H69*OFFSET('Dispersion Model'!$I$72,($B$18-2000)+($G69-R$1),0),IF($B$3="pm",$H69*OFFSET('Piston Model'!$I$72,($B$18-2000)+($G69-R$1),0),"Wrong Code in B3")))),0)</f>
        <v>0</v>
      </c>
      <c r="S69">
        <f ca="1">IF(S$1&gt;$G69,IF($B$15="he",IF($B$3="em",$H69*(1-EXP(-0.05599*(S$1-$G69)))*OFFSET('Exponential Model'!$I$72,($B$18-2000)+($G69-S$1),0),IF($B$3="dm",$H69*(1-EXP(-0.05599*(S$1-$G69)))*OFFSET('Dispersion Model'!$I$72,($B$18-2000)+($G69-S$1),0),IF($B$3="pm",$H69*(1-EXP(-0.05599*(S$1-$G69)))*OFFSET('Piston Model'!$I$72,($B$18-2000)+($G69-S$1),0),"Wrong Code in B3"))),IF($B$3="em",$H69*OFFSET('Exponential Model'!$I$72,($B$18-2000)+($G69-S$1),0),IF($B$3="dm",$H69*OFFSET('Dispersion Model'!$I$72,($B$18-2000)+($G69-S$1),0),IF($B$3="pm",$H69*OFFSET('Piston Model'!$I$72,($B$18-2000)+($G69-S$1),0),"Wrong Code in B3")))),0)</f>
        <v>0</v>
      </c>
      <c r="T69">
        <f ca="1">IF(T$1&gt;$G69,IF($B$15="he",IF($B$3="em",$H69*(1-EXP(-0.05599*(T$1-$G69)))*OFFSET('Exponential Model'!$I$72,($B$18-2000)+($G69-T$1),0),IF($B$3="dm",$H69*(1-EXP(-0.05599*(T$1-$G69)))*OFFSET('Dispersion Model'!$I$72,($B$18-2000)+($G69-T$1),0),IF($B$3="pm",$H69*(1-EXP(-0.05599*(T$1-$G69)))*OFFSET('Piston Model'!$I$72,($B$18-2000)+($G69-T$1),0),"Wrong Code in B3"))),IF($B$3="em",$H69*OFFSET('Exponential Model'!$I$72,($B$18-2000)+($G69-T$1),0),IF($B$3="dm",$H69*OFFSET('Dispersion Model'!$I$72,($B$18-2000)+($G69-T$1),0),IF($B$3="pm",$H69*OFFSET('Piston Model'!$I$72,($B$18-2000)+($G69-T$1),0),"Wrong Code in B3")))),0)</f>
        <v>0</v>
      </c>
      <c r="U69">
        <f ca="1">IF(U$1&gt;$G69,IF($B$15="he",IF($B$3="em",$H69*(1-EXP(-0.05599*(U$1-$G69)))*OFFSET('Exponential Model'!$I$72,($B$18-2000)+($G69-U$1),0),IF($B$3="dm",$H69*(1-EXP(-0.05599*(U$1-$G69)))*OFFSET('Dispersion Model'!$I$72,($B$18-2000)+($G69-U$1),0),IF($B$3="pm",$H69*(1-EXP(-0.05599*(U$1-$G69)))*OFFSET('Piston Model'!$I$72,($B$18-2000)+($G69-U$1),0),"Wrong Code in B3"))),IF($B$3="em",$H69*OFFSET('Exponential Model'!$I$72,($B$18-2000)+($G69-U$1),0),IF($B$3="dm",$H69*OFFSET('Dispersion Model'!$I$72,($B$18-2000)+($G69-U$1),0),IF($B$3="pm",$H69*OFFSET('Piston Model'!$I$72,($B$18-2000)+($G69-U$1),0),"Wrong Code in B3")))),0)</f>
        <v>0</v>
      </c>
      <c r="V69">
        <f ca="1">IF(V$1&gt;$G69,IF($B$15="he",IF($B$3="em",$H69*(1-EXP(-0.05599*(V$1-$G69)))*OFFSET('Exponential Model'!$I$72,($B$18-2000)+($G69-V$1),0),IF($B$3="dm",$H69*(1-EXP(-0.05599*(V$1-$G69)))*OFFSET('Dispersion Model'!$I$72,($B$18-2000)+($G69-V$1),0),IF($B$3="pm",$H69*(1-EXP(-0.05599*(V$1-$G69)))*OFFSET('Piston Model'!$I$72,($B$18-2000)+($G69-V$1),0),"Wrong Code in B3"))),IF($B$3="em",$H69*OFFSET('Exponential Model'!$I$72,($B$18-2000)+($G69-V$1),0),IF($B$3="dm",$H69*OFFSET('Dispersion Model'!$I$72,($B$18-2000)+($G69-V$1),0),IF($B$3="pm",$H69*OFFSET('Piston Model'!$I$72,($B$18-2000)+($G69-V$1),0),"Wrong Code in B3")))),0)</f>
        <v>0</v>
      </c>
      <c r="W69">
        <f ca="1">IF(W$1&gt;$G69,IF($B$15="he",IF($B$3="em",$H69*(1-EXP(-0.05599*(W$1-$G69)))*OFFSET('Exponential Model'!$I$72,($B$18-2000)+($G69-W$1),0),IF($B$3="dm",$H69*(1-EXP(-0.05599*(W$1-$G69)))*OFFSET('Dispersion Model'!$I$72,($B$18-2000)+($G69-W$1),0),IF($B$3="pm",$H69*(1-EXP(-0.05599*(W$1-$G69)))*OFFSET('Piston Model'!$I$72,($B$18-2000)+($G69-W$1),0),"Wrong Code in B3"))),IF($B$3="em",$H69*OFFSET('Exponential Model'!$I$72,($B$18-2000)+($G69-W$1),0),IF($B$3="dm",$H69*OFFSET('Dispersion Model'!$I$72,($B$18-2000)+($G69-W$1),0),IF($B$3="pm",$H69*OFFSET('Piston Model'!$I$72,($B$18-2000)+($G69-W$1),0),"Wrong Code in B3")))),0)</f>
        <v>0</v>
      </c>
      <c r="X69">
        <f ca="1">IF(X$1&gt;$G69,IF($B$15="he",IF($B$3="em",$H69*(1-EXP(-0.05599*(X$1-$G69)))*OFFSET('Exponential Model'!$I$72,($B$18-2000)+($G69-X$1),0),IF($B$3="dm",$H69*(1-EXP(-0.05599*(X$1-$G69)))*OFFSET('Dispersion Model'!$I$72,($B$18-2000)+($G69-X$1),0),IF($B$3="pm",$H69*(1-EXP(-0.05599*(X$1-$G69)))*OFFSET('Piston Model'!$I$72,($B$18-2000)+($G69-X$1),0),"Wrong Code in B3"))),IF($B$3="em",$H69*OFFSET('Exponential Model'!$I$72,($B$18-2000)+($G69-X$1),0),IF($B$3="dm",$H69*OFFSET('Dispersion Model'!$I$72,($B$18-2000)+($G69-X$1),0),IF($B$3="pm",$H69*OFFSET('Piston Model'!$I$72,($B$18-2000)+($G69-X$1),0),"Wrong Code in B3")))),0)</f>
        <v>0</v>
      </c>
      <c r="Y69">
        <f ca="1">IF(Y$1&gt;$G69,IF($B$15="he",IF($B$3="em",$H69*(1-EXP(-0.05599*(Y$1-$G69)))*OFFSET('Exponential Model'!$I$72,($B$18-2000)+($G69-Y$1),0),IF($B$3="dm",$H69*(1-EXP(-0.05599*(Y$1-$G69)))*OFFSET('Dispersion Model'!$I$72,($B$18-2000)+($G69-Y$1),0),IF($B$3="pm",$H69*(1-EXP(-0.05599*(Y$1-$G69)))*OFFSET('Piston Model'!$I$72,($B$18-2000)+($G69-Y$1),0),"Wrong Code in B3"))),IF($B$3="em",$H69*OFFSET('Exponential Model'!$I$72,($B$18-2000)+($G69-Y$1),0),IF($B$3="dm",$H69*OFFSET('Dispersion Model'!$I$72,($B$18-2000)+($G69-Y$1),0),IF($B$3="pm",$H69*OFFSET('Piston Model'!$I$72,($B$18-2000)+($G69-Y$1),0),"Wrong Code in B3")))),0)</f>
        <v>0</v>
      </c>
      <c r="Z69">
        <f ca="1">IF(Z$1&gt;$G69,IF($B$15="he",IF($B$3="em",$H69*(1-EXP(-0.05599*(Z$1-$G69)))*OFFSET('Exponential Model'!$I$72,($B$18-2000)+($G69-Z$1),0),IF($B$3="dm",$H69*(1-EXP(-0.05599*(Z$1-$G69)))*OFFSET('Dispersion Model'!$I$72,($B$18-2000)+($G69-Z$1),0),IF($B$3="pm",$H69*(1-EXP(-0.05599*(Z$1-$G69)))*OFFSET('Piston Model'!$I$72,($B$18-2000)+($G69-Z$1),0),"Wrong Code in B3"))),IF($B$3="em",$H69*OFFSET('Exponential Model'!$I$72,($B$18-2000)+($G69-Z$1),0),IF($B$3="dm",$H69*OFFSET('Dispersion Model'!$I$72,($B$18-2000)+($G69-Z$1),0),IF($B$3="pm",$H69*OFFSET('Piston Model'!$I$72,($B$18-2000)+($G69-Z$1),0),"Wrong Code in B3")))),0)</f>
        <v>0</v>
      </c>
      <c r="AA69">
        <f ca="1">IF(AA$1&gt;$G69,IF($B$15="he",IF($B$3="em",$H69*(1-EXP(-0.05599*(AA$1-$G69)))*OFFSET('Exponential Model'!$I$72,($B$18-2000)+($G69-AA$1),0),IF($B$3="dm",$H69*(1-EXP(-0.05599*(AA$1-$G69)))*OFFSET('Dispersion Model'!$I$72,($B$18-2000)+($G69-AA$1),0),IF($B$3="pm",$H69*(1-EXP(-0.05599*(AA$1-$G69)))*OFFSET('Piston Model'!$I$72,($B$18-2000)+($G69-AA$1),0),"Wrong Code in B3"))),IF($B$3="em",$H69*OFFSET('Exponential Model'!$I$72,($B$18-2000)+($G69-AA$1),0),IF($B$3="dm",$H69*OFFSET('Dispersion Model'!$I$72,($B$18-2000)+($G69-AA$1),0),IF($B$3="pm",$H69*OFFSET('Piston Model'!$I$72,($B$18-2000)+($G69-AA$1),0),"Wrong Code in B3")))),0)</f>
        <v>0</v>
      </c>
      <c r="AB69">
        <f ca="1">IF(AB$1&gt;$G69,IF($B$15="he",IF($B$3="em",$H69*(1-EXP(-0.05599*(AB$1-$G69)))*OFFSET('Exponential Model'!$I$72,($B$18-2000)+($G69-AB$1),0),IF($B$3="dm",$H69*(1-EXP(-0.05599*(AB$1-$G69)))*OFFSET('Dispersion Model'!$I$72,($B$18-2000)+($G69-AB$1),0),IF($B$3="pm",$H69*(1-EXP(-0.05599*(AB$1-$G69)))*OFFSET('Piston Model'!$I$72,($B$18-2000)+($G69-AB$1),0),"Wrong Code in B3"))),IF($B$3="em",$H69*OFFSET('Exponential Model'!$I$72,($B$18-2000)+($G69-AB$1),0),IF($B$3="dm",$H69*OFFSET('Dispersion Model'!$I$72,($B$18-2000)+($G69-AB$1),0),IF($B$3="pm",$H69*OFFSET('Piston Model'!$I$72,($B$18-2000)+($G69-AB$1),0),"Wrong Code in B3")))),0)</f>
        <v>0</v>
      </c>
      <c r="AC69">
        <f ca="1">IF(AC$1&gt;$G69,IF($B$15="he",IF($B$3="em",$H69*(1-EXP(-0.05599*(AC$1-$G69)))*OFFSET('Exponential Model'!$I$72,($B$18-2000)+($G69-AC$1),0),IF($B$3="dm",$H69*(1-EXP(-0.05599*(AC$1-$G69)))*OFFSET('Dispersion Model'!$I$72,($B$18-2000)+($G69-AC$1),0),IF($B$3="pm",$H69*(1-EXP(-0.05599*(AC$1-$G69)))*OFFSET('Piston Model'!$I$72,($B$18-2000)+($G69-AC$1),0),"Wrong Code in B3"))),IF($B$3="em",$H69*OFFSET('Exponential Model'!$I$72,($B$18-2000)+($G69-AC$1),0),IF($B$3="dm",$H69*OFFSET('Dispersion Model'!$I$72,($B$18-2000)+($G69-AC$1),0),IF($B$3="pm",$H69*OFFSET('Piston Model'!$I$72,($B$18-2000)+($G69-AC$1),0),"Wrong Code in B3")))),0)</f>
        <v>0</v>
      </c>
      <c r="AD69">
        <f ca="1">IF(AD$1&gt;$G69,IF($B$15="he",IF($B$3="em",$H69*(1-EXP(-0.05599*(AD$1-$G69)))*OFFSET('Exponential Model'!$I$72,($B$18-2000)+($G69-AD$1),0),IF($B$3="dm",$H69*(1-EXP(-0.05599*(AD$1-$G69)))*OFFSET('Dispersion Model'!$I$72,($B$18-2000)+($G69-AD$1),0),IF($B$3="pm",$H69*(1-EXP(-0.05599*(AD$1-$G69)))*OFFSET('Piston Model'!$I$72,($B$18-2000)+($G69-AD$1),0),"Wrong Code in B3"))),IF($B$3="em",$H69*OFFSET('Exponential Model'!$I$72,($B$18-2000)+($G69-AD$1),0),IF($B$3="dm",$H69*OFFSET('Dispersion Model'!$I$72,($B$18-2000)+($G69-AD$1),0),IF($B$3="pm",$H69*OFFSET('Piston Model'!$I$72,($B$18-2000)+($G69-AD$1),0),"Wrong Code in B3")))),0)</f>
        <v>0</v>
      </c>
      <c r="AE69">
        <f ca="1">IF(AE$1&gt;$G69,IF($B$15="he",IF($B$3="em",$H69*(1-EXP(-0.05599*(AE$1-$G69)))*OFFSET('Exponential Model'!$I$72,($B$18-2000)+($G69-AE$1),0),IF($B$3="dm",$H69*(1-EXP(-0.05599*(AE$1-$G69)))*OFFSET('Dispersion Model'!$I$72,($B$18-2000)+($G69-AE$1),0),IF($B$3="pm",$H69*(1-EXP(-0.05599*(AE$1-$G69)))*OFFSET('Piston Model'!$I$72,($B$18-2000)+($G69-AE$1),0),"Wrong Code in B3"))),IF($B$3="em",$H69*OFFSET('Exponential Model'!$I$72,($B$18-2000)+($G69-AE$1),0),IF($B$3="dm",$H69*OFFSET('Dispersion Model'!$I$72,($B$18-2000)+($G69-AE$1),0),IF($B$3="pm",$H69*OFFSET('Piston Model'!$I$72,($B$18-2000)+($G69-AE$1),0),"Wrong Code in B3")))),0)</f>
        <v>0</v>
      </c>
      <c r="AF69">
        <f ca="1">IF(AF$1&gt;$G69,IF($B$15="he",IF($B$3="em",$H69*(1-EXP(-0.05599*(AF$1-$G69)))*OFFSET('Exponential Model'!$I$72,($B$18-2000)+($G69-AF$1),0),IF($B$3="dm",$H69*(1-EXP(-0.05599*(AF$1-$G69)))*OFFSET('Dispersion Model'!$I$72,($B$18-2000)+($G69-AF$1),0),IF($B$3="pm",$H69*(1-EXP(-0.05599*(AF$1-$G69)))*OFFSET('Piston Model'!$I$72,($B$18-2000)+($G69-AF$1),0),"Wrong Code in B3"))),IF($B$3="em",$H69*OFFSET('Exponential Model'!$I$72,($B$18-2000)+($G69-AF$1),0),IF($B$3="dm",$H69*OFFSET('Dispersion Model'!$I$72,($B$18-2000)+($G69-AF$1),0),IF($B$3="pm",$H69*OFFSET('Piston Model'!$I$72,($B$18-2000)+($G69-AF$1),0),"Wrong Code in B3")))),0)</f>
        <v>0</v>
      </c>
      <c r="AG69">
        <f ca="1">IF(AG$1&gt;$G69,IF($B$15="he",IF($B$3="em",$H69*(1-EXP(-0.05599*(AG$1-$G69)))*OFFSET('Exponential Model'!$I$72,($B$18-2000)+($G69-AG$1),0),IF($B$3="dm",$H69*(1-EXP(-0.05599*(AG$1-$G69)))*OFFSET('Dispersion Model'!$I$72,($B$18-2000)+($G69-AG$1),0),IF($B$3="pm",$H69*(1-EXP(-0.05599*(AG$1-$G69)))*OFFSET('Piston Model'!$I$72,($B$18-2000)+($G69-AG$1),0),"Wrong Code in B3"))),IF($B$3="em",$H69*OFFSET('Exponential Model'!$I$72,($B$18-2000)+($G69-AG$1),0),IF($B$3="dm",$H69*OFFSET('Dispersion Model'!$I$72,($B$18-2000)+($G69-AG$1),0),IF($B$3="pm",$H69*OFFSET('Piston Model'!$I$72,($B$18-2000)+($G69-AG$1),0),"Wrong Code in B3")))),0)</f>
        <v>0</v>
      </c>
      <c r="AH69">
        <f ca="1">IF(AH$1&gt;$G69,IF($B$15="he",IF($B$3="em",$H69*(1-EXP(-0.05599*(AH$1-$G69)))*OFFSET('Exponential Model'!$I$72,($B$18-2000)+($G69-AH$1),0),IF($B$3="dm",$H69*(1-EXP(-0.05599*(AH$1-$G69)))*OFFSET('Dispersion Model'!$I$72,($B$18-2000)+($G69-AH$1),0),IF($B$3="pm",$H69*(1-EXP(-0.05599*(AH$1-$G69)))*OFFSET('Piston Model'!$I$72,($B$18-2000)+($G69-AH$1),0),"Wrong Code in B3"))),IF($B$3="em",$H69*OFFSET('Exponential Model'!$I$72,($B$18-2000)+($G69-AH$1),0),IF($B$3="dm",$H69*OFFSET('Dispersion Model'!$I$72,($B$18-2000)+($G69-AH$1),0),IF($B$3="pm",$H69*OFFSET('Piston Model'!$I$72,($B$18-2000)+($G69-AH$1),0),"Wrong Code in B3")))),0)</f>
        <v>0</v>
      </c>
      <c r="AI69">
        <f ca="1">IF(AI$1&gt;$G69,IF($B$15="he",IF($B$3="em",$H69*(1-EXP(-0.05599*(AI$1-$G69)))*OFFSET('Exponential Model'!$I$72,($B$18-2000)+($G69-AI$1),0),IF($B$3="dm",$H69*(1-EXP(-0.05599*(AI$1-$G69)))*OFFSET('Dispersion Model'!$I$72,($B$18-2000)+($G69-AI$1),0),IF($B$3="pm",$H69*(1-EXP(-0.05599*(AI$1-$G69)))*OFFSET('Piston Model'!$I$72,($B$18-2000)+($G69-AI$1),0),"Wrong Code in B3"))),IF($B$3="em",$H69*OFFSET('Exponential Model'!$I$72,($B$18-2000)+($G69-AI$1),0),IF($B$3="dm",$H69*OFFSET('Dispersion Model'!$I$72,($B$18-2000)+($G69-AI$1),0),IF($B$3="pm",$H69*OFFSET('Piston Model'!$I$72,($B$18-2000)+($G69-AI$1),0),"Wrong Code in B3")))),0)</f>
        <v>0</v>
      </c>
      <c r="AJ69">
        <f ca="1">IF(AJ$1&gt;$G69,IF($B$15="he",IF($B$3="em",$H69*(1-EXP(-0.05599*(AJ$1-$G69)))*OFFSET('Exponential Model'!$I$72,($B$18-2000)+($G69-AJ$1),0),IF($B$3="dm",$H69*(1-EXP(-0.05599*(AJ$1-$G69)))*OFFSET('Dispersion Model'!$I$72,($B$18-2000)+($G69-AJ$1),0),IF($B$3="pm",$H69*(1-EXP(-0.05599*(AJ$1-$G69)))*OFFSET('Piston Model'!$I$72,($B$18-2000)+($G69-AJ$1),0),"Wrong Code in B3"))),IF($B$3="em",$H69*OFFSET('Exponential Model'!$I$72,($B$18-2000)+($G69-AJ$1),0),IF($B$3="dm",$H69*OFFSET('Dispersion Model'!$I$72,($B$18-2000)+($G69-AJ$1),0),IF($B$3="pm",$H69*OFFSET('Piston Model'!$I$72,($B$18-2000)+($G69-AJ$1),0),"Wrong Code in B3")))),0)</f>
        <v>0</v>
      </c>
      <c r="AK69">
        <f ca="1">IF(AK$1&gt;$G69,IF($B$15="he",IF($B$3="em",$H69*(1-EXP(-0.05599*(AK$1-$G69)))*OFFSET('Exponential Model'!$I$72,($B$18-2000)+($G69-AK$1),0),IF($B$3="dm",$H69*(1-EXP(-0.05599*(AK$1-$G69)))*OFFSET('Dispersion Model'!$I$72,($B$18-2000)+($G69-AK$1),0),IF($B$3="pm",$H69*(1-EXP(-0.05599*(AK$1-$G69)))*OFFSET('Piston Model'!$I$72,($B$18-2000)+($G69-AK$1),0),"Wrong Code in B3"))),IF($B$3="em",$H69*OFFSET('Exponential Model'!$I$72,($B$18-2000)+($G69-AK$1),0),IF($B$3="dm",$H69*OFFSET('Dispersion Model'!$I$72,($B$18-2000)+($G69-AK$1),0),IF($B$3="pm",$H69*OFFSET('Piston Model'!$I$72,($B$18-2000)+($G69-AK$1),0),"Wrong Code in B3")))),0)</f>
        <v>0</v>
      </c>
      <c r="AL69">
        <f ca="1">IF(AL$1&gt;$G69,IF($B$15="he",IF($B$3="em",$H69*(1-EXP(-0.05599*(AL$1-$G69)))*OFFSET('Exponential Model'!$I$72,($B$18-2000)+($G69-AL$1),0),IF($B$3="dm",$H69*(1-EXP(-0.05599*(AL$1-$G69)))*OFFSET('Dispersion Model'!$I$72,($B$18-2000)+($G69-AL$1),0),IF($B$3="pm",$H69*(1-EXP(-0.05599*(AL$1-$G69)))*OFFSET('Piston Model'!$I$72,($B$18-2000)+($G69-AL$1),0),"Wrong Code in B3"))),IF($B$3="em",$H69*OFFSET('Exponential Model'!$I$72,($B$18-2000)+($G69-AL$1),0),IF($B$3="dm",$H69*OFFSET('Dispersion Model'!$I$72,($B$18-2000)+($G69-AL$1),0),IF($B$3="pm",$H69*OFFSET('Piston Model'!$I$72,($B$18-2000)+($G69-AL$1),0),"Wrong Code in B3")))),0)</f>
        <v>0</v>
      </c>
      <c r="AM69">
        <f ca="1">IF(AM$1&gt;$G69,IF($B$15="he",IF($B$3="em",$H69*(1-EXP(-0.05599*(AM$1-$G69)))*OFFSET('Exponential Model'!$I$72,($B$18-2000)+($G69-AM$1),0),IF($B$3="dm",$H69*(1-EXP(-0.05599*(AM$1-$G69)))*OFFSET('Dispersion Model'!$I$72,($B$18-2000)+($G69-AM$1),0),IF($B$3="pm",$H69*(1-EXP(-0.05599*(AM$1-$G69)))*OFFSET('Piston Model'!$I$72,($B$18-2000)+($G69-AM$1),0),"Wrong Code in B3"))),IF($B$3="em",$H69*OFFSET('Exponential Model'!$I$72,($B$18-2000)+($G69-AM$1),0),IF($B$3="dm",$H69*OFFSET('Dispersion Model'!$I$72,($B$18-2000)+($G69-AM$1),0),IF($B$3="pm",$H69*OFFSET('Piston Model'!$I$72,($B$18-2000)+($G69-AM$1),0),"Wrong Code in B3")))),0)</f>
        <v>0</v>
      </c>
      <c r="AN69">
        <f ca="1">IF(AN$1&gt;$G69,IF($B$15="he",IF($B$3="em",$H69*(1-EXP(-0.05599*(AN$1-$G69)))*OFFSET('Exponential Model'!$I$72,($B$18-2000)+($G69-AN$1),0),IF($B$3="dm",$H69*(1-EXP(-0.05599*(AN$1-$G69)))*OFFSET('Dispersion Model'!$I$72,($B$18-2000)+($G69-AN$1),0),IF($B$3="pm",$H69*(1-EXP(-0.05599*(AN$1-$G69)))*OFFSET('Piston Model'!$I$72,($B$18-2000)+($G69-AN$1),0),"Wrong Code in B3"))),IF($B$3="em",$H69*OFFSET('Exponential Model'!$I$72,($B$18-2000)+($G69-AN$1),0),IF($B$3="dm",$H69*OFFSET('Dispersion Model'!$I$72,($B$18-2000)+($G69-AN$1),0),IF($B$3="pm",$H69*OFFSET('Piston Model'!$I$72,($B$18-2000)+($G69-AN$1),0),"Wrong Code in B3")))),0)</f>
        <v>0</v>
      </c>
      <c r="AO69">
        <f ca="1">IF(AO$1&gt;$G69,IF($B$15="he",IF($B$3="em",$H69*(1-EXP(-0.05599*(AO$1-$G69)))*OFFSET('Exponential Model'!$I$72,($B$18-2000)+($G69-AO$1),0),IF($B$3="dm",$H69*(1-EXP(-0.05599*(AO$1-$G69)))*OFFSET('Dispersion Model'!$I$72,($B$18-2000)+($G69-AO$1),0),IF($B$3="pm",$H69*(1-EXP(-0.05599*(AO$1-$G69)))*OFFSET('Piston Model'!$I$72,($B$18-2000)+($G69-AO$1),0),"Wrong Code in B3"))),IF($B$3="em",$H69*OFFSET('Exponential Model'!$I$72,($B$18-2000)+($G69-AO$1),0),IF($B$3="dm",$H69*OFFSET('Dispersion Model'!$I$72,($B$18-2000)+($G69-AO$1),0),IF($B$3="pm",$H69*OFFSET('Piston Model'!$I$72,($B$18-2000)+($G69-AO$1),0),"Wrong Code in B3")))),0)</f>
        <v>0</v>
      </c>
      <c r="AP69">
        <f ca="1">IF(AP$1&gt;$G69,IF($B$15="he",IF($B$3="em",$H69*(1-EXP(-0.05599*(AP$1-$G69)))*OFFSET('Exponential Model'!$I$72,($B$18-2000)+($G69-AP$1),0),IF($B$3="dm",$H69*(1-EXP(-0.05599*(AP$1-$G69)))*OFFSET('Dispersion Model'!$I$72,($B$18-2000)+($G69-AP$1),0),IF($B$3="pm",$H69*(1-EXP(-0.05599*(AP$1-$G69)))*OFFSET('Piston Model'!$I$72,($B$18-2000)+($G69-AP$1),0),"Wrong Code in B3"))),IF($B$3="em",$H69*OFFSET('Exponential Model'!$I$72,($B$18-2000)+($G69-AP$1),0),IF($B$3="dm",$H69*OFFSET('Dispersion Model'!$I$72,($B$18-2000)+($G69-AP$1),0),IF($B$3="pm",$H69*OFFSET('Piston Model'!$I$72,($B$18-2000)+($G69-AP$1),0),"Wrong Code in B3")))),0)</f>
        <v>0</v>
      </c>
      <c r="AQ69">
        <f ca="1">IF(AQ$1&gt;$G69,IF($B$15="he",IF($B$3="em",$H69*(1-EXP(-0.05599*(AQ$1-$G69)))*OFFSET('Exponential Model'!$I$72,($B$18-2000)+($G69-AQ$1),0),IF($B$3="dm",$H69*(1-EXP(-0.05599*(AQ$1-$G69)))*OFFSET('Dispersion Model'!$I$72,($B$18-2000)+($G69-AQ$1),0),IF($B$3="pm",$H69*(1-EXP(-0.05599*(AQ$1-$G69)))*OFFSET('Piston Model'!$I$72,($B$18-2000)+($G69-AQ$1),0),"Wrong Code in B3"))),IF($B$3="em",$H69*OFFSET('Exponential Model'!$I$72,($B$18-2000)+($G69-AQ$1),0),IF($B$3="dm",$H69*OFFSET('Dispersion Model'!$I$72,($B$18-2000)+($G69-AQ$1),0),IF($B$3="pm",$H69*OFFSET('Piston Model'!$I$72,($B$18-2000)+($G69-AQ$1),0),"Wrong Code in B3")))),0)</f>
        <v>0</v>
      </c>
      <c r="AR69">
        <f ca="1">IF(AR$1&gt;$G69,IF($B$15="he",IF($B$3="em",$H69*(1-EXP(-0.05599*(AR$1-$G69)))*OFFSET('Exponential Model'!$I$72,($B$18-2000)+($G69-AR$1),0),IF($B$3="dm",$H69*(1-EXP(-0.05599*(AR$1-$G69)))*OFFSET('Dispersion Model'!$I$72,($B$18-2000)+($G69-AR$1),0),IF($B$3="pm",$H69*(1-EXP(-0.05599*(AR$1-$G69)))*OFFSET('Piston Model'!$I$72,($B$18-2000)+($G69-AR$1),0),"Wrong Code in B3"))),IF($B$3="em",$H69*OFFSET('Exponential Model'!$I$72,($B$18-2000)+($G69-AR$1),0),IF($B$3="dm",$H69*OFFSET('Dispersion Model'!$I$72,($B$18-2000)+($G69-AR$1),0),IF($B$3="pm",$H69*OFFSET('Piston Model'!$I$72,($B$18-2000)+($G69-AR$1),0),"Wrong Code in B3")))),0)</f>
        <v>0</v>
      </c>
      <c r="AS69">
        <f ca="1">IF(AS$1&gt;$G69,IF($B$15="he",IF($B$3="em",$H69*(1-EXP(-0.05599*(AS$1-$G69)))*OFFSET('Exponential Model'!$I$72,($B$18-2000)+($G69-AS$1),0),IF($B$3="dm",$H69*(1-EXP(-0.05599*(AS$1-$G69)))*OFFSET('Dispersion Model'!$I$72,($B$18-2000)+($G69-AS$1),0),IF($B$3="pm",$H69*(1-EXP(-0.05599*(AS$1-$G69)))*OFFSET('Piston Model'!$I$72,($B$18-2000)+($G69-AS$1),0),"Wrong Code in B3"))),IF($B$3="em",$H69*OFFSET('Exponential Model'!$I$72,($B$18-2000)+($G69-AS$1),0),IF($B$3="dm",$H69*OFFSET('Dispersion Model'!$I$72,($B$18-2000)+($G69-AS$1),0),IF($B$3="pm",$H69*OFFSET('Piston Model'!$I$72,($B$18-2000)+($G69-AS$1),0),"Wrong Code in B3")))),0)</f>
        <v>0</v>
      </c>
      <c r="AT69">
        <f ca="1">IF(AT$1&gt;$G69,IF($B$15="he",IF($B$3="em",$H69*(1-EXP(-0.05599*(AT$1-$G69)))*OFFSET('Exponential Model'!$I$72,($B$18-2000)+($G69-AT$1),0),IF($B$3="dm",$H69*(1-EXP(-0.05599*(AT$1-$G69)))*OFFSET('Dispersion Model'!$I$72,($B$18-2000)+($G69-AT$1),0),IF($B$3="pm",$H69*(1-EXP(-0.05599*(AT$1-$G69)))*OFFSET('Piston Model'!$I$72,($B$18-2000)+($G69-AT$1),0),"Wrong Code in B3"))),IF($B$3="em",$H69*OFFSET('Exponential Model'!$I$72,($B$18-2000)+($G69-AT$1),0),IF($B$3="dm",$H69*OFFSET('Dispersion Model'!$I$72,($B$18-2000)+($G69-AT$1),0),IF($B$3="pm",$H69*OFFSET('Piston Model'!$I$72,($B$18-2000)+($G69-AT$1),0),"Wrong Code in B3")))),0)</f>
        <v>0</v>
      </c>
      <c r="AU69">
        <f ca="1">IF(AU$1&gt;$G69,IF($B$15="he",IF($B$3="em",$H69*(1-EXP(-0.05599*(AU$1-$G69)))*OFFSET('Exponential Model'!$I$72,($B$18-2000)+($G69-AU$1),0),IF($B$3="dm",$H69*(1-EXP(-0.05599*(AU$1-$G69)))*OFFSET('Dispersion Model'!$I$72,($B$18-2000)+($G69-AU$1),0),IF($B$3="pm",$H69*(1-EXP(-0.05599*(AU$1-$G69)))*OFFSET('Piston Model'!$I$72,($B$18-2000)+($G69-AU$1),0),"Wrong Code in B3"))),IF($B$3="em",$H69*OFFSET('Exponential Model'!$I$72,($B$18-2000)+($G69-AU$1),0),IF($B$3="dm",$H69*OFFSET('Dispersion Model'!$I$72,($B$18-2000)+($G69-AU$1),0),IF($B$3="pm",$H69*OFFSET('Piston Model'!$I$72,($B$18-2000)+($G69-AU$1),0),"Wrong Code in B3")))),0)</f>
        <v>0</v>
      </c>
      <c r="AV69">
        <f ca="1">IF(AV$1&gt;$G69,IF($B$15="he",IF($B$3="em",$H69*(1-EXP(-0.05599*(AV$1-$G69)))*OFFSET('Exponential Model'!$I$72,($B$18-2000)+($G69-AV$1),0),IF($B$3="dm",$H69*(1-EXP(-0.05599*(AV$1-$G69)))*OFFSET('Dispersion Model'!$I$72,($B$18-2000)+($G69-AV$1),0),IF($B$3="pm",$H69*(1-EXP(-0.05599*(AV$1-$G69)))*OFFSET('Piston Model'!$I$72,($B$18-2000)+($G69-AV$1),0),"Wrong Code in B3"))),IF($B$3="em",$H69*OFFSET('Exponential Model'!$I$72,($B$18-2000)+($G69-AV$1),0),IF($B$3="dm",$H69*OFFSET('Dispersion Model'!$I$72,($B$18-2000)+($G69-AV$1),0),IF($B$3="pm",$H69*OFFSET('Piston Model'!$I$72,($B$18-2000)+($G69-AV$1),0),"Wrong Code in B3")))),0)</f>
        <v>0</v>
      </c>
      <c r="AW69">
        <f ca="1">IF(AW$1&gt;$G69,IF($B$15="he",IF($B$3="em",$H69*(1-EXP(-0.05599*(AW$1-$G69)))*OFFSET('Exponential Model'!$I$72,($B$18-2000)+($G69-AW$1),0),IF($B$3="dm",$H69*(1-EXP(-0.05599*(AW$1-$G69)))*OFFSET('Dispersion Model'!$I$72,($B$18-2000)+($G69-AW$1),0),IF($B$3="pm",$H69*(1-EXP(-0.05599*(AW$1-$G69)))*OFFSET('Piston Model'!$I$72,($B$18-2000)+($G69-AW$1),0),"Wrong Code in B3"))),IF($B$3="em",$H69*OFFSET('Exponential Model'!$I$72,($B$18-2000)+($G69-AW$1),0),IF($B$3="dm",$H69*OFFSET('Dispersion Model'!$I$72,($B$18-2000)+($G69-AW$1),0),IF($B$3="pm",$H69*OFFSET('Piston Model'!$I$72,($B$18-2000)+($G69-AW$1),0),"Wrong Code in B3")))),0)</f>
        <v>0</v>
      </c>
      <c r="AX69">
        <f ca="1">IF(AX$1&gt;$G69,IF($B$15="he",IF($B$3="em",$H69*(1-EXP(-0.05599*(AX$1-$G69)))*OFFSET('Exponential Model'!$I$72,($B$18-2000)+($G69-AX$1),0),IF($B$3="dm",$H69*(1-EXP(-0.05599*(AX$1-$G69)))*OFFSET('Dispersion Model'!$I$72,($B$18-2000)+($G69-AX$1),0),IF($B$3="pm",$H69*(1-EXP(-0.05599*(AX$1-$G69)))*OFFSET('Piston Model'!$I$72,($B$18-2000)+($G69-AX$1),0),"Wrong Code in B3"))),IF($B$3="em",$H69*OFFSET('Exponential Model'!$I$72,($B$18-2000)+($G69-AX$1),0),IF($B$3="dm",$H69*OFFSET('Dispersion Model'!$I$72,($B$18-2000)+($G69-AX$1),0),IF($B$3="pm",$H69*OFFSET('Piston Model'!$I$72,($B$18-2000)+($G69-AX$1),0),"Wrong Code in B3")))),0)</f>
        <v>0</v>
      </c>
      <c r="AY69">
        <f ca="1">IF(AY$1&gt;$G69,IF($B$15="he",IF($B$3="em",$H69*(1-EXP(-0.05599*(AY$1-$G69)))*OFFSET('Exponential Model'!$I$72,($B$18-2000)+($G69-AY$1),0),IF($B$3="dm",$H69*(1-EXP(-0.05599*(AY$1-$G69)))*OFFSET('Dispersion Model'!$I$72,($B$18-2000)+($G69-AY$1),0),IF($B$3="pm",$H69*(1-EXP(-0.05599*(AY$1-$G69)))*OFFSET('Piston Model'!$I$72,($B$18-2000)+($G69-AY$1),0),"Wrong Code in B3"))),IF($B$3="em",$H69*OFFSET('Exponential Model'!$I$72,($B$18-2000)+($G69-AY$1),0),IF($B$3="dm",$H69*OFFSET('Dispersion Model'!$I$72,($B$18-2000)+($G69-AY$1),0),IF($B$3="pm",$H69*OFFSET('Piston Model'!$I$72,($B$18-2000)+($G69-AY$1),0),"Wrong Code in B3")))),0)</f>
        <v>0</v>
      </c>
      <c r="AZ69">
        <f ca="1">IF(AZ$1&gt;$G69,IF($B$15="he",IF($B$3="em",$H69*(1-EXP(-0.05599*(AZ$1-$G69)))*OFFSET('Exponential Model'!$I$72,($B$18-2000)+($G69-AZ$1),0),IF($B$3="dm",$H69*(1-EXP(-0.05599*(AZ$1-$G69)))*OFFSET('Dispersion Model'!$I$72,($B$18-2000)+($G69-AZ$1),0),IF($B$3="pm",$H69*(1-EXP(-0.05599*(AZ$1-$G69)))*OFFSET('Piston Model'!$I$72,($B$18-2000)+($G69-AZ$1),0),"Wrong Code in B3"))),IF($B$3="em",$H69*OFFSET('Exponential Model'!$I$72,($B$18-2000)+($G69-AZ$1),0),IF($B$3="dm",$H69*OFFSET('Dispersion Model'!$I$72,($B$18-2000)+($G69-AZ$1),0),IF($B$3="pm",$H69*OFFSET('Piston Model'!$I$72,($B$18-2000)+($G69-AZ$1),0),"Wrong Code in B3")))),0)</f>
        <v>0</v>
      </c>
      <c r="BA69">
        <f ca="1">IF(BA$1&gt;$G69,IF($B$15="he",IF($B$3="em",$H69*(1-EXP(-0.05599*(BA$1-$G69)))*OFFSET('Exponential Model'!$I$72,($B$18-2000)+($G69-BA$1),0),IF($B$3="dm",$H69*(1-EXP(-0.05599*(BA$1-$G69)))*OFFSET('Dispersion Model'!$I$72,($B$18-2000)+($G69-BA$1),0),IF($B$3="pm",$H69*(1-EXP(-0.05599*(BA$1-$G69)))*OFFSET('Piston Model'!$I$72,($B$18-2000)+($G69-BA$1),0),"Wrong Code in B3"))),IF($B$3="em",$H69*OFFSET('Exponential Model'!$I$72,($B$18-2000)+($G69-BA$1),0),IF($B$3="dm",$H69*OFFSET('Dispersion Model'!$I$72,($B$18-2000)+($G69-BA$1),0),IF($B$3="pm",$H69*OFFSET('Piston Model'!$I$72,($B$18-2000)+($G69-BA$1),0),"Wrong Code in B3")))),0)</f>
        <v>0</v>
      </c>
      <c r="BB69">
        <f ca="1">IF(BB$1&gt;$G69,IF($B$15="he",IF($B$3="em",$H69*(1-EXP(-0.05599*(BB$1-$G69)))*OFFSET('Exponential Model'!$I$72,($B$18-2000)+($G69-BB$1),0),IF($B$3="dm",$H69*(1-EXP(-0.05599*(BB$1-$G69)))*OFFSET('Dispersion Model'!$I$72,($B$18-2000)+($G69-BB$1),0),IF($B$3="pm",$H69*(1-EXP(-0.05599*(BB$1-$G69)))*OFFSET('Piston Model'!$I$72,($B$18-2000)+($G69-BB$1),0),"Wrong Code in B3"))),IF($B$3="em",$H69*OFFSET('Exponential Model'!$I$72,($B$18-2000)+($G69-BB$1),0),IF($B$3="dm",$H69*OFFSET('Dispersion Model'!$I$72,($B$18-2000)+($G69-BB$1),0),IF($B$3="pm",$H69*OFFSET('Piston Model'!$I$72,($B$18-2000)+($G69-BB$1),0),"Wrong Code in B3")))),0)</f>
        <v>0</v>
      </c>
      <c r="BC69">
        <f ca="1">IF(BC$1&gt;$G69,IF($B$15="he",IF($B$3="em",$H69*(1-EXP(-0.05599*(BC$1-$G69)))*OFFSET('Exponential Model'!$I$72,($B$18-2000)+($G69-BC$1),0),IF($B$3="dm",$H69*(1-EXP(-0.05599*(BC$1-$G69)))*OFFSET('Dispersion Model'!$I$72,($B$18-2000)+($G69-BC$1),0),IF($B$3="pm",$H69*(1-EXP(-0.05599*(BC$1-$G69)))*OFFSET('Piston Model'!$I$72,($B$18-2000)+($G69-BC$1),0),"Wrong Code in B3"))),IF($B$3="em",$H69*OFFSET('Exponential Model'!$I$72,($B$18-2000)+($G69-BC$1),0),IF($B$3="dm",$H69*OFFSET('Dispersion Model'!$I$72,($B$18-2000)+($G69-BC$1),0),IF($B$3="pm",$H69*OFFSET('Piston Model'!$I$72,($B$18-2000)+($G69-BC$1),0),"Wrong Code in B3")))),0)</f>
        <v>0</v>
      </c>
      <c r="BD69">
        <f ca="1">IF(BD$1&gt;$G69,IF($B$15="he",IF($B$3="em",$H69*(1-EXP(-0.05599*(BD$1-$G69)))*OFFSET('Exponential Model'!$I$72,($B$18-2000)+($G69-BD$1),0),IF($B$3="dm",$H69*(1-EXP(-0.05599*(BD$1-$G69)))*OFFSET('Dispersion Model'!$I$72,($B$18-2000)+($G69-BD$1),0),IF($B$3="pm",$H69*(1-EXP(-0.05599*(BD$1-$G69)))*OFFSET('Piston Model'!$I$72,($B$18-2000)+($G69-BD$1),0),"Wrong Code in B3"))),IF($B$3="em",$H69*OFFSET('Exponential Model'!$I$72,($B$18-2000)+($G69-BD$1),0),IF($B$3="dm",$H69*OFFSET('Dispersion Model'!$I$72,($B$18-2000)+($G69-BD$1),0),IF($B$3="pm",$H69*OFFSET('Piston Model'!$I$72,($B$18-2000)+($G69-BD$1),0),"Wrong Code in B3")))),0)</f>
        <v>0</v>
      </c>
      <c r="BE69">
        <f ca="1">IF(BE$1&gt;$G69,IF($B$15="he",IF($B$3="em",$H69*(1-EXP(-0.05599*(BE$1-$G69)))*OFFSET('Exponential Model'!$I$72,($B$18-2000)+($G69-BE$1),0),IF($B$3="dm",$H69*(1-EXP(-0.05599*(BE$1-$G69)))*OFFSET('Dispersion Model'!$I$72,($B$18-2000)+($G69-BE$1),0),IF($B$3="pm",$H69*(1-EXP(-0.05599*(BE$1-$G69)))*OFFSET('Piston Model'!$I$72,($B$18-2000)+($G69-BE$1),0),"Wrong Code in B3"))),IF($B$3="em",$H69*OFFSET('Exponential Model'!$I$72,($B$18-2000)+($G69-BE$1),0),IF($B$3="dm",$H69*OFFSET('Dispersion Model'!$I$72,($B$18-2000)+($G69-BE$1),0),IF($B$3="pm",$H69*OFFSET('Piston Model'!$I$72,($B$18-2000)+($G69-BE$1),0),"Wrong Code in B3")))),0)</f>
        <v>0</v>
      </c>
      <c r="BF69">
        <f ca="1">IF(BF$1&gt;$G69,IF($B$15="he",IF($B$3="em",$H69*(1-EXP(-0.05599*(BF$1-$G69)))*OFFSET('Exponential Model'!$I$72,($B$18-2000)+($G69-BF$1),0),IF($B$3="dm",$H69*(1-EXP(-0.05599*(BF$1-$G69)))*OFFSET('Dispersion Model'!$I$72,($B$18-2000)+($G69-BF$1),0),IF($B$3="pm",$H69*(1-EXP(-0.05599*(BF$1-$G69)))*OFFSET('Piston Model'!$I$72,($B$18-2000)+($G69-BF$1),0),"Wrong Code in B3"))),IF($B$3="em",$H69*OFFSET('Exponential Model'!$I$72,($B$18-2000)+($G69-BF$1),0),IF($B$3="dm",$H69*OFFSET('Dispersion Model'!$I$72,($B$18-2000)+($G69-BF$1),0),IF($B$3="pm",$H69*OFFSET('Piston Model'!$I$72,($B$18-2000)+($G69-BF$1),0),"Wrong Code in B3")))),0)</f>
        <v>0</v>
      </c>
      <c r="BG69">
        <f ca="1">IF(BG$1&gt;$G69,IF($B$15="he",IF($B$3="em",$H69*(1-EXP(-0.05599*(BG$1-$G69)))*OFFSET('Exponential Model'!$I$72,($B$18-2000)+($G69-BG$1),0),IF($B$3="dm",$H69*(1-EXP(-0.05599*(BG$1-$G69)))*OFFSET('Dispersion Model'!$I$72,($B$18-2000)+($G69-BG$1),0),IF($B$3="pm",$H69*(1-EXP(-0.05599*(BG$1-$G69)))*OFFSET('Piston Model'!$I$72,($B$18-2000)+($G69-BG$1),0),"Wrong Code in B3"))),IF($B$3="em",$H69*OFFSET('Exponential Model'!$I$72,($B$18-2000)+($G69-BG$1),0),IF($B$3="dm",$H69*OFFSET('Dispersion Model'!$I$72,($B$18-2000)+($G69-BG$1),0),IF($B$3="pm",$H69*OFFSET('Piston Model'!$I$72,($B$18-2000)+($G69-BG$1),0),"Wrong Code in B3")))),0)</f>
        <v>0</v>
      </c>
    </row>
    <row r="70" spans="7:59" x14ac:dyDescent="0.15">
      <c r="G70">
        <v>1998</v>
      </c>
      <c r="H70">
        <f>IF($B$15="tr",'Tritium Input'!H79,IF($B$15="cfc",'CFC Input'!H79,IF($B$15="kr",'85Kr Input'!H79,IF($B$15="he",'Tritium Input'!H79,"Wrong Code in B12!"))))</f>
        <v>540</v>
      </c>
      <c r="I70">
        <f ca="1">IF(I$1&gt;$G70,IF($B$15="he",IF($B$3="em",$H70*(1-EXP(-0.05599*(I$1-$G70)))*OFFSET('Exponential Model'!$I$72,($B$18-2000)+($G70-I$1),0),IF($B$3="dm",$H70*(1-EXP(-0.05599*(I$1-$G70)))*OFFSET('Dispersion Model'!$I$72,($B$18-2000)+($G70-I$1),0),IF($B$3="pm",$H70*(1-EXP(-0.05599*(I$1-$G70)))*OFFSET('Piston Model'!$I$72,($B$18-2000)+($G70-I$1),0),"Wrong Code in B3"))),IF($B$3="em",$H70*OFFSET('Exponential Model'!$I$72,($B$18-2000)+($G70-I$1),0),IF($B$3="dm",$H70*OFFSET('Dispersion Model'!$I$72,($B$18-2000)+($G70-I$1),0),IF($B$3="pm",$H70*OFFSET('Piston Model'!$I$72,($B$18-2000)+($G70-I$1),0),"Wrong Code in B3")))),0)</f>
        <v>0</v>
      </c>
      <c r="J70">
        <f ca="1">IF(J$1&gt;$G70,IF($B$15="he",IF($B$3="em",$H70*(1-EXP(-0.05599*(J$1-$G70)))*OFFSET('Exponential Model'!$I$72,($B$18-2000)+($G70-J$1),0),IF($B$3="dm",$H70*(1-EXP(-0.05599*(J$1-$G70)))*OFFSET('Dispersion Model'!$I$72,($B$18-2000)+($G70-J$1),0),IF($B$3="pm",$H70*(1-EXP(-0.05599*(J$1-$G70)))*OFFSET('Piston Model'!$I$72,($B$18-2000)+($G70-J$1),0),"Wrong Code in B3"))),IF($B$3="em",$H70*OFFSET('Exponential Model'!$I$72,($B$18-2000)+($G70-J$1),0),IF($B$3="dm",$H70*OFFSET('Dispersion Model'!$I$72,($B$18-2000)+($G70-J$1),0),IF($B$3="pm",$H70*OFFSET('Piston Model'!$I$72,($B$18-2000)+($G70-J$1),0),"Wrong Code in B3")))),0)</f>
        <v>0</v>
      </c>
      <c r="K70">
        <f ca="1">IF(K$1&gt;$G70,IF($B$15="he",IF($B$3="em",$H70*(1-EXP(-0.05599*(K$1-$G70)))*OFFSET('Exponential Model'!$I$72,($B$18-2000)+($G70-K$1),0),IF($B$3="dm",$H70*(1-EXP(-0.05599*(K$1-$G70)))*OFFSET('Dispersion Model'!$I$72,($B$18-2000)+($G70-K$1),0),IF($B$3="pm",$H70*(1-EXP(-0.05599*(K$1-$G70)))*OFFSET('Piston Model'!$I$72,($B$18-2000)+($G70-K$1),0),"Wrong Code in B3"))),IF($B$3="em",$H70*OFFSET('Exponential Model'!$I$72,($B$18-2000)+($G70-K$1),0),IF($B$3="dm",$H70*OFFSET('Dispersion Model'!$I$72,($B$18-2000)+($G70-K$1),0),IF($B$3="pm",$H70*OFFSET('Piston Model'!$I$72,($B$18-2000)+($G70-K$1),0),"Wrong Code in B3")))),0)</f>
        <v>0</v>
      </c>
      <c r="L70">
        <f ca="1">IF(L$1&gt;$G70,IF($B$15="he",IF($B$3="em",$H70*(1-EXP(-0.05599*(L$1-$G70)))*OFFSET('Exponential Model'!$I$72,($B$18-2000)+($G70-L$1),0),IF($B$3="dm",$H70*(1-EXP(-0.05599*(L$1-$G70)))*OFFSET('Dispersion Model'!$I$72,($B$18-2000)+($G70-L$1),0),IF($B$3="pm",$H70*(1-EXP(-0.05599*(L$1-$G70)))*OFFSET('Piston Model'!$I$72,($B$18-2000)+($G70-L$1),0),"Wrong Code in B3"))),IF($B$3="em",$H70*OFFSET('Exponential Model'!$I$72,($B$18-2000)+($G70-L$1),0),IF($B$3="dm",$H70*OFFSET('Dispersion Model'!$I$72,($B$18-2000)+($G70-L$1),0),IF($B$3="pm",$H70*OFFSET('Piston Model'!$I$72,($B$18-2000)+($G70-L$1),0),"Wrong Code in B3")))),0)</f>
        <v>0</v>
      </c>
      <c r="M70">
        <f ca="1">IF(M$1&gt;$G70,IF($B$15="he",IF($B$3="em",$H70*(1-EXP(-0.05599*(M$1-$G70)))*OFFSET('Exponential Model'!$I$72,($B$18-2000)+($G70-M$1),0),IF($B$3="dm",$H70*(1-EXP(-0.05599*(M$1-$G70)))*OFFSET('Dispersion Model'!$I$72,($B$18-2000)+($G70-M$1),0),IF($B$3="pm",$H70*(1-EXP(-0.05599*(M$1-$G70)))*OFFSET('Piston Model'!$I$72,($B$18-2000)+($G70-M$1),0),"Wrong Code in B3"))),IF($B$3="em",$H70*OFFSET('Exponential Model'!$I$72,($B$18-2000)+($G70-M$1),0),IF($B$3="dm",$H70*OFFSET('Dispersion Model'!$I$72,($B$18-2000)+($G70-M$1),0),IF($B$3="pm",$H70*OFFSET('Piston Model'!$I$72,($B$18-2000)+($G70-M$1),0),"Wrong Code in B3")))),0)</f>
        <v>0</v>
      </c>
      <c r="N70">
        <f ca="1">IF(N$1&gt;$G70,IF($B$15="he",IF($B$3="em",$H70*(1-EXP(-0.05599*(N$1-$G70)))*OFFSET('Exponential Model'!$I$72,($B$18-2000)+($G70-N$1),0),IF($B$3="dm",$H70*(1-EXP(-0.05599*(N$1-$G70)))*OFFSET('Dispersion Model'!$I$72,($B$18-2000)+($G70-N$1),0),IF($B$3="pm",$H70*(1-EXP(-0.05599*(N$1-$G70)))*OFFSET('Piston Model'!$I$72,($B$18-2000)+($G70-N$1),0),"Wrong Code in B3"))),IF($B$3="em",$H70*OFFSET('Exponential Model'!$I$72,($B$18-2000)+($G70-N$1),0),IF($B$3="dm",$H70*OFFSET('Dispersion Model'!$I$72,($B$18-2000)+($G70-N$1),0),IF($B$3="pm",$H70*OFFSET('Piston Model'!$I$72,($B$18-2000)+($G70-N$1),0),"Wrong Code in B3")))),0)</f>
        <v>0</v>
      </c>
      <c r="O70">
        <f ca="1">IF(O$1&gt;$G70,IF($B$15="he",IF($B$3="em",$H70*(1-EXP(-0.05599*(O$1-$G70)))*OFFSET('Exponential Model'!$I$72,($B$18-2000)+($G70-O$1),0),IF($B$3="dm",$H70*(1-EXP(-0.05599*(O$1-$G70)))*OFFSET('Dispersion Model'!$I$72,($B$18-2000)+($G70-O$1),0),IF($B$3="pm",$H70*(1-EXP(-0.05599*(O$1-$G70)))*OFFSET('Piston Model'!$I$72,($B$18-2000)+($G70-O$1),0),"Wrong Code in B3"))),IF($B$3="em",$H70*OFFSET('Exponential Model'!$I$72,($B$18-2000)+($G70-O$1),0),IF($B$3="dm",$H70*OFFSET('Dispersion Model'!$I$72,($B$18-2000)+($G70-O$1),0),IF($B$3="pm",$H70*OFFSET('Piston Model'!$I$72,($B$18-2000)+($G70-O$1),0),"Wrong Code in B3")))),0)</f>
        <v>0</v>
      </c>
      <c r="P70">
        <f ca="1">IF(P$1&gt;$G70,IF($B$15="he",IF($B$3="em",$H70*(1-EXP(-0.05599*(P$1-$G70)))*OFFSET('Exponential Model'!$I$72,($B$18-2000)+($G70-P$1),0),IF($B$3="dm",$H70*(1-EXP(-0.05599*(P$1-$G70)))*OFFSET('Dispersion Model'!$I$72,($B$18-2000)+($G70-P$1),0),IF($B$3="pm",$H70*(1-EXP(-0.05599*(P$1-$G70)))*OFFSET('Piston Model'!$I$72,($B$18-2000)+($G70-P$1),0),"Wrong Code in B3"))),IF($B$3="em",$H70*OFFSET('Exponential Model'!$I$72,($B$18-2000)+($G70-P$1),0),IF($B$3="dm",$H70*OFFSET('Dispersion Model'!$I$72,($B$18-2000)+($G70-P$1),0),IF($B$3="pm",$H70*OFFSET('Piston Model'!$I$72,($B$18-2000)+($G70-P$1),0),"Wrong Code in B3")))),0)</f>
        <v>0</v>
      </c>
      <c r="Q70">
        <f ca="1">IF(Q$1&gt;$G70,IF($B$15="he",IF($B$3="em",$H70*(1-EXP(-0.05599*(Q$1-$G70)))*OFFSET('Exponential Model'!$I$72,($B$18-2000)+($G70-Q$1),0),IF($B$3="dm",$H70*(1-EXP(-0.05599*(Q$1-$G70)))*OFFSET('Dispersion Model'!$I$72,($B$18-2000)+($G70-Q$1),0),IF($B$3="pm",$H70*(1-EXP(-0.05599*(Q$1-$G70)))*OFFSET('Piston Model'!$I$72,($B$18-2000)+($G70-Q$1),0),"Wrong Code in B3"))),IF($B$3="em",$H70*OFFSET('Exponential Model'!$I$72,($B$18-2000)+($G70-Q$1),0),IF($B$3="dm",$H70*OFFSET('Dispersion Model'!$I$72,($B$18-2000)+($G70-Q$1),0),IF($B$3="pm",$H70*OFFSET('Piston Model'!$I$72,($B$18-2000)+($G70-Q$1),0),"Wrong Code in B3")))),0)</f>
        <v>0</v>
      </c>
      <c r="R70">
        <f ca="1">IF(R$1&gt;$G70,IF($B$15="he",IF($B$3="em",$H70*(1-EXP(-0.05599*(R$1-$G70)))*OFFSET('Exponential Model'!$I$72,($B$18-2000)+($G70-R$1),0),IF($B$3="dm",$H70*(1-EXP(-0.05599*(R$1-$G70)))*OFFSET('Dispersion Model'!$I$72,($B$18-2000)+($G70-R$1),0),IF($B$3="pm",$H70*(1-EXP(-0.05599*(R$1-$G70)))*OFFSET('Piston Model'!$I$72,($B$18-2000)+($G70-R$1),0),"Wrong Code in B3"))),IF($B$3="em",$H70*OFFSET('Exponential Model'!$I$72,($B$18-2000)+($G70-R$1),0),IF($B$3="dm",$H70*OFFSET('Dispersion Model'!$I$72,($B$18-2000)+($G70-R$1),0),IF($B$3="pm",$H70*OFFSET('Piston Model'!$I$72,($B$18-2000)+($G70-R$1),0),"Wrong Code in B3")))),0)</f>
        <v>0</v>
      </c>
      <c r="S70">
        <f ca="1">IF(S$1&gt;$G70,IF($B$15="he",IF($B$3="em",$H70*(1-EXP(-0.05599*(S$1-$G70)))*OFFSET('Exponential Model'!$I$72,($B$18-2000)+($G70-S$1),0),IF($B$3="dm",$H70*(1-EXP(-0.05599*(S$1-$G70)))*OFFSET('Dispersion Model'!$I$72,($B$18-2000)+($G70-S$1),0),IF($B$3="pm",$H70*(1-EXP(-0.05599*(S$1-$G70)))*OFFSET('Piston Model'!$I$72,($B$18-2000)+($G70-S$1),0),"Wrong Code in B3"))),IF($B$3="em",$H70*OFFSET('Exponential Model'!$I$72,($B$18-2000)+($G70-S$1),0),IF($B$3="dm",$H70*OFFSET('Dispersion Model'!$I$72,($B$18-2000)+($G70-S$1),0),IF($B$3="pm",$H70*OFFSET('Piston Model'!$I$72,($B$18-2000)+($G70-S$1),0),"Wrong Code in B3")))),0)</f>
        <v>0</v>
      </c>
      <c r="T70">
        <f ca="1">IF(T$1&gt;$G70,IF($B$15="he",IF($B$3="em",$H70*(1-EXP(-0.05599*(T$1-$G70)))*OFFSET('Exponential Model'!$I$72,($B$18-2000)+($G70-T$1),0),IF($B$3="dm",$H70*(1-EXP(-0.05599*(T$1-$G70)))*OFFSET('Dispersion Model'!$I$72,($B$18-2000)+($G70-T$1),0),IF($B$3="pm",$H70*(1-EXP(-0.05599*(T$1-$G70)))*OFFSET('Piston Model'!$I$72,($B$18-2000)+($G70-T$1),0),"Wrong Code in B3"))),IF($B$3="em",$H70*OFFSET('Exponential Model'!$I$72,($B$18-2000)+($G70-T$1),0),IF($B$3="dm",$H70*OFFSET('Dispersion Model'!$I$72,($B$18-2000)+($G70-T$1),0),IF($B$3="pm",$H70*OFFSET('Piston Model'!$I$72,($B$18-2000)+($G70-T$1),0),"Wrong Code in B3")))),0)</f>
        <v>0</v>
      </c>
      <c r="U70">
        <f ca="1">IF(U$1&gt;$G70,IF($B$15="he",IF($B$3="em",$H70*(1-EXP(-0.05599*(U$1-$G70)))*OFFSET('Exponential Model'!$I$72,($B$18-2000)+($G70-U$1),0),IF($B$3="dm",$H70*(1-EXP(-0.05599*(U$1-$G70)))*OFFSET('Dispersion Model'!$I$72,($B$18-2000)+($G70-U$1),0),IF($B$3="pm",$H70*(1-EXP(-0.05599*(U$1-$G70)))*OFFSET('Piston Model'!$I$72,($B$18-2000)+($G70-U$1),0),"Wrong Code in B3"))),IF($B$3="em",$H70*OFFSET('Exponential Model'!$I$72,($B$18-2000)+($G70-U$1),0),IF($B$3="dm",$H70*OFFSET('Dispersion Model'!$I$72,($B$18-2000)+($G70-U$1),0),IF($B$3="pm",$H70*OFFSET('Piston Model'!$I$72,($B$18-2000)+($G70-U$1),0),"Wrong Code in B3")))),0)</f>
        <v>0</v>
      </c>
      <c r="V70">
        <f ca="1">IF(V$1&gt;$G70,IF($B$15="he",IF($B$3="em",$H70*(1-EXP(-0.05599*(V$1-$G70)))*OFFSET('Exponential Model'!$I$72,($B$18-2000)+($G70-V$1),0),IF($B$3="dm",$H70*(1-EXP(-0.05599*(V$1-$G70)))*OFFSET('Dispersion Model'!$I$72,($B$18-2000)+($G70-V$1),0),IF($B$3="pm",$H70*(1-EXP(-0.05599*(V$1-$G70)))*OFFSET('Piston Model'!$I$72,($B$18-2000)+($G70-V$1),0),"Wrong Code in B3"))),IF($B$3="em",$H70*OFFSET('Exponential Model'!$I$72,($B$18-2000)+($G70-V$1),0),IF($B$3="dm",$H70*OFFSET('Dispersion Model'!$I$72,($B$18-2000)+($G70-V$1),0),IF($B$3="pm",$H70*OFFSET('Piston Model'!$I$72,($B$18-2000)+($G70-V$1),0),"Wrong Code in B3")))),0)</f>
        <v>0</v>
      </c>
      <c r="W70">
        <f ca="1">IF(W$1&gt;$G70,IF($B$15="he",IF($B$3="em",$H70*(1-EXP(-0.05599*(W$1-$G70)))*OFFSET('Exponential Model'!$I$72,($B$18-2000)+($G70-W$1),0),IF($B$3="dm",$H70*(1-EXP(-0.05599*(W$1-$G70)))*OFFSET('Dispersion Model'!$I$72,($B$18-2000)+($G70-W$1),0),IF($B$3="pm",$H70*(1-EXP(-0.05599*(W$1-$G70)))*OFFSET('Piston Model'!$I$72,($B$18-2000)+($G70-W$1),0),"Wrong Code in B3"))),IF($B$3="em",$H70*OFFSET('Exponential Model'!$I$72,($B$18-2000)+($G70-W$1),0),IF($B$3="dm",$H70*OFFSET('Dispersion Model'!$I$72,($B$18-2000)+($G70-W$1),0),IF($B$3="pm",$H70*OFFSET('Piston Model'!$I$72,($B$18-2000)+($G70-W$1),0),"Wrong Code in B3")))),0)</f>
        <v>0</v>
      </c>
      <c r="X70">
        <f ca="1">IF(X$1&gt;$G70,IF($B$15="he",IF($B$3="em",$H70*(1-EXP(-0.05599*(X$1-$G70)))*OFFSET('Exponential Model'!$I$72,($B$18-2000)+($G70-X$1),0),IF($B$3="dm",$H70*(1-EXP(-0.05599*(X$1-$G70)))*OFFSET('Dispersion Model'!$I$72,($B$18-2000)+($G70-X$1),0),IF($B$3="pm",$H70*(1-EXP(-0.05599*(X$1-$G70)))*OFFSET('Piston Model'!$I$72,($B$18-2000)+($G70-X$1),0),"Wrong Code in B3"))),IF($B$3="em",$H70*OFFSET('Exponential Model'!$I$72,($B$18-2000)+($G70-X$1),0),IF($B$3="dm",$H70*OFFSET('Dispersion Model'!$I$72,($B$18-2000)+($G70-X$1),0),IF($B$3="pm",$H70*OFFSET('Piston Model'!$I$72,($B$18-2000)+($G70-X$1),0),"Wrong Code in B3")))),0)</f>
        <v>0</v>
      </c>
      <c r="Y70">
        <f ca="1">IF(Y$1&gt;$G70,IF($B$15="he",IF($B$3="em",$H70*(1-EXP(-0.05599*(Y$1-$G70)))*OFFSET('Exponential Model'!$I$72,($B$18-2000)+($G70-Y$1),0),IF($B$3="dm",$H70*(1-EXP(-0.05599*(Y$1-$G70)))*OFFSET('Dispersion Model'!$I$72,($B$18-2000)+($G70-Y$1),0),IF($B$3="pm",$H70*(1-EXP(-0.05599*(Y$1-$G70)))*OFFSET('Piston Model'!$I$72,($B$18-2000)+($G70-Y$1),0),"Wrong Code in B3"))),IF($B$3="em",$H70*OFFSET('Exponential Model'!$I$72,($B$18-2000)+($G70-Y$1),0),IF($B$3="dm",$H70*OFFSET('Dispersion Model'!$I$72,($B$18-2000)+($G70-Y$1),0),IF($B$3="pm",$H70*OFFSET('Piston Model'!$I$72,($B$18-2000)+($G70-Y$1),0),"Wrong Code in B3")))),0)</f>
        <v>0</v>
      </c>
      <c r="Z70">
        <f ca="1">IF(Z$1&gt;$G70,IF($B$15="he",IF($B$3="em",$H70*(1-EXP(-0.05599*(Z$1-$G70)))*OFFSET('Exponential Model'!$I$72,($B$18-2000)+($G70-Z$1),0),IF($B$3="dm",$H70*(1-EXP(-0.05599*(Z$1-$G70)))*OFFSET('Dispersion Model'!$I$72,($B$18-2000)+($G70-Z$1),0),IF($B$3="pm",$H70*(1-EXP(-0.05599*(Z$1-$G70)))*OFFSET('Piston Model'!$I$72,($B$18-2000)+($G70-Z$1),0),"Wrong Code in B3"))),IF($B$3="em",$H70*OFFSET('Exponential Model'!$I$72,($B$18-2000)+($G70-Z$1),0),IF($B$3="dm",$H70*OFFSET('Dispersion Model'!$I$72,($B$18-2000)+($G70-Z$1),0),IF($B$3="pm",$H70*OFFSET('Piston Model'!$I$72,($B$18-2000)+($G70-Z$1),0),"Wrong Code in B3")))),0)</f>
        <v>0</v>
      </c>
      <c r="AA70">
        <f ca="1">IF(AA$1&gt;$G70,IF($B$15="he",IF($B$3="em",$H70*(1-EXP(-0.05599*(AA$1-$G70)))*OFFSET('Exponential Model'!$I$72,($B$18-2000)+($G70-AA$1),0),IF($B$3="dm",$H70*(1-EXP(-0.05599*(AA$1-$G70)))*OFFSET('Dispersion Model'!$I$72,($B$18-2000)+($G70-AA$1),0),IF($B$3="pm",$H70*(1-EXP(-0.05599*(AA$1-$G70)))*OFFSET('Piston Model'!$I$72,($B$18-2000)+($G70-AA$1),0),"Wrong Code in B3"))),IF($B$3="em",$H70*OFFSET('Exponential Model'!$I$72,($B$18-2000)+($G70-AA$1),0),IF($B$3="dm",$H70*OFFSET('Dispersion Model'!$I$72,($B$18-2000)+($G70-AA$1),0),IF($B$3="pm",$H70*OFFSET('Piston Model'!$I$72,($B$18-2000)+($G70-AA$1),0),"Wrong Code in B3")))),0)</f>
        <v>0</v>
      </c>
      <c r="AB70">
        <f ca="1">IF(AB$1&gt;$G70,IF($B$15="he",IF($B$3="em",$H70*(1-EXP(-0.05599*(AB$1-$G70)))*OFFSET('Exponential Model'!$I$72,($B$18-2000)+($G70-AB$1),0),IF($B$3="dm",$H70*(1-EXP(-0.05599*(AB$1-$G70)))*OFFSET('Dispersion Model'!$I$72,($B$18-2000)+($G70-AB$1),0),IF($B$3="pm",$H70*(1-EXP(-0.05599*(AB$1-$G70)))*OFFSET('Piston Model'!$I$72,($B$18-2000)+($G70-AB$1),0),"Wrong Code in B3"))),IF($B$3="em",$H70*OFFSET('Exponential Model'!$I$72,($B$18-2000)+($G70-AB$1),0),IF($B$3="dm",$H70*OFFSET('Dispersion Model'!$I$72,($B$18-2000)+($G70-AB$1),0),IF($B$3="pm",$H70*OFFSET('Piston Model'!$I$72,($B$18-2000)+($G70-AB$1),0),"Wrong Code in B3")))),0)</f>
        <v>0</v>
      </c>
      <c r="AC70">
        <f ca="1">IF(AC$1&gt;$G70,IF($B$15="he",IF($B$3="em",$H70*(1-EXP(-0.05599*(AC$1-$G70)))*OFFSET('Exponential Model'!$I$72,($B$18-2000)+($G70-AC$1),0),IF($B$3="dm",$H70*(1-EXP(-0.05599*(AC$1-$G70)))*OFFSET('Dispersion Model'!$I$72,($B$18-2000)+($G70-AC$1),0),IF($B$3="pm",$H70*(1-EXP(-0.05599*(AC$1-$G70)))*OFFSET('Piston Model'!$I$72,($B$18-2000)+($G70-AC$1),0),"Wrong Code in B3"))),IF($B$3="em",$H70*OFFSET('Exponential Model'!$I$72,($B$18-2000)+($G70-AC$1),0),IF($B$3="dm",$H70*OFFSET('Dispersion Model'!$I$72,($B$18-2000)+($G70-AC$1),0),IF($B$3="pm",$H70*OFFSET('Piston Model'!$I$72,($B$18-2000)+($G70-AC$1),0),"Wrong Code in B3")))),0)</f>
        <v>0</v>
      </c>
      <c r="AD70">
        <f ca="1">IF(AD$1&gt;$G70,IF($B$15="he",IF($B$3="em",$H70*(1-EXP(-0.05599*(AD$1-$G70)))*OFFSET('Exponential Model'!$I$72,($B$18-2000)+($G70-AD$1),0),IF($B$3="dm",$H70*(1-EXP(-0.05599*(AD$1-$G70)))*OFFSET('Dispersion Model'!$I$72,($B$18-2000)+($G70-AD$1),0),IF($B$3="pm",$H70*(1-EXP(-0.05599*(AD$1-$G70)))*OFFSET('Piston Model'!$I$72,($B$18-2000)+($G70-AD$1),0),"Wrong Code in B3"))),IF($B$3="em",$H70*OFFSET('Exponential Model'!$I$72,($B$18-2000)+($G70-AD$1),0),IF($B$3="dm",$H70*OFFSET('Dispersion Model'!$I$72,($B$18-2000)+($G70-AD$1),0),IF($B$3="pm",$H70*OFFSET('Piston Model'!$I$72,($B$18-2000)+($G70-AD$1),0),"Wrong Code in B3")))),0)</f>
        <v>0</v>
      </c>
      <c r="AE70">
        <f ca="1">IF(AE$1&gt;$G70,IF($B$15="he",IF($B$3="em",$H70*(1-EXP(-0.05599*(AE$1-$G70)))*OFFSET('Exponential Model'!$I$72,($B$18-2000)+($G70-AE$1),0),IF($B$3="dm",$H70*(1-EXP(-0.05599*(AE$1-$G70)))*OFFSET('Dispersion Model'!$I$72,($B$18-2000)+($G70-AE$1),0),IF($B$3="pm",$H70*(1-EXP(-0.05599*(AE$1-$G70)))*OFFSET('Piston Model'!$I$72,($B$18-2000)+($G70-AE$1),0),"Wrong Code in B3"))),IF($B$3="em",$H70*OFFSET('Exponential Model'!$I$72,($B$18-2000)+($G70-AE$1),0),IF($B$3="dm",$H70*OFFSET('Dispersion Model'!$I$72,($B$18-2000)+($G70-AE$1),0),IF($B$3="pm",$H70*OFFSET('Piston Model'!$I$72,($B$18-2000)+($G70-AE$1),0),"Wrong Code in B3")))),0)</f>
        <v>0</v>
      </c>
      <c r="AF70">
        <f ca="1">IF(AF$1&gt;$G70,IF($B$15="he",IF($B$3="em",$H70*(1-EXP(-0.05599*(AF$1-$G70)))*OFFSET('Exponential Model'!$I$72,($B$18-2000)+($G70-AF$1),0),IF($B$3="dm",$H70*(1-EXP(-0.05599*(AF$1-$G70)))*OFFSET('Dispersion Model'!$I$72,($B$18-2000)+($G70-AF$1),0),IF($B$3="pm",$H70*(1-EXP(-0.05599*(AF$1-$G70)))*OFFSET('Piston Model'!$I$72,($B$18-2000)+($G70-AF$1),0),"Wrong Code in B3"))),IF($B$3="em",$H70*OFFSET('Exponential Model'!$I$72,($B$18-2000)+($G70-AF$1),0),IF($B$3="dm",$H70*OFFSET('Dispersion Model'!$I$72,($B$18-2000)+($G70-AF$1),0),IF($B$3="pm",$H70*OFFSET('Piston Model'!$I$72,($B$18-2000)+($G70-AF$1),0),"Wrong Code in B3")))),0)</f>
        <v>0</v>
      </c>
      <c r="AG70">
        <f ca="1">IF(AG$1&gt;$G70,IF($B$15="he",IF($B$3="em",$H70*(1-EXP(-0.05599*(AG$1-$G70)))*OFFSET('Exponential Model'!$I$72,($B$18-2000)+($G70-AG$1),0),IF($B$3="dm",$H70*(1-EXP(-0.05599*(AG$1-$G70)))*OFFSET('Dispersion Model'!$I$72,($B$18-2000)+($G70-AG$1),0),IF($B$3="pm",$H70*(1-EXP(-0.05599*(AG$1-$G70)))*OFFSET('Piston Model'!$I$72,($B$18-2000)+($G70-AG$1),0),"Wrong Code in B3"))),IF($B$3="em",$H70*OFFSET('Exponential Model'!$I$72,($B$18-2000)+($G70-AG$1),0),IF($B$3="dm",$H70*OFFSET('Dispersion Model'!$I$72,($B$18-2000)+($G70-AG$1),0),IF($B$3="pm",$H70*OFFSET('Piston Model'!$I$72,($B$18-2000)+($G70-AG$1),0),"Wrong Code in B3")))),0)</f>
        <v>0</v>
      </c>
      <c r="AH70">
        <f ca="1">IF(AH$1&gt;$G70,IF($B$15="he",IF($B$3="em",$H70*(1-EXP(-0.05599*(AH$1-$G70)))*OFFSET('Exponential Model'!$I$72,($B$18-2000)+($G70-AH$1),0),IF($B$3="dm",$H70*(1-EXP(-0.05599*(AH$1-$G70)))*OFFSET('Dispersion Model'!$I$72,($B$18-2000)+($G70-AH$1),0),IF($B$3="pm",$H70*(1-EXP(-0.05599*(AH$1-$G70)))*OFFSET('Piston Model'!$I$72,($B$18-2000)+($G70-AH$1),0),"Wrong Code in B3"))),IF($B$3="em",$H70*OFFSET('Exponential Model'!$I$72,($B$18-2000)+($G70-AH$1),0),IF($B$3="dm",$H70*OFFSET('Dispersion Model'!$I$72,($B$18-2000)+($G70-AH$1),0),IF($B$3="pm",$H70*OFFSET('Piston Model'!$I$72,($B$18-2000)+($G70-AH$1),0),"Wrong Code in B3")))),0)</f>
        <v>0</v>
      </c>
      <c r="AI70">
        <f ca="1">IF(AI$1&gt;$G70,IF($B$15="he",IF($B$3="em",$H70*(1-EXP(-0.05599*(AI$1-$G70)))*OFFSET('Exponential Model'!$I$72,($B$18-2000)+($G70-AI$1),0),IF($B$3="dm",$H70*(1-EXP(-0.05599*(AI$1-$G70)))*OFFSET('Dispersion Model'!$I$72,($B$18-2000)+($G70-AI$1),0),IF($B$3="pm",$H70*(1-EXP(-0.05599*(AI$1-$G70)))*OFFSET('Piston Model'!$I$72,($B$18-2000)+($G70-AI$1),0),"Wrong Code in B3"))),IF($B$3="em",$H70*OFFSET('Exponential Model'!$I$72,($B$18-2000)+($G70-AI$1),0),IF($B$3="dm",$H70*OFFSET('Dispersion Model'!$I$72,($B$18-2000)+($G70-AI$1),0),IF($B$3="pm",$H70*OFFSET('Piston Model'!$I$72,($B$18-2000)+($G70-AI$1),0),"Wrong Code in B3")))),0)</f>
        <v>0</v>
      </c>
      <c r="AJ70">
        <f ca="1">IF(AJ$1&gt;$G70,IF($B$15="he",IF($B$3="em",$H70*(1-EXP(-0.05599*(AJ$1-$G70)))*OFFSET('Exponential Model'!$I$72,($B$18-2000)+($G70-AJ$1),0),IF($B$3="dm",$H70*(1-EXP(-0.05599*(AJ$1-$G70)))*OFFSET('Dispersion Model'!$I$72,($B$18-2000)+($G70-AJ$1),0),IF($B$3="pm",$H70*(1-EXP(-0.05599*(AJ$1-$G70)))*OFFSET('Piston Model'!$I$72,($B$18-2000)+($G70-AJ$1),0),"Wrong Code in B3"))),IF($B$3="em",$H70*OFFSET('Exponential Model'!$I$72,($B$18-2000)+($G70-AJ$1),0),IF($B$3="dm",$H70*OFFSET('Dispersion Model'!$I$72,($B$18-2000)+($G70-AJ$1),0),IF($B$3="pm",$H70*OFFSET('Piston Model'!$I$72,($B$18-2000)+($G70-AJ$1),0),"Wrong Code in B3")))),0)</f>
        <v>0</v>
      </c>
      <c r="AK70">
        <f ca="1">IF(AK$1&gt;$G70,IF($B$15="he",IF($B$3="em",$H70*(1-EXP(-0.05599*(AK$1-$G70)))*OFFSET('Exponential Model'!$I$72,($B$18-2000)+($G70-AK$1),0),IF($B$3="dm",$H70*(1-EXP(-0.05599*(AK$1-$G70)))*OFFSET('Dispersion Model'!$I$72,($B$18-2000)+($G70-AK$1),0),IF($B$3="pm",$H70*(1-EXP(-0.05599*(AK$1-$G70)))*OFFSET('Piston Model'!$I$72,($B$18-2000)+($G70-AK$1),0),"Wrong Code in B3"))),IF($B$3="em",$H70*OFFSET('Exponential Model'!$I$72,($B$18-2000)+($G70-AK$1),0),IF($B$3="dm",$H70*OFFSET('Dispersion Model'!$I$72,($B$18-2000)+($G70-AK$1),0),IF($B$3="pm",$H70*OFFSET('Piston Model'!$I$72,($B$18-2000)+($G70-AK$1),0),"Wrong Code in B3")))),0)</f>
        <v>0</v>
      </c>
      <c r="AL70">
        <f ca="1">IF(AL$1&gt;$G70,IF($B$15="he",IF($B$3="em",$H70*(1-EXP(-0.05599*(AL$1-$G70)))*OFFSET('Exponential Model'!$I$72,($B$18-2000)+($G70-AL$1),0),IF($B$3="dm",$H70*(1-EXP(-0.05599*(AL$1-$G70)))*OFFSET('Dispersion Model'!$I$72,($B$18-2000)+($G70-AL$1),0),IF($B$3="pm",$H70*(1-EXP(-0.05599*(AL$1-$G70)))*OFFSET('Piston Model'!$I$72,($B$18-2000)+($G70-AL$1),0),"Wrong Code in B3"))),IF($B$3="em",$H70*OFFSET('Exponential Model'!$I$72,($B$18-2000)+($G70-AL$1),0),IF($B$3="dm",$H70*OFFSET('Dispersion Model'!$I$72,($B$18-2000)+($G70-AL$1),0),IF($B$3="pm",$H70*OFFSET('Piston Model'!$I$72,($B$18-2000)+($G70-AL$1),0),"Wrong Code in B3")))),0)</f>
        <v>0</v>
      </c>
      <c r="AM70">
        <f ca="1">IF(AM$1&gt;$G70,IF($B$15="he",IF($B$3="em",$H70*(1-EXP(-0.05599*(AM$1-$G70)))*OFFSET('Exponential Model'!$I$72,($B$18-2000)+($G70-AM$1),0),IF($B$3="dm",$H70*(1-EXP(-0.05599*(AM$1-$G70)))*OFFSET('Dispersion Model'!$I$72,($B$18-2000)+($G70-AM$1),0),IF($B$3="pm",$H70*(1-EXP(-0.05599*(AM$1-$G70)))*OFFSET('Piston Model'!$I$72,($B$18-2000)+($G70-AM$1),0),"Wrong Code in B3"))),IF($B$3="em",$H70*OFFSET('Exponential Model'!$I$72,($B$18-2000)+($G70-AM$1),0),IF($B$3="dm",$H70*OFFSET('Dispersion Model'!$I$72,($B$18-2000)+($G70-AM$1),0),IF($B$3="pm",$H70*OFFSET('Piston Model'!$I$72,($B$18-2000)+($G70-AM$1),0),"Wrong Code in B3")))),0)</f>
        <v>0</v>
      </c>
      <c r="AN70">
        <f ca="1">IF(AN$1&gt;$G70,IF($B$15="he",IF($B$3="em",$H70*(1-EXP(-0.05599*(AN$1-$G70)))*OFFSET('Exponential Model'!$I$72,($B$18-2000)+($G70-AN$1),0),IF($B$3="dm",$H70*(1-EXP(-0.05599*(AN$1-$G70)))*OFFSET('Dispersion Model'!$I$72,($B$18-2000)+($G70-AN$1),0),IF($B$3="pm",$H70*(1-EXP(-0.05599*(AN$1-$G70)))*OFFSET('Piston Model'!$I$72,($B$18-2000)+($G70-AN$1),0),"Wrong Code in B3"))),IF($B$3="em",$H70*OFFSET('Exponential Model'!$I$72,($B$18-2000)+($G70-AN$1),0),IF($B$3="dm",$H70*OFFSET('Dispersion Model'!$I$72,($B$18-2000)+($G70-AN$1),0),IF($B$3="pm",$H70*OFFSET('Piston Model'!$I$72,($B$18-2000)+($G70-AN$1),0),"Wrong Code in B3")))),0)</f>
        <v>0</v>
      </c>
      <c r="AO70">
        <f ca="1">IF(AO$1&gt;$G70,IF($B$15="he",IF($B$3="em",$H70*(1-EXP(-0.05599*(AO$1-$G70)))*OFFSET('Exponential Model'!$I$72,($B$18-2000)+($G70-AO$1),0),IF($B$3="dm",$H70*(1-EXP(-0.05599*(AO$1-$G70)))*OFFSET('Dispersion Model'!$I$72,($B$18-2000)+($G70-AO$1),0),IF($B$3="pm",$H70*(1-EXP(-0.05599*(AO$1-$G70)))*OFFSET('Piston Model'!$I$72,($B$18-2000)+($G70-AO$1),0),"Wrong Code in B3"))),IF($B$3="em",$H70*OFFSET('Exponential Model'!$I$72,($B$18-2000)+($G70-AO$1),0),IF($B$3="dm",$H70*OFFSET('Dispersion Model'!$I$72,($B$18-2000)+($G70-AO$1),0),IF($B$3="pm",$H70*OFFSET('Piston Model'!$I$72,($B$18-2000)+($G70-AO$1),0),"Wrong Code in B3")))),0)</f>
        <v>0</v>
      </c>
      <c r="AP70">
        <f ca="1">IF(AP$1&gt;$G70,IF($B$15="he",IF($B$3="em",$H70*(1-EXP(-0.05599*(AP$1-$G70)))*OFFSET('Exponential Model'!$I$72,($B$18-2000)+($G70-AP$1),0),IF($B$3="dm",$H70*(1-EXP(-0.05599*(AP$1-$G70)))*OFFSET('Dispersion Model'!$I$72,($B$18-2000)+($G70-AP$1),0),IF($B$3="pm",$H70*(1-EXP(-0.05599*(AP$1-$G70)))*OFFSET('Piston Model'!$I$72,($B$18-2000)+($G70-AP$1),0),"Wrong Code in B3"))),IF($B$3="em",$H70*OFFSET('Exponential Model'!$I$72,($B$18-2000)+($G70-AP$1),0),IF($B$3="dm",$H70*OFFSET('Dispersion Model'!$I$72,($B$18-2000)+($G70-AP$1),0),IF($B$3="pm",$H70*OFFSET('Piston Model'!$I$72,($B$18-2000)+($G70-AP$1),0),"Wrong Code in B3")))),0)</f>
        <v>0</v>
      </c>
      <c r="AQ70">
        <f ca="1">IF(AQ$1&gt;$G70,IF($B$15="he",IF($B$3="em",$H70*(1-EXP(-0.05599*(AQ$1-$G70)))*OFFSET('Exponential Model'!$I$72,($B$18-2000)+($G70-AQ$1),0),IF($B$3="dm",$H70*(1-EXP(-0.05599*(AQ$1-$G70)))*OFFSET('Dispersion Model'!$I$72,($B$18-2000)+($G70-AQ$1),0),IF($B$3="pm",$H70*(1-EXP(-0.05599*(AQ$1-$G70)))*OFFSET('Piston Model'!$I$72,($B$18-2000)+($G70-AQ$1),0),"Wrong Code in B3"))),IF($B$3="em",$H70*OFFSET('Exponential Model'!$I$72,($B$18-2000)+($G70-AQ$1),0),IF($B$3="dm",$H70*OFFSET('Dispersion Model'!$I$72,($B$18-2000)+($G70-AQ$1),0),IF($B$3="pm",$H70*OFFSET('Piston Model'!$I$72,($B$18-2000)+($G70-AQ$1),0),"Wrong Code in B3")))),0)</f>
        <v>0</v>
      </c>
      <c r="AR70">
        <f ca="1">IF(AR$1&gt;$G70,IF($B$15="he",IF($B$3="em",$H70*(1-EXP(-0.05599*(AR$1-$G70)))*OFFSET('Exponential Model'!$I$72,($B$18-2000)+($G70-AR$1),0),IF($B$3="dm",$H70*(1-EXP(-0.05599*(AR$1-$G70)))*OFFSET('Dispersion Model'!$I$72,($B$18-2000)+($G70-AR$1),0),IF($B$3="pm",$H70*(1-EXP(-0.05599*(AR$1-$G70)))*OFFSET('Piston Model'!$I$72,($B$18-2000)+($G70-AR$1),0),"Wrong Code in B3"))),IF($B$3="em",$H70*OFFSET('Exponential Model'!$I$72,($B$18-2000)+($G70-AR$1),0),IF($B$3="dm",$H70*OFFSET('Dispersion Model'!$I$72,($B$18-2000)+($G70-AR$1),0),IF($B$3="pm",$H70*OFFSET('Piston Model'!$I$72,($B$18-2000)+($G70-AR$1),0),"Wrong Code in B3")))),0)</f>
        <v>0</v>
      </c>
      <c r="AS70">
        <f ca="1">IF(AS$1&gt;$G70,IF($B$15="he",IF($B$3="em",$H70*(1-EXP(-0.05599*(AS$1-$G70)))*OFFSET('Exponential Model'!$I$72,($B$18-2000)+($G70-AS$1),0),IF($B$3="dm",$H70*(1-EXP(-0.05599*(AS$1-$G70)))*OFFSET('Dispersion Model'!$I$72,($B$18-2000)+($G70-AS$1),0),IF($B$3="pm",$H70*(1-EXP(-0.05599*(AS$1-$G70)))*OFFSET('Piston Model'!$I$72,($B$18-2000)+($G70-AS$1),0),"Wrong Code in B3"))),IF($B$3="em",$H70*OFFSET('Exponential Model'!$I$72,($B$18-2000)+($G70-AS$1),0),IF($B$3="dm",$H70*OFFSET('Dispersion Model'!$I$72,($B$18-2000)+($G70-AS$1),0),IF($B$3="pm",$H70*OFFSET('Piston Model'!$I$72,($B$18-2000)+($G70-AS$1),0),"Wrong Code in B3")))),0)</f>
        <v>0</v>
      </c>
      <c r="AT70">
        <f ca="1">IF(AT$1&gt;$G70,IF($B$15="he",IF($B$3="em",$H70*(1-EXP(-0.05599*(AT$1-$G70)))*OFFSET('Exponential Model'!$I$72,($B$18-2000)+($G70-AT$1),0),IF($B$3="dm",$H70*(1-EXP(-0.05599*(AT$1-$G70)))*OFFSET('Dispersion Model'!$I$72,($B$18-2000)+($G70-AT$1),0),IF($B$3="pm",$H70*(1-EXP(-0.05599*(AT$1-$G70)))*OFFSET('Piston Model'!$I$72,($B$18-2000)+($G70-AT$1),0),"Wrong Code in B3"))),IF($B$3="em",$H70*OFFSET('Exponential Model'!$I$72,($B$18-2000)+($G70-AT$1),0),IF($B$3="dm",$H70*OFFSET('Dispersion Model'!$I$72,($B$18-2000)+($G70-AT$1),0),IF($B$3="pm",$H70*OFFSET('Piston Model'!$I$72,($B$18-2000)+($G70-AT$1),0),"Wrong Code in B3")))),0)</f>
        <v>0</v>
      </c>
      <c r="AU70">
        <f ca="1">IF(AU$1&gt;$G70,IF($B$15="he",IF($B$3="em",$H70*(1-EXP(-0.05599*(AU$1-$G70)))*OFFSET('Exponential Model'!$I$72,($B$18-2000)+($G70-AU$1),0),IF($B$3="dm",$H70*(1-EXP(-0.05599*(AU$1-$G70)))*OFFSET('Dispersion Model'!$I$72,($B$18-2000)+($G70-AU$1),0),IF($B$3="pm",$H70*(1-EXP(-0.05599*(AU$1-$G70)))*OFFSET('Piston Model'!$I$72,($B$18-2000)+($G70-AU$1),0),"Wrong Code in B3"))),IF($B$3="em",$H70*OFFSET('Exponential Model'!$I$72,($B$18-2000)+($G70-AU$1),0),IF($B$3="dm",$H70*OFFSET('Dispersion Model'!$I$72,($B$18-2000)+($G70-AU$1),0),IF($B$3="pm",$H70*OFFSET('Piston Model'!$I$72,($B$18-2000)+($G70-AU$1),0),"Wrong Code in B3")))),0)</f>
        <v>0</v>
      </c>
      <c r="AV70">
        <f ca="1">IF(AV$1&gt;$G70,IF($B$15="he",IF($B$3="em",$H70*(1-EXP(-0.05599*(AV$1-$G70)))*OFFSET('Exponential Model'!$I$72,($B$18-2000)+($G70-AV$1),0),IF($B$3="dm",$H70*(1-EXP(-0.05599*(AV$1-$G70)))*OFFSET('Dispersion Model'!$I$72,($B$18-2000)+($G70-AV$1),0),IF($B$3="pm",$H70*(1-EXP(-0.05599*(AV$1-$G70)))*OFFSET('Piston Model'!$I$72,($B$18-2000)+($G70-AV$1),0),"Wrong Code in B3"))),IF($B$3="em",$H70*OFFSET('Exponential Model'!$I$72,($B$18-2000)+($G70-AV$1),0),IF($B$3="dm",$H70*OFFSET('Dispersion Model'!$I$72,($B$18-2000)+($G70-AV$1),0),IF($B$3="pm",$H70*OFFSET('Piston Model'!$I$72,($B$18-2000)+($G70-AV$1),0),"Wrong Code in B3")))),0)</f>
        <v>0</v>
      </c>
      <c r="AW70">
        <f ca="1">IF(AW$1&gt;$G70,IF($B$15="he",IF($B$3="em",$H70*(1-EXP(-0.05599*(AW$1-$G70)))*OFFSET('Exponential Model'!$I$72,($B$18-2000)+($G70-AW$1),0),IF($B$3="dm",$H70*(1-EXP(-0.05599*(AW$1-$G70)))*OFFSET('Dispersion Model'!$I$72,($B$18-2000)+($G70-AW$1),0),IF($B$3="pm",$H70*(1-EXP(-0.05599*(AW$1-$G70)))*OFFSET('Piston Model'!$I$72,($B$18-2000)+($G70-AW$1),0),"Wrong Code in B3"))),IF($B$3="em",$H70*OFFSET('Exponential Model'!$I$72,($B$18-2000)+($G70-AW$1),0),IF($B$3="dm",$H70*OFFSET('Dispersion Model'!$I$72,($B$18-2000)+($G70-AW$1),0),IF($B$3="pm",$H70*OFFSET('Piston Model'!$I$72,($B$18-2000)+($G70-AW$1),0),"Wrong Code in B3")))),0)</f>
        <v>0</v>
      </c>
      <c r="AX70">
        <f ca="1">IF(AX$1&gt;$G70,IF($B$15="he",IF($B$3="em",$H70*(1-EXP(-0.05599*(AX$1-$G70)))*OFFSET('Exponential Model'!$I$72,($B$18-2000)+($G70-AX$1),0),IF($B$3="dm",$H70*(1-EXP(-0.05599*(AX$1-$G70)))*OFFSET('Dispersion Model'!$I$72,($B$18-2000)+($G70-AX$1),0),IF($B$3="pm",$H70*(1-EXP(-0.05599*(AX$1-$G70)))*OFFSET('Piston Model'!$I$72,($B$18-2000)+($G70-AX$1),0),"Wrong Code in B3"))),IF($B$3="em",$H70*OFFSET('Exponential Model'!$I$72,($B$18-2000)+($G70-AX$1),0),IF($B$3="dm",$H70*OFFSET('Dispersion Model'!$I$72,($B$18-2000)+($G70-AX$1),0),IF($B$3="pm",$H70*OFFSET('Piston Model'!$I$72,($B$18-2000)+($G70-AX$1),0),"Wrong Code in B3")))),0)</f>
        <v>0</v>
      </c>
      <c r="AY70">
        <f ca="1">IF(AY$1&gt;$G70,IF($B$15="he",IF($B$3="em",$H70*(1-EXP(-0.05599*(AY$1-$G70)))*OFFSET('Exponential Model'!$I$72,($B$18-2000)+($G70-AY$1),0),IF($B$3="dm",$H70*(1-EXP(-0.05599*(AY$1-$G70)))*OFFSET('Dispersion Model'!$I$72,($B$18-2000)+($G70-AY$1),0),IF($B$3="pm",$H70*(1-EXP(-0.05599*(AY$1-$G70)))*OFFSET('Piston Model'!$I$72,($B$18-2000)+($G70-AY$1),0),"Wrong Code in B3"))),IF($B$3="em",$H70*OFFSET('Exponential Model'!$I$72,($B$18-2000)+($G70-AY$1),0),IF($B$3="dm",$H70*OFFSET('Dispersion Model'!$I$72,($B$18-2000)+($G70-AY$1),0),IF($B$3="pm",$H70*OFFSET('Piston Model'!$I$72,($B$18-2000)+($G70-AY$1),0),"Wrong Code in B3")))),0)</f>
        <v>0</v>
      </c>
      <c r="AZ70">
        <f ca="1">IF(AZ$1&gt;$G70,IF($B$15="he",IF($B$3="em",$H70*(1-EXP(-0.05599*(AZ$1-$G70)))*OFFSET('Exponential Model'!$I$72,($B$18-2000)+($G70-AZ$1),0),IF($B$3="dm",$H70*(1-EXP(-0.05599*(AZ$1-$G70)))*OFFSET('Dispersion Model'!$I$72,($B$18-2000)+($G70-AZ$1),0),IF($B$3="pm",$H70*(1-EXP(-0.05599*(AZ$1-$G70)))*OFFSET('Piston Model'!$I$72,($B$18-2000)+($G70-AZ$1),0),"Wrong Code in B3"))),IF($B$3="em",$H70*OFFSET('Exponential Model'!$I$72,($B$18-2000)+($G70-AZ$1),0),IF($B$3="dm",$H70*OFFSET('Dispersion Model'!$I$72,($B$18-2000)+($G70-AZ$1),0),IF($B$3="pm",$H70*OFFSET('Piston Model'!$I$72,($B$18-2000)+($G70-AZ$1),0),"Wrong Code in B3")))),0)</f>
        <v>0</v>
      </c>
      <c r="BA70">
        <f ca="1">IF(BA$1&gt;$G70,IF($B$15="he",IF($B$3="em",$H70*(1-EXP(-0.05599*(BA$1-$G70)))*OFFSET('Exponential Model'!$I$72,($B$18-2000)+($G70-BA$1),0),IF($B$3="dm",$H70*(1-EXP(-0.05599*(BA$1-$G70)))*OFFSET('Dispersion Model'!$I$72,($B$18-2000)+($G70-BA$1),0),IF($B$3="pm",$H70*(1-EXP(-0.05599*(BA$1-$G70)))*OFFSET('Piston Model'!$I$72,($B$18-2000)+($G70-BA$1),0),"Wrong Code in B3"))),IF($B$3="em",$H70*OFFSET('Exponential Model'!$I$72,($B$18-2000)+($G70-BA$1),0),IF($B$3="dm",$H70*OFFSET('Dispersion Model'!$I$72,($B$18-2000)+($G70-BA$1),0),IF($B$3="pm",$H70*OFFSET('Piston Model'!$I$72,($B$18-2000)+($G70-BA$1),0),"Wrong Code in B3")))),0)</f>
        <v>0</v>
      </c>
      <c r="BB70">
        <f ca="1">IF(BB$1&gt;$G70,IF($B$15="he",IF($B$3="em",$H70*(1-EXP(-0.05599*(BB$1-$G70)))*OFFSET('Exponential Model'!$I$72,($B$18-2000)+($G70-BB$1),0),IF($B$3="dm",$H70*(1-EXP(-0.05599*(BB$1-$G70)))*OFFSET('Dispersion Model'!$I$72,($B$18-2000)+($G70-BB$1),0),IF($B$3="pm",$H70*(1-EXP(-0.05599*(BB$1-$G70)))*OFFSET('Piston Model'!$I$72,($B$18-2000)+($G70-BB$1),0),"Wrong Code in B3"))),IF($B$3="em",$H70*OFFSET('Exponential Model'!$I$72,($B$18-2000)+($G70-BB$1),0),IF($B$3="dm",$H70*OFFSET('Dispersion Model'!$I$72,($B$18-2000)+($G70-BB$1),0),IF($B$3="pm",$H70*OFFSET('Piston Model'!$I$72,($B$18-2000)+($G70-BB$1),0),"Wrong Code in B3")))),0)</f>
        <v>0</v>
      </c>
      <c r="BC70">
        <f ca="1">IF(BC$1&gt;$G70,IF($B$15="he",IF($B$3="em",$H70*(1-EXP(-0.05599*(BC$1-$G70)))*OFFSET('Exponential Model'!$I$72,($B$18-2000)+($G70-BC$1),0),IF($B$3="dm",$H70*(1-EXP(-0.05599*(BC$1-$G70)))*OFFSET('Dispersion Model'!$I$72,($B$18-2000)+($G70-BC$1),0),IF($B$3="pm",$H70*(1-EXP(-0.05599*(BC$1-$G70)))*OFFSET('Piston Model'!$I$72,($B$18-2000)+($G70-BC$1),0),"Wrong Code in B3"))),IF($B$3="em",$H70*OFFSET('Exponential Model'!$I$72,($B$18-2000)+($G70-BC$1),0),IF($B$3="dm",$H70*OFFSET('Dispersion Model'!$I$72,($B$18-2000)+($G70-BC$1),0),IF($B$3="pm",$H70*OFFSET('Piston Model'!$I$72,($B$18-2000)+($G70-BC$1),0),"Wrong Code in B3")))),0)</f>
        <v>0</v>
      </c>
      <c r="BD70">
        <f ca="1">IF(BD$1&gt;$G70,IF($B$15="he",IF($B$3="em",$H70*(1-EXP(-0.05599*(BD$1-$G70)))*OFFSET('Exponential Model'!$I$72,($B$18-2000)+($G70-BD$1),0),IF($B$3="dm",$H70*(1-EXP(-0.05599*(BD$1-$G70)))*OFFSET('Dispersion Model'!$I$72,($B$18-2000)+($G70-BD$1),0),IF($B$3="pm",$H70*(1-EXP(-0.05599*(BD$1-$G70)))*OFFSET('Piston Model'!$I$72,($B$18-2000)+($G70-BD$1),0),"Wrong Code in B3"))),IF($B$3="em",$H70*OFFSET('Exponential Model'!$I$72,($B$18-2000)+($G70-BD$1),0),IF($B$3="dm",$H70*OFFSET('Dispersion Model'!$I$72,($B$18-2000)+($G70-BD$1),0),IF($B$3="pm",$H70*OFFSET('Piston Model'!$I$72,($B$18-2000)+($G70-BD$1),0),"Wrong Code in B3")))),0)</f>
        <v>0</v>
      </c>
      <c r="BE70">
        <f ca="1">IF(BE$1&gt;$G70,IF($B$15="he",IF($B$3="em",$H70*(1-EXP(-0.05599*(BE$1-$G70)))*OFFSET('Exponential Model'!$I$72,($B$18-2000)+($G70-BE$1),0),IF($B$3="dm",$H70*(1-EXP(-0.05599*(BE$1-$G70)))*OFFSET('Dispersion Model'!$I$72,($B$18-2000)+($G70-BE$1),0),IF($B$3="pm",$H70*(1-EXP(-0.05599*(BE$1-$G70)))*OFFSET('Piston Model'!$I$72,($B$18-2000)+($G70-BE$1),0),"Wrong Code in B3"))),IF($B$3="em",$H70*OFFSET('Exponential Model'!$I$72,($B$18-2000)+($G70-BE$1),0),IF($B$3="dm",$H70*OFFSET('Dispersion Model'!$I$72,($B$18-2000)+($G70-BE$1),0),IF($B$3="pm",$H70*OFFSET('Piston Model'!$I$72,($B$18-2000)+($G70-BE$1),0),"Wrong Code in B3")))),0)</f>
        <v>0</v>
      </c>
      <c r="BF70">
        <f ca="1">IF(BF$1&gt;$G70,IF($B$15="he",IF($B$3="em",$H70*(1-EXP(-0.05599*(BF$1-$G70)))*OFFSET('Exponential Model'!$I$72,($B$18-2000)+($G70-BF$1),0),IF($B$3="dm",$H70*(1-EXP(-0.05599*(BF$1-$G70)))*OFFSET('Dispersion Model'!$I$72,($B$18-2000)+($G70-BF$1),0),IF($B$3="pm",$H70*(1-EXP(-0.05599*(BF$1-$G70)))*OFFSET('Piston Model'!$I$72,($B$18-2000)+($G70-BF$1),0),"Wrong Code in B3"))),IF($B$3="em",$H70*OFFSET('Exponential Model'!$I$72,($B$18-2000)+($G70-BF$1),0),IF($B$3="dm",$H70*OFFSET('Dispersion Model'!$I$72,($B$18-2000)+($G70-BF$1),0),IF($B$3="pm",$H70*OFFSET('Piston Model'!$I$72,($B$18-2000)+($G70-BF$1),0),"Wrong Code in B3")))),0)</f>
        <v>0</v>
      </c>
      <c r="BG70">
        <f ca="1">IF(BG$1&gt;$G70,IF($B$15="he",IF($B$3="em",$H70*(1-EXP(-0.05599*(BG$1-$G70)))*OFFSET('Exponential Model'!$I$72,($B$18-2000)+($G70-BG$1),0),IF($B$3="dm",$H70*(1-EXP(-0.05599*(BG$1-$G70)))*OFFSET('Dispersion Model'!$I$72,($B$18-2000)+($G70-BG$1),0),IF($B$3="pm",$H70*(1-EXP(-0.05599*(BG$1-$G70)))*OFFSET('Piston Model'!$I$72,($B$18-2000)+($G70-BG$1),0),"Wrong Code in B3"))),IF($B$3="em",$H70*OFFSET('Exponential Model'!$I$72,($B$18-2000)+($G70-BG$1),0),IF($B$3="dm",$H70*OFFSET('Dispersion Model'!$I$72,($B$18-2000)+($G70-BG$1),0),IF($B$3="pm",$H70*OFFSET('Piston Model'!$I$72,($B$18-2000)+($G70-BG$1),0),"Wrong Code in B3")))),0)</f>
        <v>0</v>
      </c>
    </row>
    <row r="71" spans="7:59" x14ac:dyDescent="0.15">
      <c r="G71">
        <v>1999</v>
      </c>
      <c r="H71">
        <f>IF($B$15="tr",'Tritium Input'!H80,IF($B$15="cfc",'CFC Input'!H80,IF($B$15="kr",'85Kr Input'!H80,IF($B$15="he",'Tritium Input'!H80,"Wrong Code in B12!"))))</f>
        <v>540</v>
      </c>
      <c r="I71">
        <f ca="1">IF(I$1&gt;$G71,IF($B$15="he",IF($B$3="em",$H71*(1-EXP(-0.05599*(I$1-$G71)))*OFFSET('Exponential Model'!$I$72,($B$18-2000)+($G71-I$1),0),IF($B$3="dm",$H71*(1-EXP(-0.05599*(I$1-$G71)))*OFFSET('Dispersion Model'!$I$72,($B$18-2000)+($G71-I$1),0),IF($B$3="pm",$H71*(1-EXP(-0.05599*(I$1-$G71)))*OFFSET('Piston Model'!$I$72,($B$18-2000)+($G71-I$1),0),"Wrong Code in B3"))),IF($B$3="em",$H71*OFFSET('Exponential Model'!$I$72,($B$18-2000)+($G71-I$1),0),IF($B$3="dm",$H71*OFFSET('Dispersion Model'!$I$72,($B$18-2000)+($G71-I$1),0),IF($B$3="pm",$H71*OFFSET('Piston Model'!$I$72,($B$18-2000)+($G71-I$1),0),"Wrong Code in B3")))),0)</f>
        <v>0</v>
      </c>
      <c r="J71">
        <f ca="1">IF(J$1&gt;$G71,IF($B$15="he",IF($B$3="em",$H71*(1-EXP(-0.05599*(J$1-$G71)))*OFFSET('Exponential Model'!$I$72,($B$18-2000)+($G71-J$1),0),IF($B$3="dm",$H71*(1-EXP(-0.05599*(J$1-$G71)))*OFFSET('Dispersion Model'!$I$72,($B$18-2000)+($G71-J$1),0),IF($B$3="pm",$H71*(1-EXP(-0.05599*(J$1-$G71)))*OFFSET('Piston Model'!$I$72,($B$18-2000)+($G71-J$1),0),"Wrong Code in B3"))),IF($B$3="em",$H71*OFFSET('Exponential Model'!$I$72,($B$18-2000)+($G71-J$1),0),IF($B$3="dm",$H71*OFFSET('Dispersion Model'!$I$72,($B$18-2000)+($G71-J$1),0),IF($B$3="pm",$H71*OFFSET('Piston Model'!$I$72,($B$18-2000)+($G71-J$1),0),"Wrong Code in B3")))),0)</f>
        <v>0</v>
      </c>
      <c r="K71">
        <f ca="1">IF(K$1&gt;$G71,IF($B$15="he",IF($B$3="em",$H71*(1-EXP(-0.05599*(K$1-$G71)))*OFFSET('Exponential Model'!$I$72,($B$18-2000)+($G71-K$1),0),IF($B$3="dm",$H71*(1-EXP(-0.05599*(K$1-$G71)))*OFFSET('Dispersion Model'!$I$72,($B$18-2000)+($G71-K$1),0),IF($B$3="pm",$H71*(1-EXP(-0.05599*(K$1-$G71)))*OFFSET('Piston Model'!$I$72,($B$18-2000)+($G71-K$1),0),"Wrong Code in B3"))),IF($B$3="em",$H71*OFFSET('Exponential Model'!$I$72,($B$18-2000)+($G71-K$1),0),IF($B$3="dm",$H71*OFFSET('Dispersion Model'!$I$72,($B$18-2000)+($G71-K$1),0),IF($B$3="pm",$H71*OFFSET('Piston Model'!$I$72,($B$18-2000)+($G71-K$1),0),"Wrong Code in B3")))),0)</f>
        <v>0</v>
      </c>
      <c r="L71">
        <f ca="1">IF(L$1&gt;$G71,IF($B$15="he",IF($B$3="em",$H71*(1-EXP(-0.05599*(L$1-$G71)))*OFFSET('Exponential Model'!$I$72,($B$18-2000)+($G71-L$1),0),IF($B$3="dm",$H71*(1-EXP(-0.05599*(L$1-$G71)))*OFFSET('Dispersion Model'!$I$72,($B$18-2000)+($G71-L$1),0),IF($B$3="pm",$H71*(1-EXP(-0.05599*(L$1-$G71)))*OFFSET('Piston Model'!$I$72,($B$18-2000)+($G71-L$1),0),"Wrong Code in B3"))),IF($B$3="em",$H71*OFFSET('Exponential Model'!$I$72,($B$18-2000)+($G71-L$1),0),IF($B$3="dm",$H71*OFFSET('Dispersion Model'!$I$72,($B$18-2000)+($G71-L$1),0),IF($B$3="pm",$H71*OFFSET('Piston Model'!$I$72,($B$18-2000)+($G71-L$1),0),"Wrong Code in B3")))),0)</f>
        <v>0</v>
      </c>
      <c r="M71">
        <f ca="1">IF(M$1&gt;$G71,IF($B$15="he",IF($B$3="em",$H71*(1-EXP(-0.05599*(M$1-$G71)))*OFFSET('Exponential Model'!$I$72,($B$18-2000)+($G71-M$1),0),IF($B$3="dm",$H71*(1-EXP(-0.05599*(M$1-$G71)))*OFFSET('Dispersion Model'!$I$72,($B$18-2000)+($G71-M$1),0),IF($B$3="pm",$H71*(1-EXP(-0.05599*(M$1-$G71)))*OFFSET('Piston Model'!$I$72,($B$18-2000)+($G71-M$1),0),"Wrong Code in B3"))),IF($B$3="em",$H71*OFFSET('Exponential Model'!$I$72,($B$18-2000)+($G71-M$1),0),IF($B$3="dm",$H71*OFFSET('Dispersion Model'!$I$72,($B$18-2000)+($G71-M$1),0),IF($B$3="pm",$H71*OFFSET('Piston Model'!$I$72,($B$18-2000)+($G71-M$1),0),"Wrong Code in B3")))),0)</f>
        <v>0</v>
      </c>
      <c r="N71">
        <f ca="1">IF(N$1&gt;$G71,IF($B$15="he",IF($B$3="em",$H71*(1-EXP(-0.05599*(N$1-$G71)))*OFFSET('Exponential Model'!$I$72,($B$18-2000)+($G71-N$1),0),IF($B$3="dm",$H71*(1-EXP(-0.05599*(N$1-$G71)))*OFFSET('Dispersion Model'!$I$72,($B$18-2000)+($G71-N$1),0),IF($B$3="pm",$H71*(1-EXP(-0.05599*(N$1-$G71)))*OFFSET('Piston Model'!$I$72,($B$18-2000)+($G71-N$1),0),"Wrong Code in B3"))),IF($B$3="em",$H71*OFFSET('Exponential Model'!$I$72,($B$18-2000)+($G71-N$1),0),IF($B$3="dm",$H71*OFFSET('Dispersion Model'!$I$72,($B$18-2000)+($G71-N$1),0),IF($B$3="pm",$H71*OFFSET('Piston Model'!$I$72,($B$18-2000)+($G71-N$1),0),"Wrong Code in B3")))),0)</f>
        <v>0</v>
      </c>
      <c r="O71">
        <f ca="1">IF(O$1&gt;$G71,IF($B$15="he",IF($B$3="em",$H71*(1-EXP(-0.05599*(O$1-$G71)))*OFFSET('Exponential Model'!$I$72,($B$18-2000)+($G71-O$1),0),IF($B$3="dm",$H71*(1-EXP(-0.05599*(O$1-$G71)))*OFFSET('Dispersion Model'!$I$72,($B$18-2000)+($G71-O$1),0),IF($B$3="pm",$H71*(1-EXP(-0.05599*(O$1-$G71)))*OFFSET('Piston Model'!$I$72,($B$18-2000)+($G71-O$1),0),"Wrong Code in B3"))),IF($B$3="em",$H71*OFFSET('Exponential Model'!$I$72,($B$18-2000)+($G71-O$1),0),IF($B$3="dm",$H71*OFFSET('Dispersion Model'!$I$72,($B$18-2000)+($G71-O$1),0),IF($B$3="pm",$H71*OFFSET('Piston Model'!$I$72,($B$18-2000)+($G71-O$1),0),"Wrong Code in B3")))),0)</f>
        <v>0</v>
      </c>
      <c r="P71">
        <f ca="1">IF(P$1&gt;$G71,IF($B$15="he",IF($B$3="em",$H71*(1-EXP(-0.05599*(P$1-$G71)))*OFFSET('Exponential Model'!$I$72,($B$18-2000)+($G71-P$1),0),IF($B$3="dm",$H71*(1-EXP(-0.05599*(P$1-$G71)))*OFFSET('Dispersion Model'!$I$72,($B$18-2000)+($G71-P$1),0),IF($B$3="pm",$H71*(1-EXP(-0.05599*(P$1-$G71)))*OFFSET('Piston Model'!$I$72,($B$18-2000)+($G71-P$1),0),"Wrong Code in B3"))),IF($B$3="em",$H71*OFFSET('Exponential Model'!$I$72,($B$18-2000)+($G71-P$1),0),IF($B$3="dm",$H71*OFFSET('Dispersion Model'!$I$72,($B$18-2000)+($G71-P$1),0),IF($B$3="pm",$H71*OFFSET('Piston Model'!$I$72,($B$18-2000)+($G71-P$1),0),"Wrong Code in B3")))),0)</f>
        <v>0</v>
      </c>
      <c r="Q71">
        <f ca="1">IF(Q$1&gt;$G71,IF($B$15="he",IF($B$3="em",$H71*(1-EXP(-0.05599*(Q$1-$G71)))*OFFSET('Exponential Model'!$I$72,($B$18-2000)+($G71-Q$1),0),IF($B$3="dm",$H71*(1-EXP(-0.05599*(Q$1-$G71)))*OFFSET('Dispersion Model'!$I$72,($B$18-2000)+($G71-Q$1),0),IF($B$3="pm",$H71*(1-EXP(-0.05599*(Q$1-$G71)))*OFFSET('Piston Model'!$I$72,($B$18-2000)+($G71-Q$1),0),"Wrong Code in B3"))),IF($B$3="em",$H71*OFFSET('Exponential Model'!$I$72,($B$18-2000)+($G71-Q$1),0),IF($B$3="dm",$H71*OFFSET('Dispersion Model'!$I$72,($B$18-2000)+($G71-Q$1),0),IF($B$3="pm",$H71*OFFSET('Piston Model'!$I$72,($B$18-2000)+($G71-Q$1),0),"Wrong Code in B3")))),0)</f>
        <v>0</v>
      </c>
      <c r="R71">
        <f ca="1">IF(R$1&gt;$G71,IF($B$15="he",IF($B$3="em",$H71*(1-EXP(-0.05599*(R$1-$G71)))*OFFSET('Exponential Model'!$I$72,($B$18-2000)+($G71-R$1),0),IF($B$3="dm",$H71*(1-EXP(-0.05599*(R$1-$G71)))*OFFSET('Dispersion Model'!$I$72,($B$18-2000)+($G71-R$1),0),IF($B$3="pm",$H71*(1-EXP(-0.05599*(R$1-$G71)))*OFFSET('Piston Model'!$I$72,($B$18-2000)+($G71-R$1),0),"Wrong Code in B3"))),IF($B$3="em",$H71*OFFSET('Exponential Model'!$I$72,($B$18-2000)+($G71-R$1),0),IF($B$3="dm",$H71*OFFSET('Dispersion Model'!$I$72,($B$18-2000)+($G71-R$1),0),IF($B$3="pm",$H71*OFFSET('Piston Model'!$I$72,($B$18-2000)+($G71-R$1),0),"Wrong Code in B3")))),0)</f>
        <v>0</v>
      </c>
      <c r="S71">
        <f ca="1">IF(S$1&gt;$G71,IF($B$15="he",IF($B$3="em",$H71*(1-EXP(-0.05599*(S$1-$G71)))*OFFSET('Exponential Model'!$I$72,($B$18-2000)+($G71-S$1),0),IF($B$3="dm",$H71*(1-EXP(-0.05599*(S$1-$G71)))*OFFSET('Dispersion Model'!$I$72,($B$18-2000)+($G71-S$1),0),IF($B$3="pm",$H71*(1-EXP(-0.05599*(S$1-$G71)))*OFFSET('Piston Model'!$I$72,($B$18-2000)+($G71-S$1),0),"Wrong Code in B3"))),IF($B$3="em",$H71*OFFSET('Exponential Model'!$I$72,($B$18-2000)+($G71-S$1),0),IF($B$3="dm",$H71*OFFSET('Dispersion Model'!$I$72,($B$18-2000)+($G71-S$1),0),IF($B$3="pm",$H71*OFFSET('Piston Model'!$I$72,($B$18-2000)+($G71-S$1),0),"Wrong Code in B3")))),0)</f>
        <v>0</v>
      </c>
      <c r="T71">
        <f ca="1">IF(T$1&gt;$G71,IF($B$15="he",IF($B$3="em",$H71*(1-EXP(-0.05599*(T$1-$G71)))*OFFSET('Exponential Model'!$I$72,($B$18-2000)+($G71-T$1),0),IF($B$3="dm",$H71*(1-EXP(-0.05599*(T$1-$G71)))*OFFSET('Dispersion Model'!$I$72,($B$18-2000)+($G71-T$1),0),IF($B$3="pm",$H71*(1-EXP(-0.05599*(T$1-$G71)))*OFFSET('Piston Model'!$I$72,($B$18-2000)+($G71-T$1),0),"Wrong Code in B3"))),IF($B$3="em",$H71*OFFSET('Exponential Model'!$I$72,($B$18-2000)+($G71-T$1),0),IF($B$3="dm",$H71*OFFSET('Dispersion Model'!$I$72,($B$18-2000)+($G71-T$1),0),IF($B$3="pm",$H71*OFFSET('Piston Model'!$I$72,($B$18-2000)+($G71-T$1),0),"Wrong Code in B3")))),0)</f>
        <v>0</v>
      </c>
      <c r="U71">
        <f ca="1">IF(U$1&gt;$G71,IF($B$15="he",IF($B$3="em",$H71*(1-EXP(-0.05599*(U$1-$G71)))*OFFSET('Exponential Model'!$I$72,($B$18-2000)+($G71-U$1),0),IF($B$3="dm",$H71*(1-EXP(-0.05599*(U$1-$G71)))*OFFSET('Dispersion Model'!$I$72,($B$18-2000)+($G71-U$1),0),IF($B$3="pm",$H71*(1-EXP(-0.05599*(U$1-$G71)))*OFFSET('Piston Model'!$I$72,($B$18-2000)+($G71-U$1),0),"Wrong Code in B3"))),IF($B$3="em",$H71*OFFSET('Exponential Model'!$I$72,($B$18-2000)+($G71-U$1),0),IF($B$3="dm",$H71*OFFSET('Dispersion Model'!$I$72,($B$18-2000)+($G71-U$1),0),IF($B$3="pm",$H71*OFFSET('Piston Model'!$I$72,($B$18-2000)+($G71-U$1),0),"Wrong Code in B3")))),0)</f>
        <v>0</v>
      </c>
      <c r="V71">
        <f ca="1">IF(V$1&gt;$G71,IF($B$15="he",IF($B$3="em",$H71*(1-EXP(-0.05599*(V$1-$G71)))*OFFSET('Exponential Model'!$I$72,($B$18-2000)+($G71-V$1),0),IF($B$3="dm",$H71*(1-EXP(-0.05599*(V$1-$G71)))*OFFSET('Dispersion Model'!$I$72,($B$18-2000)+($G71-V$1),0),IF($B$3="pm",$H71*(1-EXP(-0.05599*(V$1-$G71)))*OFFSET('Piston Model'!$I$72,($B$18-2000)+($G71-V$1),0),"Wrong Code in B3"))),IF($B$3="em",$H71*OFFSET('Exponential Model'!$I$72,($B$18-2000)+($G71-V$1),0),IF($B$3="dm",$H71*OFFSET('Dispersion Model'!$I$72,($B$18-2000)+($G71-V$1),0),IF($B$3="pm",$H71*OFFSET('Piston Model'!$I$72,($B$18-2000)+($G71-V$1),0),"Wrong Code in B3")))),0)</f>
        <v>0</v>
      </c>
      <c r="W71">
        <f ca="1">IF(W$1&gt;$G71,IF($B$15="he",IF($B$3="em",$H71*(1-EXP(-0.05599*(W$1-$G71)))*OFFSET('Exponential Model'!$I$72,($B$18-2000)+($G71-W$1),0),IF($B$3="dm",$H71*(1-EXP(-0.05599*(W$1-$G71)))*OFFSET('Dispersion Model'!$I$72,($B$18-2000)+($G71-W$1),0),IF($B$3="pm",$H71*(1-EXP(-0.05599*(W$1-$G71)))*OFFSET('Piston Model'!$I$72,($B$18-2000)+($G71-W$1),0),"Wrong Code in B3"))),IF($B$3="em",$H71*OFFSET('Exponential Model'!$I$72,($B$18-2000)+($G71-W$1),0),IF($B$3="dm",$H71*OFFSET('Dispersion Model'!$I$72,($B$18-2000)+($G71-W$1),0),IF($B$3="pm",$H71*OFFSET('Piston Model'!$I$72,($B$18-2000)+($G71-W$1),0),"Wrong Code in B3")))),0)</f>
        <v>0</v>
      </c>
      <c r="X71">
        <f ca="1">IF(X$1&gt;$G71,IF($B$15="he",IF($B$3="em",$H71*(1-EXP(-0.05599*(X$1-$G71)))*OFFSET('Exponential Model'!$I$72,($B$18-2000)+($G71-X$1),0),IF($B$3="dm",$H71*(1-EXP(-0.05599*(X$1-$G71)))*OFFSET('Dispersion Model'!$I$72,($B$18-2000)+($G71-X$1),0),IF($B$3="pm",$H71*(1-EXP(-0.05599*(X$1-$G71)))*OFFSET('Piston Model'!$I$72,($B$18-2000)+($G71-X$1),0),"Wrong Code in B3"))),IF($B$3="em",$H71*OFFSET('Exponential Model'!$I$72,($B$18-2000)+($G71-X$1),0),IF($B$3="dm",$H71*OFFSET('Dispersion Model'!$I$72,($B$18-2000)+($G71-X$1),0),IF($B$3="pm",$H71*OFFSET('Piston Model'!$I$72,($B$18-2000)+($G71-X$1),0),"Wrong Code in B3")))),0)</f>
        <v>0</v>
      </c>
      <c r="Y71">
        <f ca="1">IF(Y$1&gt;$G71,IF($B$15="he",IF($B$3="em",$H71*(1-EXP(-0.05599*(Y$1-$G71)))*OFFSET('Exponential Model'!$I$72,($B$18-2000)+($G71-Y$1),0),IF($B$3="dm",$H71*(1-EXP(-0.05599*(Y$1-$G71)))*OFFSET('Dispersion Model'!$I$72,($B$18-2000)+($G71-Y$1),0),IF($B$3="pm",$H71*(1-EXP(-0.05599*(Y$1-$G71)))*OFFSET('Piston Model'!$I$72,($B$18-2000)+($G71-Y$1),0),"Wrong Code in B3"))),IF($B$3="em",$H71*OFFSET('Exponential Model'!$I$72,($B$18-2000)+($G71-Y$1),0),IF($B$3="dm",$H71*OFFSET('Dispersion Model'!$I$72,($B$18-2000)+($G71-Y$1),0),IF($B$3="pm",$H71*OFFSET('Piston Model'!$I$72,($B$18-2000)+($G71-Y$1),0),"Wrong Code in B3")))),0)</f>
        <v>0</v>
      </c>
      <c r="Z71">
        <f ca="1">IF(Z$1&gt;$G71,IF($B$15="he",IF($B$3="em",$H71*(1-EXP(-0.05599*(Z$1-$G71)))*OFFSET('Exponential Model'!$I$72,($B$18-2000)+($G71-Z$1),0),IF($B$3="dm",$H71*(1-EXP(-0.05599*(Z$1-$G71)))*OFFSET('Dispersion Model'!$I$72,($B$18-2000)+($G71-Z$1),0),IF($B$3="pm",$H71*(1-EXP(-0.05599*(Z$1-$G71)))*OFFSET('Piston Model'!$I$72,($B$18-2000)+($G71-Z$1),0),"Wrong Code in B3"))),IF($B$3="em",$H71*OFFSET('Exponential Model'!$I$72,($B$18-2000)+($G71-Z$1),0),IF($B$3="dm",$H71*OFFSET('Dispersion Model'!$I$72,($B$18-2000)+($G71-Z$1),0),IF($B$3="pm",$H71*OFFSET('Piston Model'!$I$72,($B$18-2000)+($G71-Z$1),0),"Wrong Code in B3")))),0)</f>
        <v>0</v>
      </c>
      <c r="AA71">
        <f ca="1">IF(AA$1&gt;$G71,IF($B$15="he",IF($B$3="em",$H71*(1-EXP(-0.05599*(AA$1-$G71)))*OFFSET('Exponential Model'!$I$72,($B$18-2000)+($G71-AA$1),0),IF($B$3="dm",$H71*(1-EXP(-0.05599*(AA$1-$G71)))*OFFSET('Dispersion Model'!$I$72,($B$18-2000)+($G71-AA$1),0),IF($B$3="pm",$H71*(1-EXP(-0.05599*(AA$1-$G71)))*OFFSET('Piston Model'!$I$72,($B$18-2000)+($G71-AA$1),0),"Wrong Code in B3"))),IF($B$3="em",$H71*OFFSET('Exponential Model'!$I$72,($B$18-2000)+($G71-AA$1),0),IF($B$3="dm",$H71*OFFSET('Dispersion Model'!$I$72,($B$18-2000)+($G71-AA$1),0),IF($B$3="pm",$H71*OFFSET('Piston Model'!$I$72,($B$18-2000)+($G71-AA$1),0),"Wrong Code in B3")))),0)</f>
        <v>0</v>
      </c>
      <c r="AB71">
        <f ca="1">IF(AB$1&gt;$G71,IF($B$15="he",IF($B$3="em",$H71*(1-EXP(-0.05599*(AB$1-$G71)))*OFFSET('Exponential Model'!$I$72,($B$18-2000)+($G71-AB$1),0),IF($B$3="dm",$H71*(1-EXP(-0.05599*(AB$1-$G71)))*OFFSET('Dispersion Model'!$I$72,($B$18-2000)+($G71-AB$1),0),IF($B$3="pm",$H71*(1-EXP(-0.05599*(AB$1-$G71)))*OFFSET('Piston Model'!$I$72,($B$18-2000)+($G71-AB$1),0),"Wrong Code in B3"))),IF($B$3="em",$H71*OFFSET('Exponential Model'!$I$72,($B$18-2000)+($G71-AB$1),0),IF($B$3="dm",$H71*OFFSET('Dispersion Model'!$I$72,($B$18-2000)+($G71-AB$1),0),IF($B$3="pm",$H71*OFFSET('Piston Model'!$I$72,($B$18-2000)+($G71-AB$1),0),"Wrong Code in B3")))),0)</f>
        <v>0</v>
      </c>
      <c r="AC71">
        <f ca="1">IF(AC$1&gt;$G71,IF($B$15="he",IF($B$3="em",$H71*(1-EXP(-0.05599*(AC$1-$G71)))*OFFSET('Exponential Model'!$I$72,($B$18-2000)+($G71-AC$1),0),IF($B$3="dm",$H71*(1-EXP(-0.05599*(AC$1-$G71)))*OFFSET('Dispersion Model'!$I$72,($B$18-2000)+($G71-AC$1),0),IF($B$3="pm",$H71*(1-EXP(-0.05599*(AC$1-$G71)))*OFFSET('Piston Model'!$I$72,($B$18-2000)+($G71-AC$1),0),"Wrong Code in B3"))),IF($B$3="em",$H71*OFFSET('Exponential Model'!$I$72,($B$18-2000)+($G71-AC$1),0),IF($B$3="dm",$H71*OFFSET('Dispersion Model'!$I$72,($B$18-2000)+($G71-AC$1),0),IF($B$3="pm",$H71*OFFSET('Piston Model'!$I$72,($B$18-2000)+($G71-AC$1),0),"Wrong Code in B3")))),0)</f>
        <v>0</v>
      </c>
      <c r="AD71">
        <f ca="1">IF(AD$1&gt;$G71,IF($B$15="he",IF($B$3="em",$H71*(1-EXP(-0.05599*(AD$1-$G71)))*OFFSET('Exponential Model'!$I$72,($B$18-2000)+($G71-AD$1),0),IF($B$3="dm",$H71*(1-EXP(-0.05599*(AD$1-$G71)))*OFFSET('Dispersion Model'!$I$72,($B$18-2000)+($G71-AD$1),0),IF($B$3="pm",$H71*(1-EXP(-0.05599*(AD$1-$G71)))*OFFSET('Piston Model'!$I$72,($B$18-2000)+($G71-AD$1),0),"Wrong Code in B3"))),IF($B$3="em",$H71*OFFSET('Exponential Model'!$I$72,($B$18-2000)+($G71-AD$1),0),IF($B$3="dm",$H71*OFFSET('Dispersion Model'!$I$72,($B$18-2000)+($G71-AD$1),0),IF($B$3="pm",$H71*OFFSET('Piston Model'!$I$72,($B$18-2000)+($G71-AD$1),0),"Wrong Code in B3")))),0)</f>
        <v>0</v>
      </c>
      <c r="AE71">
        <f ca="1">IF(AE$1&gt;$G71,IF($B$15="he",IF($B$3="em",$H71*(1-EXP(-0.05599*(AE$1-$G71)))*OFFSET('Exponential Model'!$I$72,($B$18-2000)+($G71-AE$1),0),IF($B$3="dm",$H71*(1-EXP(-0.05599*(AE$1-$G71)))*OFFSET('Dispersion Model'!$I$72,($B$18-2000)+($G71-AE$1),0),IF($B$3="pm",$H71*(1-EXP(-0.05599*(AE$1-$G71)))*OFFSET('Piston Model'!$I$72,($B$18-2000)+($G71-AE$1),0),"Wrong Code in B3"))),IF($B$3="em",$H71*OFFSET('Exponential Model'!$I$72,($B$18-2000)+($G71-AE$1),0),IF($B$3="dm",$H71*OFFSET('Dispersion Model'!$I$72,($B$18-2000)+($G71-AE$1),0),IF($B$3="pm",$H71*OFFSET('Piston Model'!$I$72,($B$18-2000)+($G71-AE$1),0),"Wrong Code in B3")))),0)</f>
        <v>0</v>
      </c>
      <c r="AF71">
        <f ca="1">IF(AF$1&gt;$G71,IF($B$15="he",IF($B$3="em",$H71*(1-EXP(-0.05599*(AF$1-$G71)))*OFFSET('Exponential Model'!$I$72,($B$18-2000)+($G71-AF$1),0),IF($B$3="dm",$H71*(1-EXP(-0.05599*(AF$1-$G71)))*OFFSET('Dispersion Model'!$I$72,($B$18-2000)+($G71-AF$1),0),IF($B$3="pm",$H71*(1-EXP(-0.05599*(AF$1-$G71)))*OFFSET('Piston Model'!$I$72,($B$18-2000)+($G71-AF$1),0),"Wrong Code in B3"))),IF($B$3="em",$H71*OFFSET('Exponential Model'!$I$72,($B$18-2000)+($G71-AF$1),0),IF($B$3="dm",$H71*OFFSET('Dispersion Model'!$I$72,($B$18-2000)+($G71-AF$1),0),IF($B$3="pm",$H71*OFFSET('Piston Model'!$I$72,($B$18-2000)+($G71-AF$1),0),"Wrong Code in B3")))),0)</f>
        <v>0</v>
      </c>
      <c r="AG71">
        <f ca="1">IF(AG$1&gt;$G71,IF($B$15="he",IF($B$3="em",$H71*(1-EXP(-0.05599*(AG$1-$G71)))*OFFSET('Exponential Model'!$I$72,($B$18-2000)+($G71-AG$1),0),IF($B$3="dm",$H71*(1-EXP(-0.05599*(AG$1-$G71)))*OFFSET('Dispersion Model'!$I$72,($B$18-2000)+($G71-AG$1),0),IF($B$3="pm",$H71*(1-EXP(-0.05599*(AG$1-$G71)))*OFFSET('Piston Model'!$I$72,($B$18-2000)+($G71-AG$1),0),"Wrong Code in B3"))),IF($B$3="em",$H71*OFFSET('Exponential Model'!$I$72,($B$18-2000)+($G71-AG$1),0),IF($B$3="dm",$H71*OFFSET('Dispersion Model'!$I$72,($B$18-2000)+($G71-AG$1),0),IF($B$3="pm",$H71*OFFSET('Piston Model'!$I$72,($B$18-2000)+($G71-AG$1),0),"Wrong Code in B3")))),0)</f>
        <v>0</v>
      </c>
      <c r="AH71">
        <f ca="1">IF(AH$1&gt;$G71,IF($B$15="he",IF($B$3="em",$H71*(1-EXP(-0.05599*(AH$1-$G71)))*OFFSET('Exponential Model'!$I$72,($B$18-2000)+($G71-AH$1),0),IF($B$3="dm",$H71*(1-EXP(-0.05599*(AH$1-$G71)))*OFFSET('Dispersion Model'!$I$72,($B$18-2000)+($G71-AH$1),0),IF($B$3="pm",$H71*(1-EXP(-0.05599*(AH$1-$G71)))*OFFSET('Piston Model'!$I$72,($B$18-2000)+($G71-AH$1),0),"Wrong Code in B3"))),IF($B$3="em",$H71*OFFSET('Exponential Model'!$I$72,($B$18-2000)+($G71-AH$1),0),IF($B$3="dm",$H71*OFFSET('Dispersion Model'!$I$72,($B$18-2000)+($G71-AH$1),0),IF($B$3="pm",$H71*OFFSET('Piston Model'!$I$72,($B$18-2000)+($G71-AH$1),0),"Wrong Code in B3")))),0)</f>
        <v>0</v>
      </c>
      <c r="AI71">
        <f ca="1">IF(AI$1&gt;$G71,IF($B$15="he",IF($B$3="em",$H71*(1-EXP(-0.05599*(AI$1-$G71)))*OFFSET('Exponential Model'!$I$72,($B$18-2000)+($G71-AI$1),0),IF($B$3="dm",$H71*(1-EXP(-0.05599*(AI$1-$G71)))*OFFSET('Dispersion Model'!$I$72,($B$18-2000)+($G71-AI$1),0),IF($B$3="pm",$H71*(1-EXP(-0.05599*(AI$1-$G71)))*OFFSET('Piston Model'!$I$72,($B$18-2000)+($G71-AI$1),0),"Wrong Code in B3"))),IF($B$3="em",$H71*OFFSET('Exponential Model'!$I$72,($B$18-2000)+($G71-AI$1),0),IF($B$3="dm",$H71*OFFSET('Dispersion Model'!$I$72,($B$18-2000)+($G71-AI$1),0),IF($B$3="pm",$H71*OFFSET('Piston Model'!$I$72,($B$18-2000)+($G71-AI$1),0),"Wrong Code in B3")))),0)</f>
        <v>0</v>
      </c>
      <c r="AJ71">
        <f ca="1">IF(AJ$1&gt;$G71,IF($B$15="he",IF($B$3="em",$H71*(1-EXP(-0.05599*(AJ$1-$G71)))*OFFSET('Exponential Model'!$I$72,($B$18-2000)+($G71-AJ$1),0),IF($B$3="dm",$H71*(1-EXP(-0.05599*(AJ$1-$G71)))*OFFSET('Dispersion Model'!$I$72,($B$18-2000)+($G71-AJ$1),0),IF($B$3="pm",$H71*(1-EXP(-0.05599*(AJ$1-$G71)))*OFFSET('Piston Model'!$I$72,($B$18-2000)+($G71-AJ$1),0),"Wrong Code in B3"))),IF($B$3="em",$H71*OFFSET('Exponential Model'!$I$72,($B$18-2000)+($G71-AJ$1),0),IF($B$3="dm",$H71*OFFSET('Dispersion Model'!$I$72,($B$18-2000)+($G71-AJ$1),0),IF($B$3="pm",$H71*OFFSET('Piston Model'!$I$72,($B$18-2000)+($G71-AJ$1),0),"Wrong Code in B3")))),0)</f>
        <v>0</v>
      </c>
      <c r="AK71">
        <f ca="1">IF(AK$1&gt;$G71,IF($B$15="he",IF($B$3="em",$H71*(1-EXP(-0.05599*(AK$1-$G71)))*OFFSET('Exponential Model'!$I$72,($B$18-2000)+($G71-AK$1),0),IF($B$3="dm",$H71*(1-EXP(-0.05599*(AK$1-$G71)))*OFFSET('Dispersion Model'!$I$72,($B$18-2000)+($G71-AK$1),0),IF($B$3="pm",$H71*(1-EXP(-0.05599*(AK$1-$G71)))*OFFSET('Piston Model'!$I$72,($B$18-2000)+($G71-AK$1),0),"Wrong Code in B3"))),IF($B$3="em",$H71*OFFSET('Exponential Model'!$I$72,($B$18-2000)+($G71-AK$1),0),IF($B$3="dm",$H71*OFFSET('Dispersion Model'!$I$72,($B$18-2000)+($G71-AK$1),0),IF($B$3="pm",$H71*OFFSET('Piston Model'!$I$72,($B$18-2000)+($G71-AK$1),0),"Wrong Code in B3")))),0)</f>
        <v>0</v>
      </c>
      <c r="AL71">
        <f ca="1">IF(AL$1&gt;$G71,IF($B$15="he",IF($B$3="em",$H71*(1-EXP(-0.05599*(AL$1-$G71)))*OFFSET('Exponential Model'!$I$72,($B$18-2000)+($G71-AL$1),0),IF($B$3="dm",$H71*(1-EXP(-0.05599*(AL$1-$G71)))*OFFSET('Dispersion Model'!$I$72,($B$18-2000)+($G71-AL$1),0),IF($B$3="pm",$H71*(1-EXP(-0.05599*(AL$1-$G71)))*OFFSET('Piston Model'!$I$72,($B$18-2000)+($G71-AL$1),0),"Wrong Code in B3"))),IF($B$3="em",$H71*OFFSET('Exponential Model'!$I$72,($B$18-2000)+($G71-AL$1),0),IF($B$3="dm",$H71*OFFSET('Dispersion Model'!$I$72,($B$18-2000)+($G71-AL$1),0),IF($B$3="pm",$H71*OFFSET('Piston Model'!$I$72,($B$18-2000)+($G71-AL$1),0),"Wrong Code in B3")))),0)</f>
        <v>0</v>
      </c>
      <c r="AM71">
        <f ca="1">IF(AM$1&gt;$G71,IF($B$15="he",IF($B$3="em",$H71*(1-EXP(-0.05599*(AM$1-$G71)))*OFFSET('Exponential Model'!$I$72,($B$18-2000)+($G71-AM$1),0),IF($B$3="dm",$H71*(1-EXP(-0.05599*(AM$1-$G71)))*OFFSET('Dispersion Model'!$I$72,($B$18-2000)+($G71-AM$1),0),IF($B$3="pm",$H71*(1-EXP(-0.05599*(AM$1-$G71)))*OFFSET('Piston Model'!$I$72,($B$18-2000)+($G71-AM$1),0),"Wrong Code in B3"))),IF($B$3="em",$H71*OFFSET('Exponential Model'!$I$72,($B$18-2000)+($G71-AM$1),0),IF($B$3="dm",$H71*OFFSET('Dispersion Model'!$I$72,($B$18-2000)+($G71-AM$1),0),IF($B$3="pm",$H71*OFFSET('Piston Model'!$I$72,($B$18-2000)+($G71-AM$1),0),"Wrong Code in B3")))),0)</f>
        <v>0</v>
      </c>
      <c r="AN71">
        <f ca="1">IF(AN$1&gt;$G71,IF($B$15="he",IF($B$3="em",$H71*(1-EXP(-0.05599*(AN$1-$G71)))*OFFSET('Exponential Model'!$I$72,($B$18-2000)+($G71-AN$1),0),IF($B$3="dm",$H71*(1-EXP(-0.05599*(AN$1-$G71)))*OFFSET('Dispersion Model'!$I$72,($B$18-2000)+($G71-AN$1),0),IF($B$3="pm",$H71*(1-EXP(-0.05599*(AN$1-$G71)))*OFFSET('Piston Model'!$I$72,($B$18-2000)+($G71-AN$1),0),"Wrong Code in B3"))),IF($B$3="em",$H71*OFFSET('Exponential Model'!$I$72,($B$18-2000)+($G71-AN$1),0),IF($B$3="dm",$H71*OFFSET('Dispersion Model'!$I$72,($B$18-2000)+($G71-AN$1),0),IF($B$3="pm",$H71*OFFSET('Piston Model'!$I$72,($B$18-2000)+($G71-AN$1),0),"Wrong Code in B3")))),0)</f>
        <v>0</v>
      </c>
      <c r="AO71">
        <f ca="1">IF(AO$1&gt;$G71,IF($B$15="he",IF($B$3="em",$H71*(1-EXP(-0.05599*(AO$1-$G71)))*OFFSET('Exponential Model'!$I$72,($B$18-2000)+($G71-AO$1),0),IF($B$3="dm",$H71*(1-EXP(-0.05599*(AO$1-$G71)))*OFFSET('Dispersion Model'!$I$72,($B$18-2000)+($G71-AO$1),0),IF($B$3="pm",$H71*(1-EXP(-0.05599*(AO$1-$G71)))*OFFSET('Piston Model'!$I$72,($B$18-2000)+($G71-AO$1),0),"Wrong Code in B3"))),IF($B$3="em",$H71*OFFSET('Exponential Model'!$I$72,($B$18-2000)+($G71-AO$1),0),IF($B$3="dm",$H71*OFFSET('Dispersion Model'!$I$72,($B$18-2000)+($G71-AO$1),0),IF($B$3="pm",$H71*OFFSET('Piston Model'!$I$72,($B$18-2000)+($G71-AO$1),0),"Wrong Code in B3")))),0)</f>
        <v>0</v>
      </c>
      <c r="AP71">
        <f ca="1">IF(AP$1&gt;$G71,IF($B$15="he",IF($B$3="em",$H71*(1-EXP(-0.05599*(AP$1-$G71)))*OFFSET('Exponential Model'!$I$72,($B$18-2000)+($G71-AP$1),0),IF($B$3="dm",$H71*(1-EXP(-0.05599*(AP$1-$G71)))*OFFSET('Dispersion Model'!$I$72,($B$18-2000)+($G71-AP$1),0),IF($B$3="pm",$H71*(1-EXP(-0.05599*(AP$1-$G71)))*OFFSET('Piston Model'!$I$72,($B$18-2000)+($G71-AP$1),0),"Wrong Code in B3"))),IF($B$3="em",$H71*OFFSET('Exponential Model'!$I$72,($B$18-2000)+($G71-AP$1),0),IF($B$3="dm",$H71*OFFSET('Dispersion Model'!$I$72,($B$18-2000)+($G71-AP$1),0),IF($B$3="pm",$H71*OFFSET('Piston Model'!$I$72,($B$18-2000)+($G71-AP$1),0),"Wrong Code in B3")))),0)</f>
        <v>0</v>
      </c>
      <c r="AQ71">
        <f ca="1">IF(AQ$1&gt;$G71,IF($B$15="he",IF($B$3="em",$H71*(1-EXP(-0.05599*(AQ$1-$G71)))*OFFSET('Exponential Model'!$I$72,($B$18-2000)+($G71-AQ$1),0),IF($B$3="dm",$H71*(1-EXP(-0.05599*(AQ$1-$G71)))*OFFSET('Dispersion Model'!$I$72,($B$18-2000)+($G71-AQ$1),0),IF($B$3="pm",$H71*(1-EXP(-0.05599*(AQ$1-$G71)))*OFFSET('Piston Model'!$I$72,($B$18-2000)+($G71-AQ$1),0),"Wrong Code in B3"))),IF($B$3="em",$H71*OFFSET('Exponential Model'!$I$72,($B$18-2000)+($G71-AQ$1),0),IF($B$3="dm",$H71*OFFSET('Dispersion Model'!$I$72,($B$18-2000)+($G71-AQ$1),0),IF($B$3="pm",$H71*OFFSET('Piston Model'!$I$72,($B$18-2000)+($G71-AQ$1),0),"Wrong Code in B3")))),0)</f>
        <v>0</v>
      </c>
      <c r="AR71">
        <f ca="1">IF(AR$1&gt;$G71,IF($B$15="he",IF($B$3="em",$H71*(1-EXP(-0.05599*(AR$1-$G71)))*OFFSET('Exponential Model'!$I$72,($B$18-2000)+($G71-AR$1),0),IF($B$3="dm",$H71*(1-EXP(-0.05599*(AR$1-$G71)))*OFFSET('Dispersion Model'!$I$72,($B$18-2000)+($G71-AR$1),0),IF($B$3="pm",$H71*(1-EXP(-0.05599*(AR$1-$G71)))*OFFSET('Piston Model'!$I$72,($B$18-2000)+($G71-AR$1),0),"Wrong Code in B3"))),IF($B$3="em",$H71*OFFSET('Exponential Model'!$I$72,($B$18-2000)+($G71-AR$1),0),IF($B$3="dm",$H71*OFFSET('Dispersion Model'!$I$72,($B$18-2000)+($G71-AR$1),0),IF($B$3="pm",$H71*OFFSET('Piston Model'!$I$72,($B$18-2000)+($G71-AR$1),0),"Wrong Code in B3")))),0)</f>
        <v>0</v>
      </c>
      <c r="AS71">
        <f ca="1">IF(AS$1&gt;$G71,IF($B$15="he",IF($B$3="em",$H71*(1-EXP(-0.05599*(AS$1-$G71)))*OFFSET('Exponential Model'!$I$72,($B$18-2000)+($G71-AS$1),0),IF($B$3="dm",$H71*(1-EXP(-0.05599*(AS$1-$G71)))*OFFSET('Dispersion Model'!$I$72,($B$18-2000)+($G71-AS$1),0),IF($B$3="pm",$H71*(1-EXP(-0.05599*(AS$1-$G71)))*OFFSET('Piston Model'!$I$72,($B$18-2000)+($G71-AS$1),0),"Wrong Code in B3"))),IF($B$3="em",$H71*OFFSET('Exponential Model'!$I$72,($B$18-2000)+($G71-AS$1),0),IF($B$3="dm",$H71*OFFSET('Dispersion Model'!$I$72,($B$18-2000)+($G71-AS$1),0),IF($B$3="pm",$H71*OFFSET('Piston Model'!$I$72,($B$18-2000)+($G71-AS$1),0),"Wrong Code in B3")))),0)</f>
        <v>0</v>
      </c>
      <c r="AT71">
        <f ca="1">IF(AT$1&gt;$G71,IF($B$15="he",IF($B$3="em",$H71*(1-EXP(-0.05599*(AT$1-$G71)))*OFFSET('Exponential Model'!$I$72,($B$18-2000)+($G71-AT$1),0),IF($B$3="dm",$H71*(1-EXP(-0.05599*(AT$1-$G71)))*OFFSET('Dispersion Model'!$I$72,($B$18-2000)+($G71-AT$1),0),IF($B$3="pm",$H71*(1-EXP(-0.05599*(AT$1-$G71)))*OFFSET('Piston Model'!$I$72,($B$18-2000)+($G71-AT$1),0),"Wrong Code in B3"))),IF($B$3="em",$H71*OFFSET('Exponential Model'!$I$72,($B$18-2000)+($G71-AT$1),0),IF($B$3="dm",$H71*OFFSET('Dispersion Model'!$I$72,($B$18-2000)+($G71-AT$1),0),IF($B$3="pm",$H71*OFFSET('Piston Model'!$I$72,($B$18-2000)+($G71-AT$1),0),"Wrong Code in B3")))),0)</f>
        <v>0</v>
      </c>
      <c r="AU71">
        <f ca="1">IF(AU$1&gt;$G71,IF($B$15="he",IF($B$3="em",$H71*(1-EXP(-0.05599*(AU$1-$G71)))*OFFSET('Exponential Model'!$I$72,($B$18-2000)+($G71-AU$1),0),IF($B$3="dm",$H71*(1-EXP(-0.05599*(AU$1-$G71)))*OFFSET('Dispersion Model'!$I$72,($B$18-2000)+($G71-AU$1),0),IF($B$3="pm",$H71*(1-EXP(-0.05599*(AU$1-$G71)))*OFFSET('Piston Model'!$I$72,($B$18-2000)+($G71-AU$1),0),"Wrong Code in B3"))),IF($B$3="em",$H71*OFFSET('Exponential Model'!$I$72,($B$18-2000)+($G71-AU$1),0),IF($B$3="dm",$H71*OFFSET('Dispersion Model'!$I$72,($B$18-2000)+($G71-AU$1),0),IF($B$3="pm",$H71*OFFSET('Piston Model'!$I$72,($B$18-2000)+($G71-AU$1),0),"Wrong Code in B3")))),0)</f>
        <v>0</v>
      </c>
      <c r="AV71">
        <f ca="1">IF(AV$1&gt;$G71,IF($B$15="he",IF($B$3="em",$H71*(1-EXP(-0.05599*(AV$1-$G71)))*OFFSET('Exponential Model'!$I$72,($B$18-2000)+($G71-AV$1),0),IF($B$3="dm",$H71*(1-EXP(-0.05599*(AV$1-$G71)))*OFFSET('Dispersion Model'!$I$72,($B$18-2000)+($G71-AV$1),0),IF($B$3="pm",$H71*(1-EXP(-0.05599*(AV$1-$G71)))*OFFSET('Piston Model'!$I$72,($B$18-2000)+($G71-AV$1),0),"Wrong Code in B3"))),IF($B$3="em",$H71*OFFSET('Exponential Model'!$I$72,($B$18-2000)+($G71-AV$1),0),IF($B$3="dm",$H71*OFFSET('Dispersion Model'!$I$72,($B$18-2000)+($G71-AV$1),0),IF($B$3="pm",$H71*OFFSET('Piston Model'!$I$72,($B$18-2000)+($G71-AV$1),0),"Wrong Code in B3")))),0)</f>
        <v>0</v>
      </c>
      <c r="AW71">
        <f ca="1">IF(AW$1&gt;$G71,IF($B$15="he",IF($B$3="em",$H71*(1-EXP(-0.05599*(AW$1-$G71)))*OFFSET('Exponential Model'!$I$72,($B$18-2000)+($G71-AW$1),0),IF($B$3="dm",$H71*(1-EXP(-0.05599*(AW$1-$G71)))*OFFSET('Dispersion Model'!$I$72,($B$18-2000)+($G71-AW$1),0),IF($B$3="pm",$H71*(1-EXP(-0.05599*(AW$1-$G71)))*OFFSET('Piston Model'!$I$72,($B$18-2000)+($G71-AW$1),0),"Wrong Code in B3"))),IF($B$3="em",$H71*OFFSET('Exponential Model'!$I$72,($B$18-2000)+($G71-AW$1),0),IF($B$3="dm",$H71*OFFSET('Dispersion Model'!$I$72,($B$18-2000)+($G71-AW$1),0),IF($B$3="pm",$H71*OFFSET('Piston Model'!$I$72,($B$18-2000)+($G71-AW$1),0),"Wrong Code in B3")))),0)</f>
        <v>0</v>
      </c>
      <c r="AX71">
        <f ca="1">IF(AX$1&gt;$G71,IF($B$15="he",IF($B$3="em",$H71*(1-EXP(-0.05599*(AX$1-$G71)))*OFFSET('Exponential Model'!$I$72,($B$18-2000)+($G71-AX$1),0),IF($B$3="dm",$H71*(1-EXP(-0.05599*(AX$1-$G71)))*OFFSET('Dispersion Model'!$I$72,($B$18-2000)+($G71-AX$1),0),IF($B$3="pm",$H71*(1-EXP(-0.05599*(AX$1-$G71)))*OFFSET('Piston Model'!$I$72,($B$18-2000)+($G71-AX$1),0),"Wrong Code in B3"))),IF($B$3="em",$H71*OFFSET('Exponential Model'!$I$72,($B$18-2000)+($G71-AX$1),0),IF($B$3="dm",$H71*OFFSET('Dispersion Model'!$I$72,($B$18-2000)+($G71-AX$1),0),IF($B$3="pm",$H71*OFFSET('Piston Model'!$I$72,($B$18-2000)+($G71-AX$1),0),"Wrong Code in B3")))),0)</f>
        <v>0</v>
      </c>
      <c r="AY71">
        <f ca="1">IF(AY$1&gt;$G71,IF($B$15="he",IF($B$3="em",$H71*(1-EXP(-0.05599*(AY$1-$G71)))*OFFSET('Exponential Model'!$I$72,($B$18-2000)+($G71-AY$1),0),IF($B$3="dm",$H71*(1-EXP(-0.05599*(AY$1-$G71)))*OFFSET('Dispersion Model'!$I$72,($B$18-2000)+($G71-AY$1),0),IF($B$3="pm",$H71*(1-EXP(-0.05599*(AY$1-$G71)))*OFFSET('Piston Model'!$I$72,($B$18-2000)+($G71-AY$1),0),"Wrong Code in B3"))),IF($B$3="em",$H71*OFFSET('Exponential Model'!$I$72,($B$18-2000)+($G71-AY$1),0),IF($B$3="dm",$H71*OFFSET('Dispersion Model'!$I$72,($B$18-2000)+($G71-AY$1),0),IF($B$3="pm",$H71*OFFSET('Piston Model'!$I$72,($B$18-2000)+($G71-AY$1),0),"Wrong Code in B3")))),0)</f>
        <v>0</v>
      </c>
      <c r="AZ71">
        <f ca="1">IF(AZ$1&gt;$G71,IF($B$15="he",IF($B$3="em",$H71*(1-EXP(-0.05599*(AZ$1-$G71)))*OFFSET('Exponential Model'!$I$72,($B$18-2000)+($G71-AZ$1),0),IF($B$3="dm",$H71*(1-EXP(-0.05599*(AZ$1-$G71)))*OFFSET('Dispersion Model'!$I$72,($B$18-2000)+($G71-AZ$1),0),IF($B$3="pm",$H71*(1-EXP(-0.05599*(AZ$1-$G71)))*OFFSET('Piston Model'!$I$72,($B$18-2000)+($G71-AZ$1),0),"Wrong Code in B3"))),IF($B$3="em",$H71*OFFSET('Exponential Model'!$I$72,($B$18-2000)+($G71-AZ$1),0),IF($B$3="dm",$H71*OFFSET('Dispersion Model'!$I$72,($B$18-2000)+($G71-AZ$1),0),IF($B$3="pm",$H71*OFFSET('Piston Model'!$I$72,($B$18-2000)+($G71-AZ$1),0),"Wrong Code in B3")))),0)</f>
        <v>0</v>
      </c>
      <c r="BA71">
        <f ca="1">IF(BA$1&gt;$G71,IF($B$15="he",IF($B$3="em",$H71*(1-EXP(-0.05599*(BA$1-$G71)))*OFFSET('Exponential Model'!$I$72,($B$18-2000)+($G71-BA$1),0),IF($B$3="dm",$H71*(1-EXP(-0.05599*(BA$1-$G71)))*OFFSET('Dispersion Model'!$I$72,($B$18-2000)+($G71-BA$1),0),IF($B$3="pm",$H71*(1-EXP(-0.05599*(BA$1-$G71)))*OFFSET('Piston Model'!$I$72,($B$18-2000)+($G71-BA$1),0),"Wrong Code in B3"))),IF($B$3="em",$H71*OFFSET('Exponential Model'!$I$72,($B$18-2000)+($G71-BA$1),0),IF($B$3="dm",$H71*OFFSET('Dispersion Model'!$I$72,($B$18-2000)+($G71-BA$1),0),IF($B$3="pm",$H71*OFFSET('Piston Model'!$I$72,($B$18-2000)+($G71-BA$1),0),"Wrong Code in B3")))),0)</f>
        <v>0</v>
      </c>
      <c r="BB71">
        <f ca="1">IF(BB$1&gt;$G71,IF($B$15="he",IF($B$3="em",$H71*(1-EXP(-0.05599*(BB$1-$G71)))*OFFSET('Exponential Model'!$I$72,($B$18-2000)+($G71-BB$1),0),IF($B$3="dm",$H71*(1-EXP(-0.05599*(BB$1-$G71)))*OFFSET('Dispersion Model'!$I$72,($B$18-2000)+($G71-BB$1),0),IF($B$3="pm",$H71*(1-EXP(-0.05599*(BB$1-$G71)))*OFFSET('Piston Model'!$I$72,($B$18-2000)+($G71-BB$1),0),"Wrong Code in B3"))),IF($B$3="em",$H71*OFFSET('Exponential Model'!$I$72,($B$18-2000)+($G71-BB$1),0),IF($B$3="dm",$H71*OFFSET('Dispersion Model'!$I$72,($B$18-2000)+($G71-BB$1),0),IF($B$3="pm",$H71*OFFSET('Piston Model'!$I$72,($B$18-2000)+($G71-BB$1),0),"Wrong Code in B3")))),0)</f>
        <v>0</v>
      </c>
      <c r="BC71">
        <f ca="1">IF(BC$1&gt;$G71,IF($B$15="he",IF($B$3="em",$H71*(1-EXP(-0.05599*(BC$1-$G71)))*OFFSET('Exponential Model'!$I$72,($B$18-2000)+($G71-BC$1),0),IF($B$3="dm",$H71*(1-EXP(-0.05599*(BC$1-$G71)))*OFFSET('Dispersion Model'!$I$72,($B$18-2000)+($G71-BC$1),0),IF($B$3="pm",$H71*(1-EXP(-0.05599*(BC$1-$G71)))*OFFSET('Piston Model'!$I$72,($B$18-2000)+($G71-BC$1),0),"Wrong Code in B3"))),IF($B$3="em",$H71*OFFSET('Exponential Model'!$I$72,($B$18-2000)+($G71-BC$1),0),IF($B$3="dm",$H71*OFFSET('Dispersion Model'!$I$72,($B$18-2000)+($G71-BC$1),0),IF($B$3="pm",$H71*OFFSET('Piston Model'!$I$72,($B$18-2000)+($G71-BC$1),0),"Wrong Code in B3")))),0)</f>
        <v>0</v>
      </c>
      <c r="BD71">
        <f ca="1">IF(BD$1&gt;$G71,IF($B$15="he",IF($B$3="em",$H71*(1-EXP(-0.05599*(BD$1-$G71)))*OFFSET('Exponential Model'!$I$72,($B$18-2000)+($G71-BD$1),0),IF($B$3="dm",$H71*(1-EXP(-0.05599*(BD$1-$G71)))*OFFSET('Dispersion Model'!$I$72,($B$18-2000)+($G71-BD$1),0),IF($B$3="pm",$H71*(1-EXP(-0.05599*(BD$1-$G71)))*OFFSET('Piston Model'!$I$72,($B$18-2000)+($G71-BD$1),0),"Wrong Code in B3"))),IF($B$3="em",$H71*OFFSET('Exponential Model'!$I$72,($B$18-2000)+($G71-BD$1),0),IF($B$3="dm",$H71*OFFSET('Dispersion Model'!$I$72,($B$18-2000)+($G71-BD$1),0),IF($B$3="pm",$H71*OFFSET('Piston Model'!$I$72,($B$18-2000)+($G71-BD$1),0),"Wrong Code in B3")))),0)</f>
        <v>0</v>
      </c>
      <c r="BE71">
        <f ca="1">IF(BE$1&gt;$G71,IF($B$15="he",IF($B$3="em",$H71*(1-EXP(-0.05599*(BE$1-$G71)))*OFFSET('Exponential Model'!$I$72,($B$18-2000)+($G71-BE$1),0),IF($B$3="dm",$H71*(1-EXP(-0.05599*(BE$1-$G71)))*OFFSET('Dispersion Model'!$I$72,($B$18-2000)+($G71-BE$1),0),IF($B$3="pm",$H71*(1-EXP(-0.05599*(BE$1-$G71)))*OFFSET('Piston Model'!$I$72,($B$18-2000)+($G71-BE$1),0),"Wrong Code in B3"))),IF($B$3="em",$H71*OFFSET('Exponential Model'!$I$72,($B$18-2000)+($G71-BE$1),0),IF($B$3="dm",$H71*OFFSET('Dispersion Model'!$I$72,($B$18-2000)+($G71-BE$1),0),IF($B$3="pm",$H71*OFFSET('Piston Model'!$I$72,($B$18-2000)+($G71-BE$1),0),"Wrong Code in B3")))),0)</f>
        <v>0</v>
      </c>
      <c r="BF71">
        <f ca="1">IF(BF$1&gt;$G71,IF($B$15="he",IF($B$3="em",$H71*(1-EXP(-0.05599*(BF$1-$G71)))*OFFSET('Exponential Model'!$I$72,($B$18-2000)+($G71-BF$1),0),IF($B$3="dm",$H71*(1-EXP(-0.05599*(BF$1-$G71)))*OFFSET('Dispersion Model'!$I$72,($B$18-2000)+($G71-BF$1),0),IF($B$3="pm",$H71*(1-EXP(-0.05599*(BF$1-$G71)))*OFFSET('Piston Model'!$I$72,($B$18-2000)+($G71-BF$1),0),"Wrong Code in B3"))),IF($B$3="em",$H71*OFFSET('Exponential Model'!$I$72,($B$18-2000)+($G71-BF$1),0),IF($B$3="dm",$H71*OFFSET('Dispersion Model'!$I$72,($B$18-2000)+($G71-BF$1),0),IF($B$3="pm",$H71*OFFSET('Piston Model'!$I$72,($B$18-2000)+($G71-BF$1),0),"Wrong Code in B3")))),0)</f>
        <v>0</v>
      </c>
      <c r="BG71">
        <f ca="1">IF(BG$1&gt;$G71,IF($B$15="he",IF($B$3="em",$H71*(1-EXP(-0.05599*(BG$1-$G71)))*OFFSET('Exponential Model'!$I$72,($B$18-2000)+($G71-BG$1),0),IF($B$3="dm",$H71*(1-EXP(-0.05599*(BG$1-$G71)))*OFFSET('Dispersion Model'!$I$72,($B$18-2000)+($G71-BG$1),0),IF($B$3="pm",$H71*(1-EXP(-0.05599*(BG$1-$G71)))*OFFSET('Piston Model'!$I$72,($B$18-2000)+($G71-BG$1),0),"Wrong Code in B3"))),IF($B$3="em",$H71*OFFSET('Exponential Model'!$I$72,($B$18-2000)+($G71-BG$1),0),IF($B$3="dm",$H71*OFFSET('Dispersion Model'!$I$72,($B$18-2000)+($G71-BG$1),0),IF($B$3="pm",$H71*OFFSET('Piston Model'!$I$72,($B$18-2000)+($G71-BG$1),0),"Wrong Code in B3")))),0)</f>
        <v>0</v>
      </c>
    </row>
    <row r="72" spans="7:59" x14ac:dyDescent="0.15">
      <c r="G72">
        <v>2000</v>
      </c>
      <c r="H72">
        <f>IF($B$15="tr",'Tritium Input'!H81,IF($B$15="cfc",'CFC Input'!H81,IF($B$15="kr",'85Kr Input'!H81,IF($B$15="he",'Tritium Input'!H81,"Wrong Code in B12!"))))</f>
        <v>540</v>
      </c>
      <c r="I72">
        <f ca="1">IF(I$1&gt;$G72,IF($B$15="he",IF($B$3="em",$H72*(1-EXP(-0.05599*(I$1-$G72)))*OFFSET('Exponential Model'!$I$72,($B$18-2000)+($G72-I$1),0),IF($B$3="dm",$H72*(1-EXP(-0.05599*(I$1-$G72)))*OFFSET('Dispersion Model'!$I$72,($B$18-2000)+($G72-I$1),0),IF($B$3="pm",$H72*(1-EXP(-0.05599*(I$1-$G72)))*OFFSET('Piston Model'!$I$72,($B$18-2000)+($G72-I$1),0),"Wrong Code in B3"))),IF($B$3="em",$H72*OFFSET('Exponential Model'!$I$72,($B$18-2000)+($G72-I$1),0),IF($B$3="dm",$H72*OFFSET('Dispersion Model'!$I$72,($B$18-2000)+($G72-I$1),0),IF($B$3="pm",$H72*OFFSET('Piston Model'!$I$72,($B$18-2000)+($G72-I$1),0),"Wrong Code in B3")))),0)</f>
        <v>0</v>
      </c>
      <c r="J72">
        <f ca="1">IF(J$1&gt;$G72,IF($B$15="he",IF($B$3="em",$H72*(1-EXP(-0.05599*(J$1-$G72)))*OFFSET('Exponential Model'!$I$72,($B$18-2000)+($G72-J$1),0),IF($B$3="dm",$H72*(1-EXP(-0.05599*(J$1-$G72)))*OFFSET('Dispersion Model'!$I$72,($B$18-2000)+($G72-J$1),0),IF($B$3="pm",$H72*(1-EXP(-0.05599*(J$1-$G72)))*OFFSET('Piston Model'!$I$72,($B$18-2000)+($G72-J$1),0),"Wrong Code in B3"))),IF($B$3="em",$H72*OFFSET('Exponential Model'!$I$72,($B$18-2000)+($G72-J$1),0),IF($B$3="dm",$H72*OFFSET('Dispersion Model'!$I$72,($B$18-2000)+($G72-J$1),0),IF($B$3="pm",$H72*OFFSET('Piston Model'!$I$72,($B$18-2000)+($G72-J$1),0),"Wrong Code in B3")))),0)</f>
        <v>0</v>
      </c>
      <c r="K72">
        <f ca="1">IF(K$1&gt;$G72,IF($B$15="he",IF($B$3="em",$H72*(1-EXP(-0.05599*(K$1-$G72)))*OFFSET('Exponential Model'!$I$72,($B$18-2000)+($G72-K$1),0),IF($B$3="dm",$H72*(1-EXP(-0.05599*(K$1-$G72)))*OFFSET('Dispersion Model'!$I$72,($B$18-2000)+($G72-K$1),0),IF($B$3="pm",$H72*(1-EXP(-0.05599*(K$1-$G72)))*OFFSET('Piston Model'!$I$72,($B$18-2000)+($G72-K$1),0),"Wrong Code in B3"))),IF($B$3="em",$H72*OFFSET('Exponential Model'!$I$72,($B$18-2000)+($G72-K$1),0),IF($B$3="dm",$H72*OFFSET('Dispersion Model'!$I$72,($B$18-2000)+($G72-K$1),0),IF($B$3="pm",$H72*OFFSET('Piston Model'!$I$72,($B$18-2000)+($G72-K$1),0),"Wrong Code in B3")))),0)</f>
        <v>0</v>
      </c>
      <c r="L72">
        <f ca="1">IF(L$1&gt;$G72,IF($B$15="he",IF($B$3="em",$H72*(1-EXP(-0.05599*(L$1-$G72)))*OFFSET('Exponential Model'!$I$72,($B$18-2000)+($G72-L$1),0),IF($B$3="dm",$H72*(1-EXP(-0.05599*(L$1-$G72)))*OFFSET('Dispersion Model'!$I$72,($B$18-2000)+($G72-L$1),0),IF($B$3="pm",$H72*(1-EXP(-0.05599*(L$1-$G72)))*OFFSET('Piston Model'!$I$72,($B$18-2000)+($G72-L$1),0),"Wrong Code in B3"))),IF($B$3="em",$H72*OFFSET('Exponential Model'!$I$72,($B$18-2000)+($G72-L$1),0),IF($B$3="dm",$H72*OFFSET('Dispersion Model'!$I$72,($B$18-2000)+($G72-L$1),0),IF($B$3="pm",$H72*OFFSET('Piston Model'!$I$72,($B$18-2000)+($G72-L$1),0),"Wrong Code in B3")))),0)</f>
        <v>0</v>
      </c>
      <c r="M72">
        <f ca="1">IF(M$1&gt;$G72,IF($B$15="he",IF($B$3="em",$H72*(1-EXP(-0.05599*(M$1-$G72)))*OFFSET('Exponential Model'!$I$72,($B$18-2000)+($G72-M$1),0),IF($B$3="dm",$H72*(1-EXP(-0.05599*(M$1-$G72)))*OFFSET('Dispersion Model'!$I$72,($B$18-2000)+($G72-M$1),0),IF($B$3="pm",$H72*(1-EXP(-0.05599*(M$1-$G72)))*OFFSET('Piston Model'!$I$72,($B$18-2000)+($G72-M$1),0),"Wrong Code in B3"))),IF($B$3="em",$H72*OFFSET('Exponential Model'!$I$72,($B$18-2000)+($G72-M$1),0),IF($B$3="dm",$H72*OFFSET('Dispersion Model'!$I$72,($B$18-2000)+($G72-M$1),0),IF($B$3="pm",$H72*OFFSET('Piston Model'!$I$72,($B$18-2000)+($G72-M$1),0),"Wrong Code in B3")))),0)</f>
        <v>0</v>
      </c>
      <c r="N72">
        <f ca="1">IF(N$1&gt;$G72,IF($B$15="he",IF($B$3="em",$H72*(1-EXP(-0.05599*(N$1-$G72)))*OFFSET('Exponential Model'!$I$72,($B$18-2000)+($G72-N$1),0),IF($B$3="dm",$H72*(1-EXP(-0.05599*(N$1-$G72)))*OFFSET('Dispersion Model'!$I$72,($B$18-2000)+($G72-N$1),0),IF($B$3="pm",$H72*(1-EXP(-0.05599*(N$1-$G72)))*OFFSET('Piston Model'!$I$72,($B$18-2000)+($G72-N$1),0),"Wrong Code in B3"))),IF($B$3="em",$H72*OFFSET('Exponential Model'!$I$72,($B$18-2000)+($G72-N$1),0),IF($B$3="dm",$H72*OFFSET('Dispersion Model'!$I$72,($B$18-2000)+($G72-N$1),0),IF($B$3="pm",$H72*OFFSET('Piston Model'!$I$72,($B$18-2000)+($G72-N$1),0),"Wrong Code in B3")))),0)</f>
        <v>0</v>
      </c>
      <c r="O72">
        <f ca="1">IF(O$1&gt;$G72,IF($B$15="he",IF($B$3="em",$H72*(1-EXP(-0.05599*(O$1-$G72)))*OFFSET('Exponential Model'!$I$72,($B$18-2000)+($G72-O$1),0),IF($B$3="dm",$H72*(1-EXP(-0.05599*(O$1-$G72)))*OFFSET('Dispersion Model'!$I$72,($B$18-2000)+($G72-O$1),0),IF($B$3="pm",$H72*(1-EXP(-0.05599*(O$1-$G72)))*OFFSET('Piston Model'!$I$72,($B$18-2000)+($G72-O$1),0),"Wrong Code in B3"))),IF($B$3="em",$H72*OFFSET('Exponential Model'!$I$72,($B$18-2000)+($G72-O$1),0),IF($B$3="dm",$H72*OFFSET('Dispersion Model'!$I$72,($B$18-2000)+($G72-O$1),0),IF($B$3="pm",$H72*OFFSET('Piston Model'!$I$72,($B$18-2000)+($G72-O$1),0),"Wrong Code in B3")))),0)</f>
        <v>0</v>
      </c>
      <c r="P72">
        <f ca="1">IF(P$1&gt;$G72,IF($B$15="he",IF($B$3="em",$H72*(1-EXP(-0.05599*(P$1-$G72)))*OFFSET('Exponential Model'!$I$72,($B$18-2000)+($G72-P$1),0),IF($B$3="dm",$H72*(1-EXP(-0.05599*(P$1-$G72)))*OFFSET('Dispersion Model'!$I$72,($B$18-2000)+($G72-P$1),0),IF($B$3="pm",$H72*(1-EXP(-0.05599*(P$1-$G72)))*OFFSET('Piston Model'!$I$72,($B$18-2000)+($G72-P$1),0),"Wrong Code in B3"))),IF($B$3="em",$H72*OFFSET('Exponential Model'!$I$72,($B$18-2000)+($G72-P$1),0),IF($B$3="dm",$H72*OFFSET('Dispersion Model'!$I$72,($B$18-2000)+($G72-P$1),0),IF($B$3="pm",$H72*OFFSET('Piston Model'!$I$72,($B$18-2000)+($G72-P$1),0),"Wrong Code in B3")))),0)</f>
        <v>0</v>
      </c>
      <c r="Q72">
        <f ca="1">IF(Q$1&gt;$G72,IF($B$15="he",IF($B$3="em",$H72*(1-EXP(-0.05599*(Q$1-$G72)))*OFFSET('Exponential Model'!$I$72,($B$18-2000)+($G72-Q$1),0),IF($B$3="dm",$H72*(1-EXP(-0.05599*(Q$1-$G72)))*OFFSET('Dispersion Model'!$I$72,($B$18-2000)+($G72-Q$1),0),IF($B$3="pm",$H72*(1-EXP(-0.05599*(Q$1-$G72)))*OFFSET('Piston Model'!$I$72,($B$18-2000)+($G72-Q$1),0),"Wrong Code in B3"))),IF($B$3="em",$H72*OFFSET('Exponential Model'!$I$72,($B$18-2000)+($G72-Q$1),0),IF($B$3="dm",$H72*OFFSET('Dispersion Model'!$I$72,($B$18-2000)+($G72-Q$1),0),IF($B$3="pm",$H72*OFFSET('Piston Model'!$I$72,($B$18-2000)+($G72-Q$1),0),"Wrong Code in B3")))),0)</f>
        <v>0</v>
      </c>
      <c r="R72">
        <f ca="1">IF(R$1&gt;$G72,IF($B$15="he",IF($B$3="em",$H72*(1-EXP(-0.05599*(R$1-$G72)))*OFFSET('Exponential Model'!$I$72,($B$18-2000)+($G72-R$1),0),IF($B$3="dm",$H72*(1-EXP(-0.05599*(R$1-$G72)))*OFFSET('Dispersion Model'!$I$72,($B$18-2000)+($G72-R$1),0),IF($B$3="pm",$H72*(1-EXP(-0.05599*(R$1-$G72)))*OFFSET('Piston Model'!$I$72,($B$18-2000)+($G72-R$1),0),"Wrong Code in B3"))),IF($B$3="em",$H72*OFFSET('Exponential Model'!$I$72,($B$18-2000)+($G72-R$1),0),IF($B$3="dm",$H72*OFFSET('Dispersion Model'!$I$72,($B$18-2000)+($G72-R$1),0),IF($B$3="pm",$H72*OFFSET('Piston Model'!$I$72,($B$18-2000)+($G72-R$1),0),"Wrong Code in B3")))),0)</f>
        <v>0</v>
      </c>
      <c r="S72">
        <f ca="1">IF(S$1&gt;$G72,IF($B$15="he",IF($B$3="em",$H72*(1-EXP(-0.05599*(S$1-$G72)))*OFFSET('Exponential Model'!$I$72,($B$18-2000)+($G72-S$1),0),IF($B$3="dm",$H72*(1-EXP(-0.05599*(S$1-$G72)))*OFFSET('Dispersion Model'!$I$72,($B$18-2000)+($G72-S$1),0),IF($B$3="pm",$H72*(1-EXP(-0.05599*(S$1-$G72)))*OFFSET('Piston Model'!$I$72,($B$18-2000)+($G72-S$1),0),"Wrong Code in B3"))),IF($B$3="em",$H72*OFFSET('Exponential Model'!$I$72,($B$18-2000)+($G72-S$1),0),IF($B$3="dm",$H72*OFFSET('Dispersion Model'!$I$72,($B$18-2000)+($G72-S$1),0),IF($B$3="pm",$H72*OFFSET('Piston Model'!$I$72,($B$18-2000)+($G72-S$1),0),"Wrong Code in B3")))),0)</f>
        <v>0</v>
      </c>
      <c r="T72">
        <f ca="1">IF(T$1&gt;$G72,IF($B$15="he",IF($B$3="em",$H72*(1-EXP(-0.05599*(T$1-$G72)))*OFFSET('Exponential Model'!$I$72,($B$18-2000)+($G72-T$1),0),IF($B$3="dm",$H72*(1-EXP(-0.05599*(T$1-$G72)))*OFFSET('Dispersion Model'!$I$72,($B$18-2000)+($G72-T$1),0),IF($B$3="pm",$H72*(1-EXP(-0.05599*(T$1-$G72)))*OFFSET('Piston Model'!$I$72,($B$18-2000)+($G72-T$1),0),"Wrong Code in B3"))),IF($B$3="em",$H72*OFFSET('Exponential Model'!$I$72,($B$18-2000)+($G72-T$1),0),IF($B$3="dm",$H72*OFFSET('Dispersion Model'!$I$72,($B$18-2000)+($G72-T$1),0),IF($B$3="pm",$H72*OFFSET('Piston Model'!$I$72,($B$18-2000)+($G72-T$1),0),"Wrong Code in B3")))),0)</f>
        <v>0</v>
      </c>
      <c r="U72">
        <f ca="1">IF(U$1&gt;$G72,IF($B$15="he",IF($B$3="em",$H72*(1-EXP(-0.05599*(U$1-$G72)))*OFFSET('Exponential Model'!$I$72,($B$18-2000)+($G72-U$1),0),IF($B$3="dm",$H72*(1-EXP(-0.05599*(U$1-$G72)))*OFFSET('Dispersion Model'!$I$72,($B$18-2000)+($G72-U$1),0),IF($B$3="pm",$H72*(1-EXP(-0.05599*(U$1-$G72)))*OFFSET('Piston Model'!$I$72,($B$18-2000)+($G72-U$1),0),"Wrong Code in B3"))),IF($B$3="em",$H72*OFFSET('Exponential Model'!$I$72,($B$18-2000)+($G72-U$1),0),IF($B$3="dm",$H72*OFFSET('Dispersion Model'!$I$72,($B$18-2000)+($G72-U$1),0),IF($B$3="pm",$H72*OFFSET('Piston Model'!$I$72,($B$18-2000)+($G72-U$1),0),"Wrong Code in B3")))),0)</f>
        <v>0</v>
      </c>
      <c r="V72">
        <f ca="1">IF(V$1&gt;$G72,IF($B$15="he",IF($B$3="em",$H72*(1-EXP(-0.05599*(V$1-$G72)))*OFFSET('Exponential Model'!$I$72,($B$18-2000)+($G72-V$1),0),IF($B$3="dm",$H72*(1-EXP(-0.05599*(V$1-$G72)))*OFFSET('Dispersion Model'!$I$72,($B$18-2000)+($G72-V$1),0),IF($B$3="pm",$H72*(1-EXP(-0.05599*(V$1-$G72)))*OFFSET('Piston Model'!$I$72,($B$18-2000)+($G72-V$1),0),"Wrong Code in B3"))),IF($B$3="em",$H72*OFFSET('Exponential Model'!$I$72,($B$18-2000)+($G72-V$1),0),IF($B$3="dm",$H72*OFFSET('Dispersion Model'!$I$72,($B$18-2000)+($G72-V$1),0),IF($B$3="pm",$H72*OFFSET('Piston Model'!$I$72,($B$18-2000)+($G72-V$1),0),"Wrong Code in B3")))),0)</f>
        <v>0</v>
      </c>
      <c r="W72">
        <f ca="1">IF(W$1&gt;$G72,IF($B$15="he",IF($B$3="em",$H72*(1-EXP(-0.05599*(W$1-$G72)))*OFFSET('Exponential Model'!$I$72,($B$18-2000)+($G72-W$1),0),IF($B$3="dm",$H72*(1-EXP(-0.05599*(W$1-$G72)))*OFFSET('Dispersion Model'!$I$72,($B$18-2000)+($G72-W$1),0),IF($B$3="pm",$H72*(1-EXP(-0.05599*(W$1-$G72)))*OFFSET('Piston Model'!$I$72,($B$18-2000)+($G72-W$1),0),"Wrong Code in B3"))),IF($B$3="em",$H72*OFFSET('Exponential Model'!$I$72,($B$18-2000)+($G72-W$1),0),IF($B$3="dm",$H72*OFFSET('Dispersion Model'!$I$72,($B$18-2000)+($G72-W$1),0),IF($B$3="pm",$H72*OFFSET('Piston Model'!$I$72,($B$18-2000)+($G72-W$1),0),"Wrong Code in B3")))),0)</f>
        <v>0</v>
      </c>
      <c r="X72">
        <f ca="1">IF(X$1&gt;$G72,IF($B$15="he",IF($B$3="em",$H72*(1-EXP(-0.05599*(X$1-$G72)))*OFFSET('Exponential Model'!$I$72,($B$18-2000)+($G72-X$1),0),IF($B$3="dm",$H72*(1-EXP(-0.05599*(X$1-$G72)))*OFFSET('Dispersion Model'!$I$72,($B$18-2000)+($G72-X$1),0),IF($B$3="pm",$H72*(1-EXP(-0.05599*(X$1-$G72)))*OFFSET('Piston Model'!$I$72,($B$18-2000)+($G72-X$1),0),"Wrong Code in B3"))),IF($B$3="em",$H72*OFFSET('Exponential Model'!$I$72,($B$18-2000)+($G72-X$1),0),IF($B$3="dm",$H72*OFFSET('Dispersion Model'!$I$72,($B$18-2000)+($G72-X$1),0),IF($B$3="pm",$H72*OFFSET('Piston Model'!$I$72,($B$18-2000)+($G72-X$1),0),"Wrong Code in B3")))),0)</f>
        <v>0</v>
      </c>
      <c r="Y72">
        <f ca="1">IF(Y$1&gt;$G72,IF($B$15="he",IF($B$3="em",$H72*(1-EXP(-0.05599*(Y$1-$G72)))*OFFSET('Exponential Model'!$I$72,($B$18-2000)+($G72-Y$1),0),IF($B$3="dm",$H72*(1-EXP(-0.05599*(Y$1-$G72)))*OFFSET('Dispersion Model'!$I$72,($B$18-2000)+($G72-Y$1),0),IF($B$3="pm",$H72*(1-EXP(-0.05599*(Y$1-$G72)))*OFFSET('Piston Model'!$I$72,($B$18-2000)+($G72-Y$1),0),"Wrong Code in B3"))),IF($B$3="em",$H72*OFFSET('Exponential Model'!$I$72,($B$18-2000)+($G72-Y$1),0),IF($B$3="dm",$H72*OFFSET('Dispersion Model'!$I$72,($B$18-2000)+($G72-Y$1),0),IF($B$3="pm",$H72*OFFSET('Piston Model'!$I$72,($B$18-2000)+($G72-Y$1),0),"Wrong Code in B3")))),0)</f>
        <v>0</v>
      </c>
      <c r="Z72">
        <f ca="1">IF(Z$1&gt;$G72,IF($B$15="he",IF($B$3="em",$H72*(1-EXP(-0.05599*(Z$1-$G72)))*OFFSET('Exponential Model'!$I$72,($B$18-2000)+($G72-Z$1),0),IF($B$3="dm",$H72*(1-EXP(-0.05599*(Z$1-$G72)))*OFFSET('Dispersion Model'!$I$72,($B$18-2000)+($G72-Z$1),0),IF($B$3="pm",$H72*(1-EXP(-0.05599*(Z$1-$G72)))*OFFSET('Piston Model'!$I$72,($B$18-2000)+($G72-Z$1),0),"Wrong Code in B3"))),IF($B$3="em",$H72*OFFSET('Exponential Model'!$I$72,($B$18-2000)+($G72-Z$1),0),IF($B$3="dm",$H72*OFFSET('Dispersion Model'!$I$72,($B$18-2000)+($G72-Z$1),0),IF($B$3="pm",$H72*OFFSET('Piston Model'!$I$72,($B$18-2000)+($G72-Z$1),0),"Wrong Code in B3")))),0)</f>
        <v>0</v>
      </c>
      <c r="AA72">
        <f ca="1">IF(AA$1&gt;$G72,IF($B$15="he",IF($B$3="em",$H72*(1-EXP(-0.05599*(AA$1-$G72)))*OFFSET('Exponential Model'!$I$72,($B$18-2000)+($G72-AA$1),0),IF($B$3="dm",$H72*(1-EXP(-0.05599*(AA$1-$G72)))*OFFSET('Dispersion Model'!$I$72,($B$18-2000)+($G72-AA$1),0),IF($B$3="pm",$H72*(1-EXP(-0.05599*(AA$1-$G72)))*OFFSET('Piston Model'!$I$72,($B$18-2000)+($G72-AA$1),0),"Wrong Code in B3"))),IF($B$3="em",$H72*OFFSET('Exponential Model'!$I$72,($B$18-2000)+($G72-AA$1),0),IF($B$3="dm",$H72*OFFSET('Dispersion Model'!$I$72,($B$18-2000)+($G72-AA$1),0),IF($B$3="pm",$H72*OFFSET('Piston Model'!$I$72,($B$18-2000)+($G72-AA$1),0),"Wrong Code in B3")))),0)</f>
        <v>0</v>
      </c>
      <c r="AB72">
        <f ca="1">IF(AB$1&gt;$G72,IF($B$15="he",IF($B$3="em",$H72*(1-EXP(-0.05599*(AB$1-$G72)))*OFFSET('Exponential Model'!$I$72,($B$18-2000)+($G72-AB$1),0),IF($B$3="dm",$H72*(1-EXP(-0.05599*(AB$1-$G72)))*OFFSET('Dispersion Model'!$I$72,($B$18-2000)+($G72-AB$1),0),IF($B$3="pm",$H72*(1-EXP(-0.05599*(AB$1-$G72)))*OFFSET('Piston Model'!$I$72,($B$18-2000)+($G72-AB$1),0),"Wrong Code in B3"))),IF($B$3="em",$H72*OFFSET('Exponential Model'!$I$72,($B$18-2000)+($G72-AB$1),0),IF($B$3="dm",$H72*OFFSET('Dispersion Model'!$I$72,($B$18-2000)+($G72-AB$1),0),IF($B$3="pm",$H72*OFFSET('Piston Model'!$I$72,($B$18-2000)+($G72-AB$1),0),"Wrong Code in B3")))),0)</f>
        <v>0</v>
      </c>
      <c r="AC72">
        <f ca="1">IF(AC$1&gt;$G72,IF($B$15="he",IF($B$3="em",$H72*(1-EXP(-0.05599*(AC$1-$G72)))*OFFSET('Exponential Model'!$I$72,($B$18-2000)+($G72-AC$1),0),IF($B$3="dm",$H72*(1-EXP(-0.05599*(AC$1-$G72)))*OFFSET('Dispersion Model'!$I$72,($B$18-2000)+($G72-AC$1),0),IF($B$3="pm",$H72*(1-EXP(-0.05599*(AC$1-$G72)))*OFFSET('Piston Model'!$I$72,($B$18-2000)+($G72-AC$1),0),"Wrong Code in B3"))),IF($B$3="em",$H72*OFFSET('Exponential Model'!$I$72,($B$18-2000)+($G72-AC$1),0),IF($B$3="dm",$H72*OFFSET('Dispersion Model'!$I$72,($B$18-2000)+($G72-AC$1),0),IF($B$3="pm",$H72*OFFSET('Piston Model'!$I$72,($B$18-2000)+($G72-AC$1),0),"Wrong Code in B3")))),0)</f>
        <v>0</v>
      </c>
      <c r="AD72">
        <f ca="1">IF(AD$1&gt;$G72,IF($B$15="he",IF($B$3="em",$H72*(1-EXP(-0.05599*(AD$1-$G72)))*OFFSET('Exponential Model'!$I$72,($B$18-2000)+($G72-AD$1),0),IF($B$3="dm",$H72*(1-EXP(-0.05599*(AD$1-$G72)))*OFFSET('Dispersion Model'!$I$72,($B$18-2000)+($G72-AD$1),0),IF($B$3="pm",$H72*(1-EXP(-0.05599*(AD$1-$G72)))*OFFSET('Piston Model'!$I$72,($B$18-2000)+($G72-AD$1),0),"Wrong Code in B3"))),IF($B$3="em",$H72*OFFSET('Exponential Model'!$I$72,($B$18-2000)+($G72-AD$1),0),IF($B$3="dm",$H72*OFFSET('Dispersion Model'!$I$72,($B$18-2000)+($G72-AD$1),0),IF($B$3="pm",$H72*OFFSET('Piston Model'!$I$72,($B$18-2000)+($G72-AD$1),0),"Wrong Code in B3")))),0)</f>
        <v>0</v>
      </c>
      <c r="AE72">
        <f ca="1">IF(AE$1&gt;$G72,IF($B$15="he",IF($B$3="em",$H72*(1-EXP(-0.05599*(AE$1-$G72)))*OFFSET('Exponential Model'!$I$72,($B$18-2000)+($G72-AE$1),0),IF($B$3="dm",$H72*(1-EXP(-0.05599*(AE$1-$G72)))*OFFSET('Dispersion Model'!$I$72,($B$18-2000)+($G72-AE$1),0),IF($B$3="pm",$H72*(1-EXP(-0.05599*(AE$1-$G72)))*OFFSET('Piston Model'!$I$72,($B$18-2000)+($G72-AE$1),0),"Wrong Code in B3"))),IF($B$3="em",$H72*OFFSET('Exponential Model'!$I$72,($B$18-2000)+($G72-AE$1),0),IF($B$3="dm",$H72*OFFSET('Dispersion Model'!$I$72,($B$18-2000)+($G72-AE$1),0),IF($B$3="pm",$H72*OFFSET('Piston Model'!$I$72,($B$18-2000)+($G72-AE$1),0),"Wrong Code in B3")))),0)</f>
        <v>0</v>
      </c>
      <c r="AF72">
        <f ca="1">IF(AF$1&gt;$G72,IF($B$15="he",IF($B$3="em",$H72*(1-EXP(-0.05599*(AF$1-$G72)))*OFFSET('Exponential Model'!$I$72,($B$18-2000)+($G72-AF$1),0),IF($B$3="dm",$H72*(1-EXP(-0.05599*(AF$1-$G72)))*OFFSET('Dispersion Model'!$I$72,($B$18-2000)+($G72-AF$1),0),IF($B$3="pm",$H72*(1-EXP(-0.05599*(AF$1-$G72)))*OFFSET('Piston Model'!$I$72,($B$18-2000)+($G72-AF$1),0),"Wrong Code in B3"))),IF($B$3="em",$H72*OFFSET('Exponential Model'!$I$72,($B$18-2000)+($G72-AF$1),0),IF($B$3="dm",$H72*OFFSET('Dispersion Model'!$I$72,($B$18-2000)+($G72-AF$1),0),IF($B$3="pm",$H72*OFFSET('Piston Model'!$I$72,($B$18-2000)+($G72-AF$1),0),"Wrong Code in B3")))),0)</f>
        <v>0</v>
      </c>
      <c r="AG72">
        <f ca="1">IF(AG$1&gt;$G72,IF($B$15="he",IF($B$3="em",$H72*(1-EXP(-0.05599*(AG$1-$G72)))*OFFSET('Exponential Model'!$I$72,($B$18-2000)+($G72-AG$1),0),IF($B$3="dm",$H72*(1-EXP(-0.05599*(AG$1-$G72)))*OFFSET('Dispersion Model'!$I$72,($B$18-2000)+($G72-AG$1),0),IF($B$3="pm",$H72*(1-EXP(-0.05599*(AG$1-$G72)))*OFFSET('Piston Model'!$I$72,($B$18-2000)+($G72-AG$1),0),"Wrong Code in B3"))),IF($B$3="em",$H72*OFFSET('Exponential Model'!$I$72,($B$18-2000)+($G72-AG$1),0),IF($B$3="dm",$H72*OFFSET('Dispersion Model'!$I$72,($B$18-2000)+($G72-AG$1),0),IF($B$3="pm",$H72*OFFSET('Piston Model'!$I$72,($B$18-2000)+($G72-AG$1),0),"Wrong Code in B3")))),0)</f>
        <v>0</v>
      </c>
      <c r="AH72">
        <f ca="1">IF(AH$1&gt;$G72,IF($B$15="he",IF($B$3="em",$H72*(1-EXP(-0.05599*(AH$1-$G72)))*OFFSET('Exponential Model'!$I$72,($B$18-2000)+($G72-AH$1),0),IF($B$3="dm",$H72*(1-EXP(-0.05599*(AH$1-$G72)))*OFFSET('Dispersion Model'!$I$72,($B$18-2000)+($G72-AH$1),0),IF($B$3="pm",$H72*(1-EXP(-0.05599*(AH$1-$G72)))*OFFSET('Piston Model'!$I$72,($B$18-2000)+($G72-AH$1),0),"Wrong Code in B3"))),IF($B$3="em",$H72*OFFSET('Exponential Model'!$I$72,($B$18-2000)+($G72-AH$1),0),IF($B$3="dm",$H72*OFFSET('Dispersion Model'!$I$72,($B$18-2000)+($G72-AH$1),0),IF($B$3="pm",$H72*OFFSET('Piston Model'!$I$72,($B$18-2000)+($G72-AH$1),0),"Wrong Code in B3")))),0)</f>
        <v>0</v>
      </c>
      <c r="AI72">
        <f ca="1">IF(AI$1&gt;$G72,IF($B$15="he",IF($B$3="em",$H72*(1-EXP(-0.05599*(AI$1-$G72)))*OFFSET('Exponential Model'!$I$72,($B$18-2000)+($G72-AI$1),0),IF($B$3="dm",$H72*(1-EXP(-0.05599*(AI$1-$G72)))*OFFSET('Dispersion Model'!$I$72,($B$18-2000)+($G72-AI$1),0),IF($B$3="pm",$H72*(1-EXP(-0.05599*(AI$1-$G72)))*OFFSET('Piston Model'!$I$72,($B$18-2000)+($G72-AI$1),0),"Wrong Code in B3"))),IF($B$3="em",$H72*OFFSET('Exponential Model'!$I$72,($B$18-2000)+($G72-AI$1),0),IF($B$3="dm",$H72*OFFSET('Dispersion Model'!$I$72,($B$18-2000)+($G72-AI$1),0),IF($B$3="pm",$H72*OFFSET('Piston Model'!$I$72,($B$18-2000)+($G72-AI$1),0),"Wrong Code in B3")))),0)</f>
        <v>0</v>
      </c>
      <c r="AJ72">
        <f ca="1">IF(AJ$1&gt;$G72,IF($B$15="he",IF($B$3="em",$H72*(1-EXP(-0.05599*(AJ$1-$G72)))*OFFSET('Exponential Model'!$I$72,($B$18-2000)+($G72-AJ$1),0),IF($B$3="dm",$H72*(1-EXP(-0.05599*(AJ$1-$G72)))*OFFSET('Dispersion Model'!$I$72,($B$18-2000)+($G72-AJ$1),0),IF($B$3="pm",$H72*(1-EXP(-0.05599*(AJ$1-$G72)))*OFFSET('Piston Model'!$I$72,($B$18-2000)+($G72-AJ$1),0),"Wrong Code in B3"))),IF($B$3="em",$H72*OFFSET('Exponential Model'!$I$72,($B$18-2000)+($G72-AJ$1),0),IF($B$3="dm",$H72*OFFSET('Dispersion Model'!$I$72,($B$18-2000)+($G72-AJ$1),0),IF($B$3="pm",$H72*OFFSET('Piston Model'!$I$72,($B$18-2000)+($G72-AJ$1),0),"Wrong Code in B3")))),0)</f>
        <v>0</v>
      </c>
      <c r="AK72">
        <f ca="1">IF(AK$1&gt;$G72,IF($B$15="he",IF($B$3="em",$H72*(1-EXP(-0.05599*(AK$1-$G72)))*OFFSET('Exponential Model'!$I$72,($B$18-2000)+($G72-AK$1),0),IF($B$3="dm",$H72*(1-EXP(-0.05599*(AK$1-$G72)))*OFFSET('Dispersion Model'!$I$72,($B$18-2000)+($G72-AK$1),0),IF($B$3="pm",$H72*(1-EXP(-0.05599*(AK$1-$G72)))*OFFSET('Piston Model'!$I$72,($B$18-2000)+($G72-AK$1),0),"Wrong Code in B3"))),IF($B$3="em",$H72*OFFSET('Exponential Model'!$I$72,($B$18-2000)+($G72-AK$1),0),IF($B$3="dm",$H72*OFFSET('Dispersion Model'!$I$72,($B$18-2000)+($G72-AK$1),0),IF($B$3="pm",$H72*OFFSET('Piston Model'!$I$72,($B$18-2000)+($G72-AK$1),0),"Wrong Code in B3")))),0)</f>
        <v>0</v>
      </c>
      <c r="AL72">
        <f ca="1">IF(AL$1&gt;$G72,IF($B$15="he",IF($B$3="em",$H72*(1-EXP(-0.05599*(AL$1-$G72)))*OFFSET('Exponential Model'!$I$72,($B$18-2000)+($G72-AL$1),0),IF($B$3="dm",$H72*(1-EXP(-0.05599*(AL$1-$G72)))*OFFSET('Dispersion Model'!$I$72,($B$18-2000)+($G72-AL$1),0),IF($B$3="pm",$H72*(1-EXP(-0.05599*(AL$1-$G72)))*OFFSET('Piston Model'!$I$72,($B$18-2000)+($G72-AL$1),0),"Wrong Code in B3"))),IF($B$3="em",$H72*OFFSET('Exponential Model'!$I$72,($B$18-2000)+($G72-AL$1),0),IF($B$3="dm",$H72*OFFSET('Dispersion Model'!$I$72,($B$18-2000)+($G72-AL$1),0),IF($B$3="pm",$H72*OFFSET('Piston Model'!$I$72,($B$18-2000)+($G72-AL$1),0),"Wrong Code in B3")))),0)</f>
        <v>0</v>
      </c>
      <c r="AM72">
        <f ca="1">IF(AM$1&gt;$G72,IF($B$15="he",IF($B$3="em",$H72*(1-EXP(-0.05599*(AM$1-$G72)))*OFFSET('Exponential Model'!$I$72,($B$18-2000)+($G72-AM$1),0),IF($B$3="dm",$H72*(1-EXP(-0.05599*(AM$1-$G72)))*OFFSET('Dispersion Model'!$I$72,($B$18-2000)+($G72-AM$1),0),IF($B$3="pm",$H72*(1-EXP(-0.05599*(AM$1-$G72)))*OFFSET('Piston Model'!$I$72,($B$18-2000)+($G72-AM$1),0),"Wrong Code in B3"))),IF($B$3="em",$H72*OFFSET('Exponential Model'!$I$72,($B$18-2000)+($G72-AM$1),0),IF($B$3="dm",$H72*OFFSET('Dispersion Model'!$I$72,($B$18-2000)+($G72-AM$1),0),IF($B$3="pm",$H72*OFFSET('Piston Model'!$I$72,($B$18-2000)+($G72-AM$1),0),"Wrong Code in B3")))),0)</f>
        <v>0</v>
      </c>
      <c r="AN72">
        <f ca="1">IF(AN$1&gt;$G72,IF($B$15="he",IF($B$3="em",$H72*(1-EXP(-0.05599*(AN$1-$G72)))*OFFSET('Exponential Model'!$I$72,($B$18-2000)+($G72-AN$1),0),IF($B$3="dm",$H72*(1-EXP(-0.05599*(AN$1-$G72)))*OFFSET('Dispersion Model'!$I$72,($B$18-2000)+($G72-AN$1),0),IF($B$3="pm",$H72*(1-EXP(-0.05599*(AN$1-$G72)))*OFFSET('Piston Model'!$I$72,($B$18-2000)+($G72-AN$1),0),"Wrong Code in B3"))),IF($B$3="em",$H72*OFFSET('Exponential Model'!$I$72,($B$18-2000)+($G72-AN$1),0),IF($B$3="dm",$H72*OFFSET('Dispersion Model'!$I$72,($B$18-2000)+($G72-AN$1),0),IF($B$3="pm",$H72*OFFSET('Piston Model'!$I$72,($B$18-2000)+($G72-AN$1),0),"Wrong Code in B3")))),0)</f>
        <v>0</v>
      </c>
      <c r="AO72">
        <f ca="1">IF(AO$1&gt;$G72,IF($B$15="he",IF($B$3="em",$H72*(1-EXP(-0.05599*(AO$1-$G72)))*OFFSET('Exponential Model'!$I$72,($B$18-2000)+($G72-AO$1),0),IF($B$3="dm",$H72*(1-EXP(-0.05599*(AO$1-$G72)))*OFFSET('Dispersion Model'!$I$72,($B$18-2000)+($G72-AO$1),0),IF($B$3="pm",$H72*(1-EXP(-0.05599*(AO$1-$G72)))*OFFSET('Piston Model'!$I$72,($B$18-2000)+($G72-AO$1),0),"Wrong Code in B3"))),IF($B$3="em",$H72*OFFSET('Exponential Model'!$I$72,($B$18-2000)+($G72-AO$1),0),IF($B$3="dm",$H72*OFFSET('Dispersion Model'!$I$72,($B$18-2000)+($G72-AO$1),0),IF($B$3="pm",$H72*OFFSET('Piston Model'!$I$72,($B$18-2000)+($G72-AO$1),0),"Wrong Code in B3")))),0)</f>
        <v>0</v>
      </c>
      <c r="AP72">
        <f ca="1">IF(AP$1&gt;$G72,IF($B$15="he",IF($B$3="em",$H72*(1-EXP(-0.05599*(AP$1-$G72)))*OFFSET('Exponential Model'!$I$72,($B$18-2000)+($G72-AP$1),0),IF($B$3="dm",$H72*(1-EXP(-0.05599*(AP$1-$G72)))*OFFSET('Dispersion Model'!$I$72,($B$18-2000)+($G72-AP$1),0),IF($B$3="pm",$H72*(1-EXP(-0.05599*(AP$1-$G72)))*OFFSET('Piston Model'!$I$72,($B$18-2000)+($G72-AP$1),0),"Wrong Code in B3"))),IF($B$3="em",$H72*OFFSET('Exponential Model'!$I$72,($B$18-2000)+($G72-AP$1),0),IF($B$3="dm",$H72*OFFSET('Dispersion Model'!$I$72,($B$18-2000)+($G72-AP$1),0),IF($B$3="pm",$H72*OFFSET('Piston Model'!$I$72,($B$18-2000)+($G72-AP$1),0),"Wrong Code in B3")))),0)</f>
        <v>0</v>
      </c>
      <c r="AQ72">
        <f ca="1">IF(AQ$1&gt;$G72,IF($B$15="he",IF($B$3="em",$H72*(1-EXP(-0.05599*(AQ$1-$G72)))*OFFSET('Exponential Model'!$I$72,($B$18-2000)+($G72-AQ$1),0),IF($B$3="dm",$H72*(1-EXP(-0.05599*(AQ$1-$G72)))*OFFSET('Dispersion Model'!$I$72,($B$18-2000)+($G72-AQ$1),0),IF($B$3="pm",$H72*(1-EXP(-0.05599*(AQ$1-$G72)))*OFFSET('Piston Model'!$I$72,($B$18-2000)+($G72-AQ$1),0),"Wrong Code in B3"))),IF($B$3="em",$H72*OFFSET('Exponential Model'!$I$72,($B$18-2000)+($G72-AQ$1),0),IF($B$3="dm",$H72*OFFSET('Dispersion Model'!$I$72,($B$18-2000)+($G72-AQ$1),0),IF($B$3="pm",$H72*OFFSET('Piston Model'!$I$72,($B$18-2000)+($G72-AQ$1),0),"Wrong Code in B3")))),0)</f>
        <v>0</v>
      </c>
      <c r="AR72">
        <f ca="1">IF(AR$1&gt;$G72,IF($B$15="he",IF($B$3="em",$H72*(1-EXP(-0.05599*(AR$1-$G72)))*OFFSET('Exponential Model'!$I$72,($B$18-2000)+($G72-AR$1),0),IF($B$3="dm",$H72*(1-EXP(-0.05599*(AR$1-$G72)))*OFFSET('Dispersion Model'!$I$72,($B$18-2000)+($G72-AR$1),0),IF($B$3="pm",$H72*(1-EXP(-0.05599*(AR$1-$G72)))*OFFSET('Piston Model'!$I$72,($B$18-2000)+($G72-AR$1),0),"Wrong Code in B3"))),IF($B$3="em",$H72*OFFSET('Exponential Model'!$I$72,($B$18-2000)+($G72-AR$1),0),IF($B$3="dm",$H72*OFFSET('Dispersion Model'!$I$72,($B$18-2000)+($G72-AR$1),0),IF($B$3="pm",$H72*OFFSET('Piston Model'!$I$72,($B$18-2000)+($G72-AR$1),0),"Wrong Code in B3")))),0)</f>
        <v>0</v>
      </c>
      <c r="AS72">
        <f ca="1">IF(AS$1&gt;$G72,IF($B$15="he",IF($B$3="em",$H72*(1-EXP(-0.05599*(AS$1-$G72)))*OFFSET('Exponential Model'!$I$72,($B$18-2000)+($G72-AS$1),0),IF($B$3="dm",$H72*(1-EXP(-0.05599*(AS$1-$G72)))*OFFSET('Dispersion Model'!$I$72,($B$18-2000)+($G72-AS$1),0),IF($B$3="pm",$H72*(1-EXP(-0.05599*(AS$1-$G72)))*OFFSET('Piston Model'!$I$72,($B$18-2000)+($G72-AS$1),0),"Wrong Code in B3"))),IF($B$3="em",$H72*OFFSET('Exponential Model'!$I$72,($B$18-2000)+($G72-AS$1),0),IF($B$3="dm",$H72*OFFSET('Dispersion Model'!$I$72,($B$18-2000)+($G72-AS$1),0),IF($B$3="pm",$H72*OFFSET('Piston Model'!$I$72,($B$18-2000)+($G72-AS$1),0),"Wrong Code in B3")))),0)</f>
        <v>0</v>
      </c>
      <c r="AT72">
        <f ca="1">IF(AT$1&gt;$G72,IF($B$15="he",IF($B$3="em",$H72*(1-EXP(-0.05599*(AT$1-$G72)))*OFFSET('Exponential Model'!$I$72,($B$18-2000)+($G72-AT$1),0),IF($B$3="dm",$H72*(1-EXP(-0.05599*(AT$1-$G72)))*OFFSET('Dispersion Model'!$I$72,($B$18-2000)+($G72-AT$1),0),IF($B$3="pm",$H72*(1-EXP(-0.05599*(AT$1-$G72)))*OFFSET('Piston Model'!$I$72,($B$18-2000)+($G72-AT$1),0),"Wrong Code in B3"))),IF($B$3="em",$H72*OFFSET('Exponential Model'!$I$72,($B$18-2000)+($G72-AT$1),0),IF($B$3="dm",$H72*OFFSET('Dispersion Model'!$I$72,($B$18-2000)+($G72-AT$1),0),IF($B$3="pm",$H72*OFFSET('Piston Model'!$I$72,($B$18-2000)+($G72-AT$1),0),"Wrong Code in B3")))),0)</f>
        <v>0</v>
      </c>
      <c r="AU72">
        <f ca="1">IF(AU$1&gt;$G72,IF($B$15="he",IF($B$3="em",$H72*(1-EXP(-0.05599*(AU$1-$G72)))*OFFSET('Exponential Model'!$I$72,($B$18-2000)+($G72-AU$1),0),IF($B$3="dm",$H72*(1-EXP(-0.05599*(AU$1-$G72)))*OFFSET('Dispersion Model'!$I$72,($B$18-2000)+($G72-AU$1),0),IF($B$3="pm",$H72*(1-EXP(-0.05599*(AU$1-$G72)))*OFFSET('Piston Model'!$I$72,($B$18-2000)+($G72-AU$1),0),"Wrong Code in B3"))),IF($B$3="em",$H72*OFFSET('Exponential Model'!$I$72,($B$18-2000)+($G72-AU$1),0),IF($B$3="dm",$H72*OFFSET('Dispersion Model'!$I$72,($B$18-2000)+($G72-AU$1),0),IF($B$3="pm",$H72*OFFSET('Piston Model'!$I$72,($B$18-2000)+($G72-AU$1),0),"Wrong Code in B3")))),0)</f>
        <v>0</v>
      </c>
      <c r="AV72">
        <f ca="1">IF(AV$1&gt;$G72,IF($B$15="he",IF($B$3="em",$H72*(1-EXP(-0.05599*(AV$1-$G72)))*OFFSET('Exponential Model'!$I$72,($B$18-2000)+($G72-AV$1),0),IF($B$3="dm",$H72*(1-EXP(-0.05599*(AV$1-$G72)))*OFFSET('Dispersion Model'!$I$72,($B$18-2000)+($G72-AV$1),0),IF($B$3="pm",$H72*(1-EXP(-0.05599*(AV$1-$G72)))*OFFSET('Piston Model'!$I$72,($B$18-2000)+($G72-AV$1),0),"Wrong Code in B3"))),IF($B$3="em",$H72*OFFSET('Exponential Model'!$I$72,($B$18-2000)+($G72-AV$1),0),IF($B$3="dm",$H72*OFFSET('Dispersion Model'!$I$72,($B$18-2000)+($G72-AV$1),0),IF($B$3="pm",$H72*OFFSET('Piston Model'!$I$72,($B$18-2000)+($G72-AV$1),0),"Wrong Code in B3")))),0)</f>
        <v>0</v>
      </c>
      <c r="AW72">
        <f ca="1">IF(AW$1&gt;$G72,IF($B$15="he",IF($B$3="em",$H72*(1-EXP(-0.05599*(AW$1-$G72)))*OFFSET('Exponential Model'!$I$72,($B$18-2000)+($G72-AW$1),0),IF($B$3="dm",$H72*(1-EXP(-0.05599*(AW$1-$G72)))*OFFSET('Dispersion Model'!$I$72,($B$18-2000)+($G72-AW$1),0),IF($B$3="pm",$H72*(1-EXP(-0.05599*(AW$1-$G72)))*OFFSET('Piston Model'!$I$72,($B$18-2000)+($G72-AW$1),0),"Wrong Code in B3"))),IF($B$3="em",$H72*OFFSET('Exponential Model'!$I$72,($B$18-2000)+($G72-AW$1),0),IF($B$3="dm",$H72*OFFSET('Dispersion Model'!$I$72,($B$18-2000)+($G72-AW$1),0),IF($B$3="pm",$H72*OFFSET('Piston Model'!$I$72,($B$18-2000)+($G72-AW$1),0),"Wrong Code in B3")))),0)</f>
        <v>0</v>
      </c>
      <c r="AX72">
        <f ca="1">IF(AX$1&gt;$G72,IF($B$15="he",IF($B$3="em",$H72*(1-EXP(-0.05599*(AX$1-$G72)))*OFFSET('Exponential Model'!$I$72,($B$18-2000)+($G72-AX$1),0),IF($B$3="dm",$H72*(1-EXP(-0.05599*(AX$1-$G72)))*OFFSET('Dispersion Model'!$I$72,($B$18-2000)+($G72-AX$1),0),IF($B$3="pm",$H72*(1-EXP(-0.05599*(AX$1-$G72)))*OFFSET('Piston Model'!$I$72,($B$18-2000)+($G72-AX$1),0),"Wrong Code in B3"))),IF($B$3="em",$H72*OFFSET('Exponential Model'!$I$72,($B$18-2000)+($G72-AX$1),0),IF($B$3="dm",$H72*OFFSET('Dispersion Model'!$I$72,($B$18-2000)+($G72-AX$1),0),IF($B$3="pm",$H72*OFFSET('Piston Model'!$I$72,($B$18-2000)+($G72-AX$1),0),"Wrong Code in B3")))),0)</f>
        <v>0</v>
      </c>
      <c r="AY72">
        <f ca="1">IF(AY$1&gt;$G72,IF($B$15="he",IF($B$3="em",$H72*(1-EXP(-0.05599*(AY$1-$G72)))*OFFSET('Exponential Model'!$I$72,($B$18-2000)+($G72-AY$1),0),IF($B$3="dm",$H72*(1-EXP(-0.05599*(AY$1-$G72)))*OFFSET('Dispersion Model'!$I$72,($B$18-2000)+($G72-AY$1),0),IF($B$3="pm",$H72*(1-EXP(-0.05599*(AY$1-$G72)))*OFFSET('Piston Model'!$I$72,($B$18-2000)+($G72-AY$1),0),"Wrong Code in B3"))),IF($B$3="em",$H72*OFFSET('Exponential Model'!$I$72,($B$18-2000)+($G72-AY$1),0),IF($B$3="dm",$H72*OFFSET('Dispersion Model'!$I$72,($B$18-2000)+($G72-AY$1),0),IF($B$3="pm",$H72*OFFSET('Piston Model'!$I$72,($B$18-2000)+($G72-AY$1),0),"Wrong Code in B3")))),0)</f>
        <v>0</v>
      </c>
      <c r="AZ72">
        <f ca="1">IF(AZ$1&gt;$G72,IF($B$15="he",IF($B$3="em",$H72*(1-EXP(-0.05599*(AZ$1-$G72)))*OFFSET('Exponential Model'!$I$72,($B$18-2000)+($G72-AZ$1),0),IF($B$3="dm",$H72*(1-EXP(-0.05599*(AZ$1-$G72)))*OFFSET('Dispersion Model'!$I$72,($B$18-2000)+($G72-AZ$1),0),IF($B$3="pm",$H72*(1-EXP(-0.05599*(AZ$1-$G72)))*OFFSET('Piston Model'!$I$72,($B$18-2000)+($G72-AZ$1),0),"Wrong Code in B3"))),IF($B$3="em",$H72*OFFSET('Exponential Model'!$I$72,($B$18-2000)+($G72-AZ$1),0),IF($B$3="dm",$H72*OFFSET('Dispersion Model'!$I$72,($B$18-2000)+($G72-AZ$1),0),IF($B$3="pm",$H72*OFFSET('Piston Model'!$I$72,($B$18-2000)+($G72-AZ$1),0),"Wrong Code in B3")))),0)</f>
        <v>0</v>
      </c>
      <c r="BA72">
        <f ca="1">IF(BA$1&gt;$G72,IF($B$15="he",IF($B$3="em",$H72*(1-EXP(-0.05599*(BA$1-$G72)))*OFFSET('Exponential Model'!$I$72,($B$18-2000)+($G72-BA$1),0),IF($B$3="dm",$H72*(1-EXP(-0.05599*(BA$1-$G72)))*OFFSET('Dispersion Model'!$I$72,($B$18-2000)+($G72-BA$1),0),IF($B$3="pm",$H72*(1-EXP(-0.05599*(BA$1-$G72)))*OFFSET('Piston Model'!$I$72,($B$18-2000)+($G72-BA$1),0),"Wrong Code in B3"))),IF($B$3="em",$H72*OFFSET('Exponential Model'!$I$72,($B$18-2000)+($G72-BA$1),0),IF($B$3="dm",$H72*OFFSET('Dispersion Model'!$I$72,($B$18-2000)+($G72-BA$1),0),IF($B$3="pm",$H72*OFFSET('Piston Model'!$I$72,($B$18-2000)+($G72-BA$1),0),"Wrong Code in B3")))),0)</f>
        <v>0</v>
      </c>
      <c r="BB72">
        <f ca="1">IF(BB$1&gt;$G72,IF($B$15="he",IF($B$3="em",$H72*(1-EXP(-0.05599*(BB$1-$G72)))*OFFSET('Exponential Model'!$I$72,($B$18-2000)+($G72-BB$1),0),IF($B$3="dm",$H72*(1-EXP(-0.05599*(BB$1-$G72)))*OFFSET('Dispersion Model'!$I$72,($B$18-2000)+($G72-BB$1),0),IF($B$3="pm",$H72*(1-EXP(-0.05599*(BB$1-$G72)))*OFFSET('Piston Model'!$I$72,($B$18-2000)+($G72-BB$1),0),"Wrong Code in B3"))),IF($B$3="em",$H72*OFFSET('Exponential Model'!$I$72,($B$18-2000)+($G72-BB$1),0),IF($B$3="dm",$H72*OFFSET('Dispersion Model'!$I$72,($B$18-2000)+($G72-BB$1),0),IF($B$3="pm",$H72*OFFSET('Piston Model'!$I$72,($B$18-2000)+($G72-BB$1),0),"Wrong Code in B3")))),0)</f>
        <v>0</v>
      </c>
      <c r="BC72">
        <f ca="1">IF(BC$1&gt;$G72,IF($B$15="he",IF($B$3="em",$H72*(1-EXP(-0.05599*(BC$1-$G72)))*OFFSET('Exponential Model'!$I$72,($B$18-2000)+($G72-BC$1),0),IF($B$3="dm",$H72*(1-EXP(-0.05599*(BC$1-$G72)))*OFFSET('Dispersion Model'!$I$72,($B$18-2000)+($G72-BC$1),0),IF($B$3="pm",$H72*(1-EXP(-0.05599*(BC$1-$G72)))*OFFSET('Piston Model'!$I$72,($B$18-2000)+($G72-BC$1),0),"Wrong Code in B3"))),IF($B$3="em",$H72*OFFSET('Exponential Model'!$I$72,($B$18-2000)+($G72-BC$1),0),IF($B$3="dm",$H72*OFFSET('Dispersion Model'!$I$72,($B$18-2000)+($G72-BC$1),0),IF($B$3="pm",$H72*OFFSET('Piston Model'!$I$72,($B$18-2000)+($G72-BC$1),0),"Wrong Code in B3")))),0)</f>
        <v>0</v>
      </c>
      <c r="BD72">
        <f ca="1">IF(BD$1&gt;$G72,IF($B$15="he",IF($B$3="em",$H72*(1-EXP(-0.05599*(BD$1-$G72)))*OFFSET('Exponential Model'!$I$72,($B$18-2000)+($G72-BD$1),0),IF($B$3="dm",$H72*(1-EXP(-0.05599*(BD$1-$G72)))*OFFSET('Dispersion Model'!$I$72,($B$18-2000)+($G72-BD$1),0),IF($B$3="pm",$H72*(1-EXP(-0.05599*(BD$1-$G72)))*OFFSET('Piston Model'!$I$72,($B$18-2000)+($G72-BD$1),0),"Wrong Code in B3"))),IF($B$3="em",$H72*OFFSET('Exponential Model'!$I$72,($B$18-2000)+($G72-BD$1),0),IF($B$3="dm",$H72*OFFSET('Dispersion Model'!$I$72,($B$18-2000)+($G72-BD$1),0),IF($B$3="pm",$H72*OFFSET('Piston Model'!$I$72,($B$18-2000)+($G72-BD$1),0),"Wrong Code in B3")))),0)</f>
        <v>0</v>
      </c>
      <c r="BE72">
        <f ca="1">IF(BE$1&gt;$G72,IF($B$15="he",IF($B$3="em",$H72*(1-EXP(-0.05599*(BE$1-$G72)))*OFFSET('Exponential Model'!$I$72,($B$18-2000)+($G72-BE$1),0),IF($B$3="dm",$H72*(1-EXP(-0.05599*(BE$1-$G72)))*OFFSET('Dispersion Model'!$I$72,($B$18-2000)+($G72-BE$1),0),IF($B$3="pm",$H72*(1-EXP(-0.05599*(BE$1-$G72)))*OFFSET('Piston Model'!$I$72,($B$18-2000)+($G72-BE$1),0),"Wrong Code in B3"))),IF($B$3="em",$H72*OFFSET('Exponential Model'!$I$72,($B$18-2000)+($G72-BE$1),0),IF($B$3="dm",$H72*OFFSET('Dispersion Model'!$I$72,($B$18-2000)+($G72-BE$1),0),IF($B$3="pm",$H72*OFFSET('Piston Model'!$I$72,($B$18-2000)+($G72-BE$1),0),"Wrong Code in B3")))),0)</f>
        <v>0</v>
      </c>
      <c r="BF72">
        <f ca="1">IF(BF$1&gt;$G72,IF($B$15="he",IF($B$3="em",$H72*(1-EXP(-0.05599*(BF$1-$G72)))*OFFSET('Exponential Model'!$I$72,($B$18-2000)+($G72-BF$1),0),IF($B$3="dm",$H72*(1-EXP(-0.05599*(BF$1-$G72)))*OFFSET('Dispersion Model'!$I$72,($B$18-2000)+($G72-BF$1),0),IF($B$3="pm",$H72*(1-EXP(-0.05599*(BF$1-$G72)))*OFFSET('Piston Model'!$I$72,($B$18-2000)+($G72-BF$1),0),"Wrong Code in B3"))),IF($B$3="em",$H72*OFFSET('Exponential Model'!$I$72,($B$18-2000)+($G72-BF$1),0),IF($B$3="dm",$H72*OFFSET('Dispersion Model'!$I$72,($B$18-2000)+($G72-BF$1),0),IF($B$3="pm",$H72*OFFSET('Piston Model'!$I$72,($B$18-2000)+($G72-BF$1),0),"Wrong Code in B3")))),0)</f>
        <v>0</v>
      </c>
      <c r="BG72">
        <f ca="1">IF(BG$1&gt;$G72,IF($B$15="he",IF($B$3="em",$H72*(1-EXP(-0.05599*(BG$1-$G72)))*OFFSET('Exponential Model'!$I$72,($B$18-2000)+($G72-BG$1),0),IF($B$3="dm",$H72*(1-EXP(-0.05599*(BG$1-$G72)))*OFFSET('Dispersion Model'!$I$72,($B$18-2000)+($G72-BG$1),0),IF($B$3="pm",$H72*(1-EXP(-0.05599*(BG$1-$G72)))*OFFSET('Piston Model'!$I$72,($B$18-2000)+($G72-BG$1),0),"Wrong Code in B3"))),IF($B$3="em",$H72*OFFSET('Exponential Model'!$I$72,($B$18-2000)+($G72-BG$1),0),IF($B$3="dm",$H72*OFFSET('Dispersion Model'!$I$72,($B$18-2000)+($G72-BG$1),0),IF($B$3="pm",$H72*OFFSET('Piston Model'!$I$72,($B$18-2000)+($G72-BG$1),0),"Wrong Code in B3")))),0)</f>
        <v>0</v>
      </c>
    </row>
  </sheetData>
  <phoneticPr fontId="1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horizontalDpi="30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INTERFACE</vt:lpstr>
      <vt:lpstr>Tritium Input</vt:lpstr>
      <vt:lpstr>CFC Input</vt:lpstr>
      <vt:lpstr>85Kr Input</vt:lpstr>
      <vt:lpstr>Piston Model</vt:lpstr>
      <vt:lpstr>Exponential Model</vt:lpstr>
      <vt:lpstr>Dispersion Model</vt:lpstr>
      <vt:lpstr>Output(tau)</vt:lpstr>
      <vt:lpstr>Output(t)</vt:lpstr>
      <vt:lpstr>CFC Converter</vt:lpstr>
      <vt:lpstr>Tr in Graph</vt:lpstr>
      <vt:lpstr>CFC in Graph</vt:lpstr>
      <vt:lpstr>Kr in Graph</vt:lpstr>
      <vt:lpstr>Transfer Exp Graph</vt:lpstr>
      <vt:lpstr>Transfer Disp Graph</vt:lpstr>
      <vt:lpstr>Output Graph</vt:lpstr>
      <vt:lpstr>Tau Graph</vt:lpstr>
      <vt:lpstr>'CFC Converter'!Print_Area</vt:lpstr>
    </vt:vector>
  </TitlesOfParts>
  <Company>IHW, ETH-Zürich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Zoellmann</dc:creator>
  <cp:lastModifiedBy>Florian Freundt</cp:lastModifiedBy>
  <cp:lastPrinted>1998-03-02T10:55:04Z</cp:lastPrinted>
  <dcterms:created xsi:type="dcterms:W3CDTF">1998-03-02T08:59:38Z</dcterms:created>
  <dcterms:modified xsi:type="dcterms:W3CDTF">2019-10-08T12:03:14Z</dcterms:modified>
</cp:coreProperties>
</file>